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900" windowHeight="10680" activeTab="0"/>
  </bookViews>
  <sheets>
    <sheet name="Final" sheetId="1" r:id="rId1"/>
  </sheets>
  <definedNames>
    <definedName name="_xlnm.Print_Titles" localSheetId="0">'Final'!$1:$3</definedName>
  </definedNames>
  <calcPr fullCalcOnLoad="1"/>
</workbook>
</file>

<file path=xl/sharedStrings.xml><?xml version="1.0" encoding="utf-8"?>
<sst xmlns="http://schemas.openxmlformats.org/spreadsheetml/2006/main" count="988" uniqueCount="512">
  <si>
    <t>COLORADO DEPARTMENT OF EDUCATION</t>
  </si>
  <si>
    <t>FALL 2005 PK-12 FREE AND REDUCED LUNCH BY DISTRICT</t>
  </si>
  <si>
    <t>County Code</t>
  </si>
  <si>
    <t>County Name</t>
  </si>
  <si>
    <t>Organization Code</t>
  </si>
  <si>
    <t>Organization Name</t>
  </si>
  <si>
    <t>PK-12 MEMBERSHIP</t>
  </si>
  <si>
    <t>FREE</t>
  </si>
  <si>
    <t>REDUCED</t>
  </si>
  <si>
    <t>NOT ELIGIBLE</t>
  </si>
  <si>
    <t>%FREE</t>
  </si>
  <si>
    <t>%REDUCED</t>
  </si>
  <si>
    <t>%FREE AND REDUCED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</si>
  <si>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</si>
  <si>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</si>
  <si>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</si>
  <si>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</si>
  <si>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</si>
  <si>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</si>
  <si>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</si>
  <si>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</si>
  <si>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</si>
  <si>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0050</t>
  </si>
  <si>
    <t>BENNETT 29J</t>
  </si>
  <si>
    <t>0060</t>
  </si>
  <si>
    <t>STRASBURG 31J</t>
  </si>
  <si>
    <t>0070</t>
  </si>
  <si>
    <t>WESTMINSTER 50</t>
  </si>
  <si>
    <t>COUNTY TOTAL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</si>
  <si>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</si>
  <si>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</si>
  <si>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</si>
  <si>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</si>
  <si>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</si>
  <si>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</si>
  <si>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</si>
  <si>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</si>
  <si>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</si>
  <si>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</si>
  <si>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</si>
  <si>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</si>
  <si>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</si>
  <si>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</si>
  <si>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</si>
  <si>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</si>
  <si>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</si>
  <si>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</si>
  <si>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</si>
  <si>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</si>
  <si>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</si>
  <si>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</si>
  <si>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</si>
  <si>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</si>
  <si>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</si>
  <si>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</si>
  <si>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</si>
  <si>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</si>
  <si>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</si>
  <si>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</si>
  <si>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</si>
  <si>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</si>
  <si>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</si>
  <si>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</si>
  <si>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</si>
  <si>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</si>
  <si>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</si>
  <si>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</si>
  <si>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</si>
  <si>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</si>
  <si>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</si>
  <si>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</si>
  <si>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</si>
  <si>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</si>
  <si>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</si>
  <si>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</si>
  <si>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</si>
  <si>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</si>
  <si>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</si>
  <si>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</si>
  <si>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</si>
  <si>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</si>
  <si>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</si>
  <si>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</si>
  <si>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</si>
  <si>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</si>
  <si>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</si>
  <si>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</si>
  <si>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</si>
  <si>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</si>
  <si>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</si>
  <si>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</si>
  <si>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</si>
  <si>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</si>
  <si>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</si>
  <si>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</si>
  <si>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</si>
  <si>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</si>
  <si>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</si>
  <si>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</si>
  <si>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</si>
  <si>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</si>
  <si>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</si>
  <si>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</si>
  <si>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</si>
  <si>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</si>
  <si>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</si>
  <si>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</si>
  <si>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</si>
  <si>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</si>
  <si>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</si>
  <si>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</si>
  <si>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</si>
  <si>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</si>
  <si>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</si>
  <si>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</si>
  <si>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</si>
  <si>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</si>
  <si>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</si>
  <si>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</si>
  <si>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</si>
  <si>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</si>
  <si>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</si>
  <si>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</si>
  <si>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</si>
  <si>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</si>
  <si>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</si>
  <si>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</si>
  <si>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</si>
  <si>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</si>
  <si>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</si>
  <si>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</si>
  <si>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</si>
  <si>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</si>
  <si>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</si>
  <si>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</si>
  <si>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</si>
  <si>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</si>
  <si>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</si>
  <si>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</si>
  <si>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</si>
  <si>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</si>
  <si>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</si>
  <si>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</si>
  <si>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</si>
  <si>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</si>
  <si>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</si>
  <si>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</si>
  <si>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</si>
  <si>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</si>
  <si>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</si>
  <si>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</si>
  <si>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</si>
  <si>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</si>
  <si>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</si>
  <si>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</si>
  <si>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</si>
  <si>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</si>
  <si>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</si>
  <si>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</si>
  <si>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</si>
  <si>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</si>
  <si>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</si>
  <si>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</si>
  <si>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</si>
  <si>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</si>
  <si>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</si>
  <si>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</si>
  <si>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</si>
  <si>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</si>
  <si>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</si>
  <si>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</si>
  <si>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</si>
  <si>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</si>
  <si>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</si>
  <si>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</si>
  <si>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</si>
  <si>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</si>
  <si>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</si>
  <si>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</si>
  <si>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</si>
  <si>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</si>
  <si>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</si>
  <si>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</si>
  <si>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</si>
  <si>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FLORENCE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</si>
  <si>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</si>
  <si>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</si>
  <si>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</si>
  <si>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</si>
  <si>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</si>
  <si>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</si>
  <si>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</si>
  <si>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</si>
  <si>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</si>
  <si>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</si>
  <si>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</si>
  <si>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</si>
  <si>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</si>
  <si>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</si>
  <si>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</si>
  <si>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</si>
  <si>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</si>
  <si>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</si>
  <si>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</si>
  <si>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</si>
  <si>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</si>
  <si>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</si>
  <si>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</si>
  <si>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</si>
  <si>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</si>
  <si>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</si>
  <si>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</si>
  <si>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</si>
  <si>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</si>
  <si>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</si>
  <si>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</si>
  <si>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</si>
  <si>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</si>
  <si>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</si>
  <si>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</si>
  <si>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</si>
  <si>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</si>
  <si>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</si>
  <si>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</si>
  <si>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</si>
  <si>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</si>
  <si>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</si>
  <si>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</si>
  <si>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</si>
  <si>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</si>
  <si>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</si>
  <si>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</si>
  <si>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</si>
  <si>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</si>
  <si>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</si>
  <si>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</si>
  <si>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</si>
  <si>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</si>
  <si>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</si>
  <si>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</si>
  <si>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</si>
  <si>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</si>
  <si>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</si>
  <si>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</si>
  <si>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</si>
  <si>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</si>
  <si>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</si>
  <si>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</si>
  <si>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</si>
  <si>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</si>
  <si>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</si>
  <si>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</si>
  <si>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</si>
  <si>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</si>
  <si>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</si>
  <si>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</si>
  <si>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</si>
  <si>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</si>
  <si>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</si>
  <si>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</si>
  <si>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R-2J</t>
  </si>
  <si>
    <t>1570</t>
  </si>
  <si>
    <t>PARK (ESTES PARK)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</si>
  <si>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</si>
  <si>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</si>
  <si>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</si>
  <si>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</si>
  <si>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</si>
  <si>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</si>
  <si>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</si>
  <si>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</si>
  <si>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</si>
  <si>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</si>
  <si>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</si>
  <si>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</si>
  <si>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</si>
  <si>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</si>
  <si>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</si>
  <si>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</si>
  <si>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</si>
  <si>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</si>
  <si>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</si>
  <si>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</si>
  <si>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</si>
  <si>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</si>
  <si>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</si>
  <si>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</si>
  <si>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</si>
  <si>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</si>
  <si>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</si>
  <si>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</si>
  <si>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</si>
  <si>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</si>
  <si>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</si>
  <si>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</si>
  <si>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</si>
  <si>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</si>
  <si>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</si>
  <si>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</si>
  <si>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</si>
  <si>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</si>
  <si>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</si>
  <si>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40</t>
  </si>
  <si>
    <t>MINERAL</t>
  </si>
  <si>
    <t>2010</t>
  </si>
  <si>
    <t>CREEDE CONSOLIDATED 1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</si>
  <si>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</si>
  <si>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</si>
  <si>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</si>
  <si>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</si>
  <si>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</si>
  <si>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</si>
  <si>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</si>
  <si>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</si>
  <si>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</si>
  <si>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</si>
  <si>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</si>
  <si>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</si>
  <si>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</si>
  <si>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</si>
  <si>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</si>
  <si>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</si>
  <si>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</si>
  <si>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</si>
  <si>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</si>
  <si>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</si>
  <si>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</si>
  <si>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</si>
  <si>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</si>
  <si>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</si>
  <si>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</si>
  <si>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</si>
  <si>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</si>
  <si>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</si>
  <si>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</si>
  <si>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</si>
  <si>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</si>
  <si>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</si>
  <si>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</si>
  <si>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</si>
  <si>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</si>
  <si>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</si>
  <si>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</si>
  <si>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</si>
  <si>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</si>
  <si>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</si>
  <si>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</si>
  <si>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</si>
  <si>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</si>
  <si>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</si>
  <si>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</si>
  <si>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</si>
  <si>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</si>
  <si>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</si>
  <si>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</si>
  <si>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</si>
  <si>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</si>
  <si>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</si>
  <si>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</si>
  <si>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</si>
  <si>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</si>
  <si>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</si>
  <si>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</si>
  <si>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</si>
  <si>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</si>
  <si>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</si>
  <si>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</si>
  <si>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</si>
  <si>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</si>
  <si>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</si>
  <si>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</si>
  <si>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</si>
  <si>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</si>
  <si>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</si>
  <si>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</si>
  <si>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</si>
  <si>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</si>
  <si>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</si>
  <si>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</si>
  <si>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</si>
  <si>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</si>
  <si>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</si>
  <si>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</si>
  <si>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2700</t>
  </si>
  <si>
    <t>PUEBLO COUNTY RURAL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</si>
  <si>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</si>
  <si>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</si>
  <si>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</si>
  <si>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</si>
  <si>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</si>
  <si>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</si>
  <si>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</si>
  <si>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</si>
  <si>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</si>
  <si>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</si>
  <si>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</si>
  <si>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</si>
  <si>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</si>
  <si>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</si>
  <si>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</si>
  <si>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</si>
  <si>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</si>
  <si>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</si>
  <si>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</si>
  <si>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</si>
  <si>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</si>
  <si>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</si>
  <si>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</si>
  <si>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</si>
  <si>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</si>
  <si>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</si>
  <si>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</si>
  <si>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</si>
  <si>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</si>
  <si>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</si>
  <si>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</si>
  <si>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</si>
  <si>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</si>
  <si>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</si>
  <si>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</si>
  <si>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</si>
  <si>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</si>
  <si>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</si>
  <si>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</si>
  <si>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</si>
  <si>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</si>
  <si>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</si>
  <si>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</si>
  <si>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</si>
  <si>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</si>
  <si>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PLATTE VALLEY RE-3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</si>
  <si>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</si>
  <si>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</si>
  <si>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</si>
  <si>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</si>
  <si>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</si>
  <si>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</si>
  <si>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</si>
  <si>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</si>
  <si>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</si>
  <si>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</si>
  <si>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</si>
  <si>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</si>
  <si>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</si>
  <si>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</si>
  <si>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</si>
  <si>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</si>
  <si>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</si>
  <si>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</si>
  <si>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</si>
  <si>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</si>
  <si>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</si>
  <si>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</si>
  <si>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</si>
  <si>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</si>
  <si>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</si>
  <si>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</si>
  <si>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</si>
  <si>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</si>
  <si>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</si>
  <si>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</si>
  <si>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</si>
  <si>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</si>
  <si>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</si>
  <si>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</si>
  <si>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</si>
  <si>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</si>
  <si>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</si>
  <si>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</si>
  <si>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</si>
  <si>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</si>
  <si>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</si>
  <si>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</si>
  <si>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</si>
  <si>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</si>
  <si>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</si>
  <si>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</si>
  <si>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</si>
  <si>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</si>
  <si>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</si>
  <si>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</si>
  <si>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</si>
  <si>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</si>
  <si>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</si>
  <si>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</si>
  <si>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</si>
  <si>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</si>
  <si>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</si>
  <si>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98</t>
  </si>
  <si>
    <t>NONE</t>
  </si>
  <si>
    <t>8001</t>
  </si>
  <si>
    <t>CHARTER SCHOOL INSTITUTE</t>
  </si>
  <si>
    <t>STATE TOTAL (EXCLUDING DETENTION CENTERS)</t>
  </si>
  <si>
    <t>DETENTION CENTERS</t>
  </si>
  <si>
    <t>STATE TOTAL</t>
  </si>
  <si>
    <t xml:space="preserve">* NOTE:  2/4/2004 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</si>
  <si>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</si>
  <si>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</si>
  <si>
    <t>9030</t>
  </si>
  <si>
    <t>MOUNTAIN BOCES</t>
  </si>
  <si>
    <t>9035</t>
  </si>
  <si>
    <t>CENTENNIAL BOCES</t>
  </si>
  <si>
    <t>9130</t>
  </si>
  <si>
    <t>EXPEDITIONARY BOCES</t>
  </si>
  <si>
    <t>BRIGHTON 27J*</t>
  </si>
  <si>
    <t>CHERRY CREEK 5*</t>
  </si>
  <si>
    <t>COLORADO SPRINGS 11*</t>
  </si>
  <si>
    <t>JEFFERSON COUNTY R-1*</t>
  </si>
  <si>
    <t>DURANGO 9-R*</t>
  </si>
  <si>
    <t>MESA COUNTY VALLEY 51*</t>
  </si>
  <si>
    <t>PUEBLO CITY 60*</t>
  </si>
  <si>
    <t>GREELEY 6*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</si>
</sst>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0"/>
      <name val="Microsoft Sans Serif"/>
      <family val="2"/>
    </font>
    <font>
      <b/>
      <sz val="16"/>
      <name val="Arial"/>
      <family val="2"/>
    </font>
    <font>
      <sz val="16"/>
      <name val="Arial"/>
      <family val="0"/>
    </font>
    <font>
      <sz val="14"/>
      <name val="Arial"/>
      <family val="0"/>
    </font>
    <font>
      <b/>
      <sz val="10"/>
      <name val="Microsoft Sans Serif"/>
      <family val="2"/>
    </font>
    <font>
      <b/>
      <sz val="10"/>
      <name val="Arial"/>
      <family val="0"/>
    </font>
    <font>
      <b/>
      <sz val="9"/>
      <name val="Microsoft Sans Serif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NumberFormat="1" applyFill="1" applyBorder="1" applyAlignment="1" applyProtection="1">
      <alignment/>
      <protection/>
    </xf>
    <xf numFmtId="0" fontId="1" fillId="0" borderId="2" xfId="0" applyNumberFormat="1" applyFill="1" applyBorder="1" applyAlignment="1" applyProtection="1">
      <alignment/>
      <protection/>
    </xf>
    <xf numFmtId="49" fontId="2" fillId="0" borderId="2" xfId="0" applyNumberFormat="1" applyFont="1" applyBorder="1" applyAlignment="1">
      <alignment horizontal="left"/>
    </xf>
    <xf numFmtId="49" fontId="0" fillId="0" borderId="2" xfId="0" applyNumberFormat="1" applyBorder="1" applyAlignment="1">
      <alignment/>
    </xf>
    <xf numFmtId="49" fontId="3" fillId="0" borderId="2" xfId="0" applyNumberFormat="1" applyFont="1" applyBorder="1" applyAlignment="1">
      <alignment horizontal="center"/>
    </xf>
    <xf numFmtId="10" fontId="1" fillId="0" borderId="2" xfId="0" applyNumberFormat="1" applyFill="1" applyBorder="1" applyAlignment="1" applyProtection="1">
      <alignment horizontal="right"/>
      <protection/>
    </xf>
    <xf numFmtId="10" fontId="1" fillId="0" borderId="3" xfId="0" applyNumberFormat="1" applyFill="1" applyBorder="1" applyAlignment="1" applyProtection="1">
      <alignment horizontal="right"/>
      <protection/>
    </xf>
    <xf numFmtId="0" fontId="1" fillId="0" borderId="0" xfId="0" applyNumberFormat="1" applyFill="1" applyBorder="1" applyAlignment="1" applyProtection="1">
      <alignment/>
      <protection/>
    </xf>
    <xf numFmtId="0" fontId="1" fillId="0" borderId="4" xfId="0" applyNumberFormat="1" applyFill="1" applyBorder="1" applyAlignment="1" applyProtection="1">
      <alignment/>
      <protection/>
    </xf>
    <xf numFmtId="49" fontId="2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/>
    </xf>
    <xf numFmtId="10" fontId="1" fillId="0" borderId="0" xfId="0" applyNumberFormat="1" applyFill="1" applyBorder="1" applyAlignment="1" applyProtection="1">
      <alignment horizontal="right"/>
      <protection/>
    </xf>
    <xf numFmtId="10" fontId="1" fillId="0" borderId="5" xfId="0" applyNumberFormat="1" applyFill="1" applyBorder="1" applyAlignment="1" applyProtection="1">
      <alignment horizontal="right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49" fontId="6" fillId="0" borderId="7" xfId="0" applyNumberFormat="1" applyFont="1" applyBorder="1" applyAlignment="1">
      <alignment/>
    </xf>
    <xf numFmtId="0" fontId="7" fillId="0" borderId="7" xfId="0" applyNumberFormat="1" applyFont="1" applyFill="1" applyBorder="1" applyAlignment="1" applyProtection="1">
      <alignment horizontal="center" wrapText="1"/>
      <protection/>
    </xf>
    <xf numFmtId="0" fontId="7" fillId="0" borderId="7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/>
      <protection/>
    </xf>
    <xf numFmtId="10" fontId="7" fillId="0" borderId="7" xfId="0" applyNumberFormat="1" applyFont="1" applyFill="1" applyBorder="1" applyAlignment="1" applyProtection="1">
      <alignment horizontal="right"/>
      <protection/>
    </xf>
    <xf numFmtId="10" fontId="7" fillId="0" borderId="8" xfId="0" applyNumberFormat="1" applyFont="1" applyFill="1" applyBorder="1" applyAlignment="1" applyProtection="1">
      <alignment horizontal="center" wrapText="1"/>
      <protection/>
    </xf>
    <xf numFmtId="0" fontId="0" fillId="0" borderId="4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10" fontId="5" fillId="0" borderId="10" xfId="0" applyNumberFormat="1" applyFont="1" applyFill="1" applyBorder="1" applyAlignment="1" applyProtection="1">
      <alignment horizontal="right"/>
      <protection/>
    </xf>
    <xf numFmtId="10" fontId="5" fillId="0" borderId="11" xfId="0" applyNumberFormat="1" applyFont="1" applyFill="1" applyBorder="1" applyAlignment="1" applyProtection="1">
      <alignment horizontal="right"/>
      <protection/>
    </xf>
    <xf numFmtId="49" fontId="6" fillId="0" borderId="10" xfId="0" applyNumberFormat="1" applyFont="1" applyBorder="1" applyAlignment="1">
      <alignment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/>
      <protection/>
    </xf>
    <xf numFmtId="0" fontId="1" fillId="0" borderId="9" xfId="0" applyNumberFormat="1" applyFill="1" applyBorder="1" applyAlignment="1" applyProtection="1">
      <alignment/>
      <protection/>
    </xf>
    <xf numFmtId="0" fontId="1" fillId="0" borderId="10" xfId="0" applyNumberFormat="1" applyFill="1" applyBorder="1" applyAlignment="1" applyProtection="1">
      <alignment/>
      <protection/>
    </xf>
    <xf numFmtId="49" fontId="0" fillId="0" borderId="10" xfId="0" applyNumberFormat="1" applyBorder="1" applyAlignment="1">
      <alignment/>
    </xf>
    <xf numFmtId="10" fontId="1" fillId="0" borderId="10" xfId="0" applyNumberFormat="1" applyFill="1" applyBorder="1" applyAlignment="1" applyProtection="1">
      <alignment horizontal="right"/>
      <protection/>
    </xf>
    <xf numFmtId="10" fontId="1" fillId="0" borderId="11" xfId="0" applyNumberFormat="1" applyFill="1" applyBorder="1" applyAlignment="1" applyProtection="1">
      <alignment horizontal="right"/>
      <protection/>
    </xf>
    <xf numFmtId="0" fontId="1" fillId="0" borderId="6" xfId="0" applyNumberFormat="1" applyFill="1" applyBorder="1" applyAlignment="1" applyProtection="1">
      <alignment/>
      <protection/>
    </xf>
    <xf numFmtId="0" fontId="1" fillId="0" borderId="7" xfId="0" applyNumberFormat="1" applyFill="1" applyBorder="1" applyAlignment="1" applyProtection="1">
      <alignment/>
      <protection/>
    </xf>
    <xf numFmtId="49" fontId="0" fillId="0" borderId="7" xfId="0" applyNumberFormat="1" applyBorder="1" applyAlignment="1">
      <alignment/>
    </xf>
    <xf numFmtId="10" fontId="5" fillId="0" borderId="7" xfId="0" applyNumberFormat="1" applyFont="1" applyFill="1" applyBorder="1" applyAlignment="1" applyProtection="1">
      <alignment horizontal="right"/>
      <protection/>
    </xf>
    <xf numFmtId="10" fontId="5" fillId="0" borderId="8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"/>
    </xf>
    <xf numFmtId="0" fontId="0" fillId="0" borderId="5" xfId="0" applyNumberFormat="1" applyBorder="1" applyAlignment="1">
      <alignment horizontal="right"/>
    </xf>
    <xf numFmtId="0" fontId="1" fillId="0" borderId="0" xfId="15" applyNumberFormat="1" applyFill="1" applyBorder="1" applyAlignment="1" applyProtection="1">
      <alignment/>
      <protection/>
    </xf>
    <xf numFmtId="0" fontId="5" fillId="0" borderId="10" xfId="15" applyNumberFormat="1" applyFont="1" applyFill="1" applyBorder="1" applyAlignment="1" applyProtection="1">
      <alignment/>
      <protection/>
    </xf>
    <xf numFmtId="0" fontId="6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right"/>
    </xf>
    <xf numFmtId="0" fontId="1" fillId="0" borderId="0" xfId="15" applyNumberFormat="1" applyFont="1" applyFill="1" applyBorder="1" applyAlignment="1" applyProtection="1">
      <alignment/>
      <protection/>
    </xf>
    <xf numFmtId="0" fontId="6" fillId="0" borderId="11" xfId="0" applyNumberFormat="1" applyFont="1" applyBorder="1" applyAlignment="1">
      <alignment/>
    </xf>
    <xf numFmtId="0" fontId="0" fillId="0" borderId="0" xfId="0" applyNumberForma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5" fillId="0" borderId="0" xfId="15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1"/>
  <sheetViews>
    <sheetView tabSelected="1" workbookViewId="0" topLeftCell="A1">
      <selection activeCell="A263" sqref="A263"/>
    </sheetView>
  </sheetViews>
  <sheetFormatPr defaultColWidth="9.140625" defaultRowHeight="12.75"/>
  <cols>
    <col min="1" max="1" width="13.00390625" style="8" customWidth="1"/>
    <col min="2" max="2" width="15.421875" style="8" bestFit="1" customWidth="1"/>
    <col min="3" max="3" width="9.57421875" style="49" customWidth="1"/>
    <col min="4" max="4" width="17.8515625" style="49" customWidth="1"/>
    <col min="5" max="5" width="39.421875" style="49" bestFit="1" customWidth="1"/>
    <col min="6" max="6" width="14.28125" style="8" customWidth="1"/>
    <col min="7" max="7" width="7.8515625" style="8" customWidth="1"/>
    <col min="8" max="9" width="10.140625" style="8" customWidth="1"/>
    <col min="10" max="10" width="13.28125" style="13" bestFit="1" customWidth="1"/>
    <col min="11" max="11" width="11.8515625" style="13" customWidth="1"/>
    <col min="12" max="12" width="10.7109375" style="13" customWidth="1"/>
    <col min="13" max="15" width="9.140625" style="8" customWidth="1"/>
    <col min="16" max="16" width="9.57421875" style="11" customWidth="1"/>
    <col min="17" max="17" width="39.421875" style="11" bestFit="1" customWidth="1"/>
    <col min="18" max="18" width="9.00390625" style="58" bestFit="1" customWidth="1"/>
    <col min="19" max="16384" width="9.140625" style="8" customWidth="1"/>
  </cols>
  <sheetData>
    <row r="1" spans="1:16" ht="20.25">
      <c r="A1" s="1"/>
      <c r="B1" s="2"/>
      <c r="C1" s="3"/>
      <c r="D1" s="4"/>
      <c r="E1" s="5" t="s">
        <v>0</v>
      </c>
      <c r="F1" s="2"/>
      <c r="G1" s="2"/>
      <c r="H1" s="2"/>
      <c r="I1" s="2"/>
      <c r="J1" s="6"/>
      <c r="K1" s="6"/>
      <c r="L1" s="7"/>
      <c r="P1" s="50"/>
    </row>
    <row r="2" spans="1:16" ht="21" thickBot="1">
      <c r="A2" s="9"/>
      <c r="C2" s="10"/>
      <c r="D2" s="11"/>
      <c r="E2" s="12" t="s">
        <v>1</v>
      </c>
      <c r="L2" s="14"/>
      <c r="P2" s="50"/>
    </row>
    <row r="3" spans="1:18" ht="39" thickBot="1">
      <c r="A3" s="15" t="s">
        <v>2</v>
      </c>
      <c r="B3" s="16" t="s">
        <v>3</v>
      </c>
      <c r="C3" s="17"/>
      <c r="D3" s="17" t="s">
        <v>4</v>
      </c>
      <c r="E3" s="17" t="s">
        <v>5</v>
      </c>
      <c r="F3" s="18" t="s">
        <v>6</v>
      </c>
      <c r="G3" s="19" t="s">
        <v>7</v>
      </c>
      <c r="H3" s="20" t="s">
        <v>8</v>
      </c>
      <c r="I3" s="18" t="s">
        <v>9</v>
      </c>
      <c r="J3" s="21" t="s">
        <v>10</v>
      </c>
      <c r="K3" s="21" t="s">
        <v>11</v>
      </c>
      <c r="L3" s="22" t="s">
        <v>12</v>
      </c>
      <c r="P3" s="62"/>
      <c r="Q3" s="62"/>
      <c r="R3" s="59"/>
    </row>
    <row r="4" spans="1:17" ht="12.75">
      <c r="A4" s="23" t="s">
        <v>13</v>
      </c>
      <c r="B4" s="24" t="s">
        <v>14</v>
      </c>
      <c r="C4" s="24" t="s">
        <v>15</v>
      </c>
      <c r="D4" s="8" t="s">
        <v>15</v>
      </c>
      <c r="E4" s="8" t="s">
        <v>16</v>
      </c>
      <c r="F4" s="51">
        <v>5554</v>
      </c>
      <c r="G4" s="8">
        <v>2309</v>
      </c>
      <c r="H4" s="8">
        <v>642</v>
      </c>
      <c r="I4" s="8">
        <v>2536</v>
      </c>
      <c r="J4" s="13">
        <f>G4/F4</f>
        <v>0.41573640619373425</v>
      </c>
      <c r="K4" s="13">
        <f>H4/F4</f>
        <v>0.11559236586244148</v>
      </c>
      <c r="L4" s="14">
        <f>(H4+G4)/F4</f>
        <v>0.5313287720561757</v>
      </c>
      <c r="P4" s="52"/>
      <c r="Q4" s="8"/>
    </row>
    <row r="5" spans="1:17" ht="12.75">
      <c r="A5" s="23" t="s">
        <v>13</v>
      </c>
      <c r="B5" s="24" t="s">
        <v>14</v>
      </c>
      <c r="C5" s="24" t="s">
        <v>17</v>
      </c>
      <c r="D5" s="8" t="s">
        <v>17</v>
      </c>
      <c r="E5" s="8" t="s">
        <v>18</v>
      </c>
      <c r="F5" s="51">
        <v>37598</v>
      </c>
      <c r="G5" s="8">
        <v>8488</v>
      </c>
      <c r="H5" s="8">
        <v>2060</v>
      </c>
      <c r="I5" s="8">
        <v>26954</v>
      </c>
      <c r="J5" s="13">
        <f aca="true" t="shared" si="0" ref="J5:J68">G5/F5</f>
        <v>0.22575668918559497</v>
      </c>
      <c r="K5" s="13">
        <f aca="true" t="shared" si="1" ref="K5:K68">H5/F5</f>
        <v>0.05479014841214958</v>
      </c>
      <c r="L5" s="14">
        <f aca="true" t="shared" si="2" ref="L5:L68">(H5+G5)/F5</f>
        <v>0.28054683759774457</v>
      </c>
      <c r="P5" s="52"/>
      <c r="Q5" s="8"/>
    </row>
    <row r="6" spans="1:17" ht="12.75">
      <c r="A6" s="23" t="s">
        <v>13</v>
      </c>
      <c r="B6" s="24" t="s">
        <v>14</v>
      </c>
      <c r="C6" s="24" t="s">
        <v>19</v>
      </c>
      <c r="D6" s="8" t="s">
        <v>19</v>
      </c>
      <c r="E6" s="8" t="s">
        <v>20</v>
      </c>
      <c r="F6" s="51">
        <v>6868</v>
      </c>
      <c r="G6" s="8">
        <v>4244</v>
      </c>
      <c r="H6" s="8">
        <v>662</v>
      </c>
      <c r="I6" s="8">
        <v>1940</v>
      </c>
      <c r="J6" s="13">
        <f t="shared" si="0"/>
        <v>0.6179382644146768</v>
      </c>
      <c r="K6" s="13">
        <f t="shared" si="1"/>
        <v>0.09638905066977287</v>
      </c>
      <c r="L6" s="14">
        <f t="shared" si="2"/>
        <v>0.7143273150844496</v>
      </c>
      <c r="P6" s="52"/>
      <c r="Q6" s="8"/>
    </row>
    <row r="7" spans="1:17" ht="12.75">
      <c r="A7" s="23" t="s">
        <v>13</v>
      </c>
      <c r="B7" s="24" t="s">
        <v>14</v>
      </c>
      <c r="C7" s="24" t="s">
        <v>21</v>
      </c>
      <c r="D7" s="8" t="s">
        <v>21</v>
      </c>
      <c r="E7" s="33" t="s">
        <v>504</v>
      </c>
      <c r="F7" s="51">
        <v>10450</v>
      </c>
      <c r="G7" s="8">
        <v>2421</v>
      </c>
      <c r="H7" s="8">
        <v>512</v>
      </c>
      <c r="I7" s="8">
        <v>7507</v>
      </c>
      <c r="J7" s="13">
        <f>G7/F7</f>
        <v>0.23167464114832537</v>
      </c>
      <c r="K7" s="13">
        <f>H7/F7</f>
        <v>0.048995215311004786</v>
      </c>
      <c r="L7" s="14">
        <f t="shared" si="2"/>
        <v>0.2806698564593301</v>
      </c>
      <c r="P7" s="52"/>
      <c r="Q7" s="8"/>
    </row>
    <row r="8" spans="1:17" ht="12.75">
      <c r="A8" s="23" t="s">
        <v>13</v>
      </c>
      <c r="B8" s="24" t="s">
        <v>14</v>
      </c>
      <c r="C8" s="24" t="s">
        <v>22</v>
      </c>
      <c r="D8" s="8" t="s">
        <v>22</v>
      </c>
      <c r="E8" s="8" t="s">
        <v>23</v>
      </c>
      <c r="F8" s="51">
        <v>1126</v>
      </c>
      <c r="G8" s="8">
        <v>141</v>
      </c>
      <c r="H8" s="8">
        <v>77</v>
      </c>
      <c r="I8" s="8">
        <v>887</v>
      </c>
      <c r="J8" s="13">
        <f t="shared" si="0"/>
        <v>0.12522202486678508</v>
      </c>
      <c r="K8" s="13">
        <f t="shared" si="1"/>
        <v>0.06838365896980461</v>
      </c>
      <c r="L8" s="14">
        <f t="shared" si="2"/>
        <v>0.1936056838365897</v>
      </c>
      <c r="P8" s="52"/>
      <c r="Q8" s="8"/>
    </row>
    <row r="9" spans="1:17" ht="12.75">
      <c r="A9" s="23" t="s">
        <v>13</v>
      </c>
      <c r="B9" s="24" t="s">
        <v>14</v>
      </c>
      <c r="C9" s="24" t="s">
        <v>24</v>
      </c>
      <c r="D9" s="8" t="s">
        <v>24</v>
      </c>
      <c r="E9" s="8" t="s">
        <v>25</v>
      </c>
      <c r="F9" s="51">
        <v>977</v>
      </c>
      <c r="G9" s="8">
        <v>52</v>
      </c>
      <c r="H9" s="8">
        <v>56</v>
      </c>
      <c r="I9" s="8">
        <v>833</v>
      </c>
      <c r="J9" s="13">
        <f t="shared" si="0"/>
        <v>0.05322415557830092</v>
      </c>
      <c r="K9" s="13">
        <f t="shared" si="1"/>
        <v>0.057318321392016376</v>
      </c>
      <c r="L9" s="14">
        <f t="shared" si="2"/>
        <v>0.1105424769703173</v>
      </c>
      <c r="P9" s="52"/>
      <c r="Q9" s="8"/>
    </row>
    <row r="10" spans="1:17" ht="12.75">
      <c r="A10" s="23" t="s">
        <v>13</v>
      </c>
      <c r="B10" s="24" t="s">
        <v>14</v>
      </c>
      <c r="C10" s="24" t="s">
        <v>26</v>
      </c>
      <c r="D10" s="8" t="s">
        <v>26</v>
      </c>
      <c r="E10" s="8" t="s">
        <v>27</v>
      </c>
      <c r="F10" s="51">
        <v>10775</v>
      </c>
      <c r="G10" s="8">
        <v>5943</v>
      </c>
      <c r="H10" s="8">
        <v>1243</v>
      </c>
      <c r="I10" s="8">
        <v>3393</v>
      </c>
      <c r="J10" s="13">
        <f t="shared" si="0"/>
        <v>0.551554524361949</v>
      </c>
      <c r="K10" s="13">
        <f t="shared" si="1"/>
        <v>0.11535962877030162</v>
      </c>
      <c r="L10" s="14">
        <f t="shared" si="2"/>
        <v>0.6669141531322506</v>
      </c>
      <c r="P10" s="52"/>
      <c r="Q10" s="8"/>
    </row>
    <row r="11" spans="1:18" ht="12.75">
      <c r="A11" s="25"/>
      <c r="B11" s="26" t="s">
        <v>28</v>
      </c>
      <c r="C11" s="27"/>
      <c r="D11" s="27"/>
      <c r="E11" s="27"/>
      <c r="F11" s="54">
        <v>73348</v>
      </c>
      <c r="G11" s="27">
        <f>SUM(G4:G10)</f>
        <v>23598</v>
      </c>
      <c r="H11" s="27">
        <f>SUM(H4:H10)</f>
        <v>5252</v>
      </c>
      <c r="I11" s="27">
        <f>SUM(I4:I10)</f>
        <v>44050</v>
      </c>
      <c r="J11" s="28">
        <f t="shared" si="0"/>
        <v>0.32172656377815345</v>
      </c>
      <c r="K11" s="28">
        <f t="shared" si="1"/>
        <v>0.07160386104597262</v>
      </c>
      <c r="L11" s="29">
        <f t="shared" si="2"/>
        <v>0.39333042482412606</v>
      </c>
      <c r="P11" s="60"/>
      <c r="Q11" s="61"/>
      <c r="R11" s="63"/>
    </row>
    <row r="12" spans="1:17" ht="12.75">
      <c r="A12" s="23" t="s">
        <v>29</v>
      </c>
      <c r="B12" s="24" t="s">
        <v>30</v>
      </c>
      <c r="C12" s="24" t="s">
        <v>31</v>
      </c>
      <c r="D12" s="8" t="s">
        <v>31</v>
      </c>
      <c r="E12" s="8" t="s">
        <v>32</v>
      </c>
      <c r="F12" s="51">
        <v>2265</v>
      </c>
      <c r="G12" s="8">
        <v>1121</v>
      </c>
      <c r="H12" s="8">
        <v>229</v>
      </c>
      <c r="I12" s="8">
        <v>890</v>
      </c>
      <c r="J12" s="13">
        <f t="shared" si="0"/>
        <v>0.4949227373068433</v>
      </c>
      <c r="K12" s="13">
        <f t="shared" si="1"/>
        <v>0.1011037527593819</v>
      </c>
      <c r="L12" s="14">
        <f t="shared" si="2"/>
        <v>0.5960264900662252</v>
      </c>
      <c r="P12" s="52"/>
      <c r="Q12" s="8"/>
    </row>
    <row r="13" spans="1:17" ht="12.75">
      <c r="A13" s="23" t="s">
        <v>29</v>
      </c>
      <c r="B13" s="24" t="s">
        <v>30</v>
      </c>
      <c r="C13" s="24" t="s">
        <v>33</v>
      </c>
      <c r="D13" s="8" t="s">
        <v>33</v>
      </c>
      <c r="E13" s="8" t="s">
        <v>34</v>
      </c>
      <c r="F13" s="51">
        <v>328</v>
      </c>
      <c r="G13" s="8">
        <v>134</v>
      </c>
      <c r="H13" s="8">
        <v>36</v>
      </c>
      <c r="I13" s="8">
        <v>157</v>
      </c>
      <c r="J13" s="13">
        <f t="shared" si="0"/>
        <v>0.40853658536585363</v>
      </c>
      <c r="K13" s="13">
        <f t="shared" si="1"/>
        <v>0.10975609756097561</v>
      </c>
      <c r="L13" s="14">
        <f t="shared" si="2"/>
        <v>0.5182926829268293</v>
      </c>
      <c r="P13" s="52"/>
      <c r="Q13" s="8"/>
    </row>
    <row r="14" spans="1:18" ht="12.75">
      <c r="A14" s="25"/>
      <c r="B14" s="26" t="s">
        <v>28</v>
      </c>
      <c r="C14" s="27"/>
      <c r="D14" s="27"/>
      <c r="E14" s="30"/>
      <c r="F14" s="55">
        <v>2593</v>
      </c>
      <c r="G14" s="27">
        <f>SUM(G12:G13)</f>
        <v>1255</v>
      </c>
      <c r="H14" s="27">
        <f>SUM(H12:H13)</f>
        <v>265</v>
      </c>
      <c r="I14" s="27">
        <f>SUM(I12:I13)</f>
        <v>1047</v>
      </c>
      <c r="J14" s="28">
        <f t="shared" si="0"/>
        <v>0.48399537215580407</v>
      </c>
      <c r="K14" s="28">
        <f t="shared" si="1"/>
        <v>0.10219822599305824</v>
      </c>
      <c r="L14" s="29">
        <f t="shared" si="2"/>
        <v>0.5861935981488623</v>
      </c>
      <c r="P14" s="60"/>
      <c r="Q14" s="61"/>
      <c r="R14" s="59"/>
    </row>
    <row r="15" spans="1:17" ht="12.75">
      <c r="A15" s="23" t="s">
        <v>35</v>
      </c>
      <c r="B15" s="24" t="s">
        <v>36</v>
      </c>
      <c r="C15" s="24" t="s">
        <v>37</v>
      </c>
      <c r="D15" s="8" t="s">
        <v>37</v>
      </c>
      <c r="E15" s="8" t="s">
        <v>38</v>
      </c>
      <c r="F15" s="51">
        <v>3733</v>
      </c>
      <c r="G15" s="8">
        <v>1337</v>
      </c>
      <c r="H15" s="8">
        <v>224</v>
      </c>
      <c r="I15" s="8">
        <v>2077</v>
      </c>
      <c r="J15" s="13">
        <f t="shared" si="0"/>
        <v>0.35815697830163407</v>
      </c>
      <c r="K15" s="13">
        <f t="shared" si="1"/>
        <v>0.06000535762121618</v>
      </c>
      <c r="L15" s="14">
        <f t="shared" si="2"/>
        <v>0.41816233592285024</v>
      </c>
      <c r="P15" s="52"/>
      <c r="Q15" s="8"/>
    </row>
    <row r="16" spans="1:17" ht="12.75">
      <c r="A16" s="23" t="s">
        <v>35</v>
      </c>
      <c r="B16" s="24" t="s">
        <v>36</v>
      </c>
      <c r="C16" s="24" t="s">
        <v>39</v>
      </c>
      <c r="D16" s="8" t="s">
        <v>39</v>
      </c>
      <c r="E16" s="8" t="s">
        <v>40</v>
      </c>
      <c r="F16" s="51">
        <v>1770</v>
      </c>
      <c r="G16" s="8">
        <v>915</v>
      </c>
      <c r="H16" s="8">
        <v>332</v>
      </c>
      <c r="I16" s="8">
        <v>401</v>
      </c>
      <c r="J16" s="13">
        <f t="shared" si="0"/>
        <v>0.5169491525423728</v>
      </c>
      <c r="K16" s="13">
        <f t="shared" si="1"/>
        <v>0.18757062146892656</v>
      </c>
      <c r="L16" s="14">
        <f t="shared" si="2"/>
        <v>0.7045197740112994</v>
      </c>
      <c r="P16" s="52"/>
      <c r="Q16" s="8"/>
    </row>
    <row r="17" spans="1:17" ht="12.75">
      <c r="A17" s="23" t="s">
        <v>35</v>
      </c>
      <c r="B17" s="24" t="s">
        <v>36</v>
      </c>
      <c r="C17" s="24" t="s">
        <v>41</v>
      </c>
      <c r="D17" s="8" t="s">
        <v>41</v>
      </c>
      <c r="E17" s="33" t="s">
        <v>505</v>
      </c>
      <c r="F17" s="51">
        <v>48661</v>
      </c>
      <c r="G17" s="8">
        <v>6098</v>
      </c>
      <c r="H17" s="8">
        <v>2487</v>
      </c>
      <c r="I17" s="8">
        <v>39318</v>
      </c>
      <c r="J17" s="13">
        <f t="shared" si="0"/>
        <v>0.12531596144756582</v>
      </c>
      <c r="K17" s="13">
        <f t="shared" si="1"/>
        <v>0.05110869073796264</v>
      </c>
      <c r="L17" s="14">
        <f t="shared" si="2"/>
        <v>0.17642465218552844</v>
      </c>
      <c r="P17" s="52"/>
      <c r="Q17" s="8"/>
    </row>
    <row r="18" spans="1:17" ht="12.75">
      <c r="A18" s="23" t="s">
        <v>35</v>
      </c>
      <c r="B18" s="24" t="s">
        <v>36</v>
      </c>
      <c r="C18" s="24" t="s">
        <v>42</v>
      </c>
      <c r="D18" s="8" t="s">
        <v>42</v>
      </c>
      <c r="E18" s="8" t="s">
        <v>43</v>
      </c>
      <c r="F18" s="51">
        <v>16132</v>
      </c>
      <c r="G18" s="8">
        <v>1765</v>
      </c>
      <c r="H18" s="8">
        <v>489</v>
      </c>
      <c r="I18" s="8">
        <v>13754</v>
      </c>
      <c r="J18" s="13">
        <f t="shared" si="0"/>
        <v>0.10940986858418052</v>
      </c>
      <c r="K18" s="13">
        <f t="shared" si="1"/>
        <v>0.03031242251425738</v>
      </c>
      <c r="L18" s="14">
        <f t="shared" si="2"/>
        <v>0.1397222910984379</v>
      </c>
      <c r="P18" s="52"/>
      <c r="Q18" s="8"/>
    </row>
    <row r="19" spans="1:17" ht="12.75">
      <c r="A19" s="23" t="s">
        <v>35</v>
      </c>
      <c r="B19" s="24" t="s">
        <v>36</v>
      </c>
      <c r="C19" s="24" t="s">
        <v>44</v>
      </c>
      <c r="D19" s="8" t="s">
        <v>44</v>
      </c>
      <c r="E19" s="8" t="s">
        <v>45</v>
      </c>
      <c r="F19" s="51">
        <v>214</v>
      </c>
      <c r="G19" s="8">
        <v>34</v>
      </c>
      <c r="H19" s="8">
        <v>29</v>
      </c>
      <c r="I19" s="8">
        <v>132</v>
      </c>
      <c r="J19" s="13">
        <f t="shared" si="0"/>
        <v>0.1588785046728972</v>
      </c>
      <c r="K19" s="13">
        <f t="shared" si="1"/>
        <v>0.13551401869158877</v>
      </c>
      <c r="L19" s="14">
        <f t="shared" si="2"/>
        <v>0.29439252336448596</v>
      </c>
      <c r="P19" s="52"/>
      <c r="Q19" s="8"/>
    </row>
    <row r="20" spans="1:17" ht="12.75">
      <c r="A20" s="23" t="s">
        <v>35</v>
      </c>
      <c r="B20" s="24" t="s">
        <v>36</v>
      </c>
      <c r="C20" s="24" t="s">
        <v>46</v>
      </c>
      <c r="D20" s="8" t="s">
        <v>46</v>
      </c>
      <c r="E20" s="8" t="s">
        <v>47</v>
      </c>
      <c r="F20" s="51">
        <v>33301</v>
      </c>
      <c r="G20" s="8">
        <v>14476</v>
      </c>
      <c r="H20" s="8">
        <v>1958</v>
      </c>
      <c r="I20" s="8">
        <v>16811</v>
      </c>
      <c r="J20" s="13">
        <f t="shared" si="0"/>
        <v>0.43470166061079246</v>
      </c>
      <c r="K20" s="13">
        <f t="shared" si="1"/>
        <v>0.058797033122128466</v>
      </c>
      <c r="L20" s="14">
        <f t="shared" si="2"/>
        <v>0.49349869373292093</v>
      </c>
      <c r="P20" s="52"/>
      <c r="Q20" s="8"/>
    </row>
    <row r="21" spans="1:17" ht="12.75">
      <c r="A21" s="23" t="s">
        <v>35</v>
      </c>
      <c r="B21" s="24" t="s">
        <v>36</v>
      </c>
      <c r="C21" s="24" t="s">
        <v>48</v>
      </c>
      <c r="D21" s="8" t="s">
        <v>48</v>
      </c>
      <c r="E21" s="8" t="s">
        <v>49</v>
      </c>
      <c r="F21" s="51">
        <v>547</v>
      </c>
      <c r="G21" s="8">
        <v>108</v>
      </c>
      <c r="H21" s="8">
        <v>50</v>
      </c>
      <c r="I21" s="8">
        <v>354</v>
      </c>
      <c r="J21" s="13">
        <f t="shared" si="0"/>
        <v>0.19744058500914077</v>
      </c>
      <c r="K21" s="13">
        <f t="shared" si="1"/>
        <v>0.09140767824497258</v>
      </c>
      <c r="L21" s="14">
        <f t="shared" si="2"/>
        <v>0.28884826325411334</v>
      </c>
      <c r="P21" s="52"/>
      <c r="Q21" s="8"/>
    </row>
    <row r="22" spans="1:18" ht="12.75">
      <c r="A22" s="25"/>
      <c r="B22" s="26" t="s">
        <v>28</v>
      </c>
      <c r="C22" s="27"/>
      <c r="D22" s="27"/>
      <c r="E22" s="30"/>
      <c r="F22" s="54">
        <v>104358</v>
      </c>
      <c r="G22" s="27">
        <f>SUM(G15:G21)</f>
        <v>24733</v>
      </c>
      <c r="H22" s="27">
        <f>SUM(H15:H21)</f>
        <v>5569</v>
      </c>
      <c r="I22" s="27">
        <f>SUM(I15:I21)</f>
        <v>72847</v>
      </c>
      <c r="J22" s="28">
        <f t="shared" si="0"/>
        <v>0.23700147568945362</v>
      </c>
      <c r="K22" s="28">
        <f t="shared" si="1"/>
        <v>0.05336438030625348</v>
      </c>
      <c r="L22" s="29">
        <f t="shared" si="2"/>
        <v>0.2903658559957071</v>
      </c>
      <c r="P22" s="60"/>
      <c r="Q22" s="61"/>
      <c r="R22" s="63"/>
    </row>
    <row r="23" spans="1:17" ht="12.75">
      <c r="A23" s="23" t="s">
        <v>50</v>
      </c>
      <c r="B23" s="24" t="s">
        <v>51</v>
      </c>
      <c r="C23" s="24" t="s">
        <v>52</v>
      </c>
      <c r="D23" s="8" t="s">
        <v>52</v>
      </c>
      <c r="E23" s="8" t="s">
        <v>53</v>
      </c>
      <c r="F23" s="51">
        <v>1690</v>
      </c>
      <c r="G23" s="8">
        <v>432</v>
      </c>
      <c r="H23" s="8">
        <v>175</v>
      </c>
      <c r="I23" s="8">
        <v>1083</v>
      </c>
      <c r="J23" s="13">
        <f t="shared" si="0"/>
        <v>0.2556213017751479</v>
      </c>
      <c r="K23" s="13">
        <f t="shared" si="1"/>
        <v>0.10355029585798817</v>
      </c>
      <c r="L23" s="14">
        <f t="shared" si="2"/>
        <v>0.3591715976331361</v>
      </c>
      <c r="P23" s="52"/>
      <c r="Q23" s="8"/>
    </row>
    <row r="24" spans="1:18" ht="12.75">
      <c r="A24" s="25"/>
      <c r="B24" s="26" t="s">
        <v>28</v>
      </c>
      <c r="C24" s="27"/>
      <c r="D24" s="27"/>
      <c r="E24" s="30"/>
      <c r="F24" s="55">
        <v>1690</v>
      </c>
      <c r="G24" s="27">
        <f>SUM(G23)</f>
        <v>432</v>
      </c>
      <c r="H24" s="27">
        <f>SUM(H23)</f>
        <v>175</v>
      </c>
      <c r="I24" s="27">
        <f>SUM(I23)</f>
        <v>1083</v>
      </c>
      <c r="J24" s="28">
        <f t="shared" si="0"/>
        <v>0.2556213017751479</v>
      </c>
      <c r="K24" s="28">
        <f t="shared" si="1"/>
        <v>0.10355029585798817</v>
      </c>
      <c r="L24" s="29">
        <f t="shared" si="2"/>
        <v>0.3591715976331361</v>
      </c>
      <c r="P24" s="60"/>
      <c r="Q24" s="61"/>
      <c r="R24" s="59"/>
    </row>
    <row r="25" spans="1:17" ht="12.75">
      <c r="A25" s="23" t="s">
        <v>54</v>
      </c>
      <c r="B25" s="24" t="s">
        <v>55</v>
      </c>
      <c r="C25" s="24" t="s">
        <v>56</v>
      </c>
      <c r="D25" s="8" t="s">
        <v>56</v>
      </c>
      <c r="E25" s="8" t="s">
        <v>57</v>
      </c>
      <c r="F25" s="51">
        <v>170</v>
      </c>
      <c r="G25" s="8">
        <v>72</v>
      </c>
      <c r="H25" s="8">
        <v>24</v>
      </c>
      <c r="I25" s="8">
        <v>65</v>
      </c>
      <c r="J25" s="13">
        <f t="shared" si="0"/>
        <v>0.4235294117647059</v>
      </c>
      <c r="K25" s="13">
        <f t="shared" si="1"/>
        <v>0.1411764705882353</v>
      </c>
      <c r="L25" s="14">
        <f t="shared" si="2"/>
        <v>0.5647058823529412</v>
      </c>
      <c r="P25" s="52"/>
      <c r="Q25" s="8"/>
    </row>
    <row r="26" spans="1:17" ht="12.75">
      <c r="A26" s="23" t="s">
        <v>54</v>
      </c>
      <c r="B26" s="24" t="s">
        <v>55</v>
      </c>
      <c r="C26" s="24" t="s">
        <v>58</v>
      </c>
      <c r="D26" s="8" t="s">
        <v>58</v>
      </c>
      <c r="E26" s="8" t="s">
        <v>59</v>
      </c>
      <c r="F26" s="51">
        <v>77</v>
      </c>
      <c r="G26" s="8">
        <v>31</v>
      </c>
      <c r="H26" s="8">
        <v>14</v>
      </c>
      <c r="I26" s="8">
        <v>30</v>
      </c>
      <c r="J26" s="13">
        <f t="shared" si="0"/>
        <v>0.4025974025974026</v>
      </c>
      <c r="K26" s="13">
        <f t="shared" si="1"/>
        <v>0.18181818181818182</v>
      </c>
      <c r="L26" s="14">
        <f t="shared" si="2"/>
        <v>0.5844155844155844</v>
      </c>
      <c r="P26" s="52"/>
      <c r="Q26" s="8"/>
    </row>
    <row r="27" spans="1:17" ht="12.75">
      <c r="A27" s="23" t="s">
        <v>54</v>
      </c>
      <c r="B27" s="24" t="s">
        <v>55</v>
      </c>
      <c r="C27" s="24" t="s">
        <v>60</v>
      </c>
      <c r="D27" s="8" t="s">
        <v>60</v>
      </c>
      <c r="E27" s="8" t="s">
        <v>61</v>
      </c>
      <c r="F27" s="51">
        <v>330</v>
      </c>
      <c r="G27" s="8">
        <v>150</v>
      </c>
      <c r="H27" s="8">
        <v>47</v>
      </c>
      <c r="I27" s="8">
        <v>121</v>
      </c>
      <c r="J27" s="13">
        <f t="shared" si="0"/>
        <v>0.45454545454545453</v>
      </c>
      <c r="K27" s="13">
        <f t="shared" si="1"/>
        <v>0.14242424242424243</v>
      </c>
      <c r="L27" s="14">
        <f t="shared" si="2"/>
        <v>0.5969696969696969</v>
      </c>
      <c r="P27" s="52"/>
      <c r="Q27" s="8"/>
    </row>
    <row r="28" spans="1:17" ht="12.75">
      <c r="A28" s="23" t="s">
        <v>54</v>
      </c>
      <c r="B28" s="24" t="s">
        <v>55</v>
      </c>
      <c r="C28" s="24" t="s">
        <v>62</v>
      </c>
      <c r="D28" s="8" t="s">
        <v>62</v>
      </c>
      <c r="E28" s="8" t="s">
        <v>63</v>
      </c>
      <c r="F28" s="51">
        <v>2044</v>
      </c>
      <c r="G28" s="8">
        <v>923</v>
      </c>
      <c r="H28" s="8">
        <v>149</v>
      </c>
      <c r="I28" s="8">
        <v>930</v>
      </c>
      <c r="J28" s="13">
        <f t="shared" si="0"/>
        <v>0.4515655577299413</v>
      </c>
      <c r="K28" s="13">
        <f t="shared" si="1"/>
        <v>0.07289628180039139</v>
      </c>
      <c r="L28" s="14">
        <f t="shared" si="2"/>
        <v>0.5244618395303327</v>
      </c>
      <c r="P28" s="52"/>
      <c r="Q28" s="8"/>
    </row>
    <row r="29" spans="1:17" ht="12.75">
      <c r="A29" s="23" t="s">
        <v>54</v>
      </c>
      <c r="B29" s="24" t="s">
        <v>55</v>
      </c>
      <c r="C29" s="24" t="s">
        <v>64</v>
      </c>
      <c r="D29" s="8" t="s">
        <v>64</v>
      </c>
      <c r="E29" s="8" t="s">
        <v>65</v>
      </c>
      <c r="F29" s="51">
        <v>52</v>
      </c>
      <c r="G29" s="8">
        <v>19</v>
      </c>
      <c r="H29" s="8">
        <v>13</v>
      </c>
      <c r="I29" s="8">
        <v>18</v>
      </c>
      <c r="J29" s="13">
        <f t="shared" si="0"/>
        <v>0.36538461538461536</v>
      </c>
      <c r="K29" s="13">
        <f t="shared" si="1"/>
        <v>0.25</v>
      </c>
      <c r="L29" s="14">
        <f t="shared" si="2"/>
        <v>0.6153846153846154</v>
      </c>
      <c r="P29" s="52"/>
      <c r="Q29" s="8"/>
    </row>
    <row r="30" spans="1:18" ht="12.75">
      <c r="A30" s="25"/>
      <c r="B30" s="26" t="s">
        <v>28</v>
      </c>
      <c r="C30" s="27"/>
      <c r="D30" s="27"/>
      <c r="E30" s="30"/>
      <c r="F30" s="55">
        <v>2673</v>
      </c>
      <c r="G30" s="27">
        <f>SUM(G23:G29)</f>
        <v>2059</v>
      </c>
      <c r="H30" s="27">
        <f>SUM(H23:H29)</f>
        <v>597</v>
      </c>
      <c r="I30" s="27">
        <f>SUM(I23:I29)</f>
        <v>3330</v>
      </c>
      <c r="J30" s="28">
        <f t="shared" si="0"/>
        <v>0.7702955480733259</v>
      </c>
      <c r="K30" s="28">
        <f t="shared" si="1"/>
        <v>0.22334455667789002</v>
      </c>
      <c r="L30" s="29">
        <f t="shared" si="2"/>
        <v>0.9936401047512159</v>
      </c>
      <c r="P30" s="60"/>
      <c r="Q30" s="61"/>
      <c r="R30" s="59"/>
    </row>
    <row r="31" spans="1:17" ht="12.75">
      <c r="A31" s="23" t="s">
        <v>66</v>
      </c>
      <c r="B31" s="24" t="s">
        <v>67</v>
      </c>
      <c r="C31" s="24" t="s">
        <v>68</v>
      </c>
      <c r="D31" s="8" t="s">
        <v>68</v>
      </c>
      <c r="E31" s="8" t="s">
        <v>69</v>
      </c>
      <c r="F31" s="51">
        <v>591</v>
      </c>
      <c r="G31" s="8">
        <v>361</v>
      </c>
      <c r="H31" s="8">
        <v>63</v>
      </c>
      <c r="I31" s="8">
        <v>167</v>
      </c>
      <c r="J31" s="13">
        <f t="shared" si="0"/>
        <v>0.61082910321489</v>
      </c>
      <c r="K31" s="13">
        <f t="shared" si="1"/>
        <v>0.1065989847715736</v>
      </c>
      <c r="L31" s="14">
        <f t="shared" si="2"/>
        <v>0.7174280879864636</v>
      </c>
      <c r="P31" s="52"/>
      <c r="Q31" s="8"/>
    </row>
    <row r="32" spans="1:17" ht="12.75">
      <c r="A32" s="23" t="s">
        <v>66</v>
      </c>
      <c r="B32" s="24" t="s">
        <v>67</v>
      </c>
      <c r="C32" s="24" t="s">
        <v>70</v>
      </c>
      <c r="D32" s="8" t="s">
        <v>70</v>
      </c>
      <c r="E32" s="8" t="s">
        <v>71</v>
      </c>
      <c r="F32" s="51">
        <v>285</v>
      </c>
      <c r="G32" s="8">
        <v>87</v>
      </c>
      <c r="H32" s="8">
        <v>20</v>
      </c>
      <c r="I32" s="8">
        <v>169</v>
      </c>
      <c r="J32" s="13">
        <f t="shared" si="0"/>
        <v>0.30526315789473685</v>
      </c>
      <c r="K32" s="13">
        <f t="shared" si="1"/>
        <v>0.07017543859649122</v>
      </c>
      <c r="L32" s="14">
        <f t="shared" si="2"/>
        <v>0.37543859649122807</v>
      </c>
      <c r="P32" s="52"/>
      <c r="Q32" s="8"/>
    </row>
    <row r="33" spans="1:18" ht="12.75">
      <c r="A33" s="25"/>
      <c r="B33" s="26" t="s">
        <v>28</v>
      </c>
      <c r="C33" s="27"/>
      <c r="D33" s="27"/>
      <c r="E33" s="30"/>
      <c r="F33" s="55">
        <v>876</v>
      </c>
      <c r="G33" s="27">
        <f>SUM(G31:G32)</f>
        <v>448</v>
      </c>
      <c r="H33" s="27">
        <f>SUM(H31:H32)</f>
        <v>83</v>
      </c>
      <c r="I33" s="27">
        <f>SUM(I31:I32)</f>
        <v>336</v>
      </c>
      <c r="J33" s="28">
        <f t="shared" si="0"/>
        <v>0.5114155251141552</v>
      </c>
      <c r="K33" s="28">
        <f t="shared" si="1"/>
        <v>0.09474885844748858</v>
      </c>
      <c r="L33" s="29">
        <f t="shared" si="2"/>
        <v>0.6061643835616438</v>
      </c>
      <c r="P33" s="60"/>
      <c r="Q33" s="61"/>
      <c r="R33" s="59"/>
    </row>
    <row r="34" spans="1:17" ht="12.75">
      <c r="A34" s="23" t="s">
        <v>72</v>
      </c>
      <c r="B34" s="24" t="s">
        <v>73</v>
      </c>
      <c r="C34" s="24" t="s">
        <v>74</v>
      </c>
      <c r="D34" s="8" t="s">
        <v>74</v>
      </c>
      <c r="E34" s="8" t="s">
        <v>75</v>
      </c>
      <c r="F34" s="51">
        <v>23261</v>
      </c>
      <c r="G34" s="8">
        <v>5406</v>
      </c>
      <c r="H34" s="8">
        <v>934</v>
      </c>
      <c r="I34" s="8">
        <v>16202</v>
      </c>
      <c r="J34" s="13">
        <f t="shared" si="0"/>
        <v>0.2324061734233266</v>
      </c>
      <c r="K34" s="13">
        <f t="shared" si="1"/>
        <v>0.040153045870770815</v>
      </c>
      <c r="L34" s="14">
        <f t="shared" si="2"/>
        <v>0.27255921929409743</v>
      </c>
      <c r="P34" s="52"/>
      <c r="Q34" s="8"/>
    </row>
    <row r="35" spans="1:17" ht="12.75">
      <c r="A35" s="23" t="s">
        <v>72</v>
      </c>
      <c r="B35" s="24" t="s">
        <v>73</v>
      </c>
      <c r="C35" s="24" t="s">
        <v>76</v>
      </c>
      <c r="D35" s="8" t="s">
        <v>76</v>
      </c>
      <c r="E35" s="8" t="s">
        <v>77</v>
      </c>
      <c r="F35" s="51">
        <v>27933</v>
      </c>
      <c r="G35" s="8">
        <v>3827</v>
      </c>
      <c r="H35" s="8">
        <v>659</v>
      </c>
      <c r="I35" s="8">
        <v>23236</v>
      </c>
      <c r="J35" s="13">
        <f t="shared" si="0"/>
        <v>0.13700640819102852</v>
      </c>
      <c r="K35" s="13">
        <f t="shared" si="1"/>
        <v>0.02359216697096624</v>
      </c>
      <c r="L35" s="14">
        <f t="shared" si="2"/>
        <v>0.16059857516199477</v>
      </c>
      <c r="P35" s="52"/>
      <c r="Q35" s="8"/>
    </row>
    <row r="36" spans="1:18" ht="12.75">
      <c r="A36" s="25"/>
      <c r="B36" s="26" t="s">
        <v>28</v>
      </c>
      <c r="C36" s="27"/>
      <c r="D36" s="27"/>
      <c r="E36" s="30"/>
      <c r="F36" s="55">
        <v>51194</v>
      </c>
      <c r="G36" s="27">
        <f>SUM(G34:G35)</f>
        <v>9233</v>
      </c>
      <c r="H36" s="27">
        <f>SUM(H34:H35)</f>
        <v>1593</v>
      </c>
      <c r="I36" s="27">
        <f>SUM(I34:I35)</f>
        <v>39438</v>
      </c>
      <c r="J36" s="28">
        <f t="shared" si="0"/>
        <v>0.18035316638668594</v>
      </c>
      <c r="K36" s="28">
        <f t="shared" si="1"/>
        <v>0.031116927764972456</v>
      </c>
      <c r="L36" s="29">
        <f t="shared" si="2"/>
        <v>0.2114700941516584</v>
      </c>
      <c r="P36" s="60"/>
      <c r="Q36" s="61"/>
      <c r="R36" s="59"/>
    </row>
    <row r="37" spans="1:17" ht="12.75">
      <c r="A37" s="23" t="s">
        <v>78</v>
      </c>
      <c r="B37" s="24" t="s">
        <v>79</v>
      </c>
      <c r="C37" s="24" t="s">
        <v>80</v>
      </c>
      <c r="D37" s="8" t="s">
        <v>80</v>
      </c>
      <c r="E37" s="8" t="s">
        <v>81</v>
      </c>
      <c r="F37" s="51">
        <v>986</v>
      </c>
      <c r="G37" s="8">
        <v>163</v>
      </c>
      <c r="H37" s="8">
        <v>87</v>
      </c>
      <c r="I37" s="8">
        <v>736</v>
      </c>
      <c r="J37" s="13">
        <f t="shared" si="0"/>
        <v>0.16531440162271804</v>
      </c>
      <c r="K37" s="13">
        <f t="shared" si="1"/>
        <v>0.08823529411764706</v>
      </c>
      <c r="L37" s="14">
        <f t="shared" si="2"/>
        <v>0.2535496957403651</v>
      </c>
      <c r="P37" s="52"/>
      <c r="Q37" s="8"/>
    </row>
    <row r="38" spans="1:17" ht="12.75">
      <c r="A38" s="23" t="s">
        <v>78</v>
      </c>
      <c r="B38" s="24" t="s">
        <v>79</v>
      </c>
      <c r="C38" s="24" t="s">
        <v>82</v>
      </c>
      <c r="D38" s="8" t="s">
        <v>82</v>
      </c>
      <c r="E38" s="8" t="s">
        <v>83</v>
      </c>
      <c r="F38" s="51">
        <v>1116</v>
      </c>
      <c r="G38" s="8">
        <v>267</v>
      </c>
      <c r="H38" s="8">
        <v>109</v>
      </c>
      <c r="I38" s="8">
        <v>728</v>
      </c>
      <c r="J38" s="13">
        <f t="shared" si="0"/>
        <v>0.239247311827957</v>
      </c>
      <c r="K38" s="13">
        <f t="shared" si="1"/>
        <v>0.09767025089605735</v>
      </c>
      <c r="L38" s="14">
        <f t="shared" si="2"/>
        <v>0.33691756272401435</v>
      </c>
      <c r="P38" s="52"/>
      <c r="Q38" s="8"/>
    </row>
    <row r="39" spans="1:18" ht="12.75">
      <c r="A39" s="25"/>
      <c r="B39" s="26" t="s">
        <v>28</v>
      </c>
      <c r="C39" s="27"/>
      <c r="D39" s="27"/>
      <c r="E39" s="30"/>
      <c r="F39" s="55">
        <v>2102</v>
      </c>
      <c r="G39" s="27">
        <f>SUM(G37:G38)</f>
        <v>430</v>
      </c>
      <c r="H39" s="27">
        <f>SUM(H37:H38)</f>
        <v>196</v>
      </c>
      <c r="I39" s="27">
        <f>SUM(I37:I38)</f>
        <v>1464</v>
      </c>
      <c r="J39" s="28">
        <f t="shared" si="0"/>
        <v>0.20456707897240722</v>
      </c>
      <c r="K39" s="28">
        <f t="shared" si="1"/>
        <v>0.09324452901998097</v>
      </c>
      <c r="L39" s="29">
        <f t="shared" si="2"/>
        <v>0.2978116079923882</v>
      </c>
      <c r="P39" s="60"/>
      <c r="Q39" s="61"/>
      <c r="R39" s="59"/>
    </row>
    <row r="40" spans="1:17" ht="12.75">
      <c r="A40" s="23" t="s">
        <v>84</v>
      </c>
      <c r="B40" s="24" t="s">
        <v>85</v>
      </c>
      <c r="C40" s="24" t="s">
        <v>86</v>
      </c>
      <c r="D40" s="8" t="s">
        <v>86</v>
      </c>
      <c r="E40" s="8" t="s">
        <v>87</v>
      </c>
      <c r="F40" s="51">
        <v>94</v>
      </c>
      <c r="G40" s="8">
        <v>36</v>
      </c>
      <c r="H40" s="8">
        <v>4</v>
      </c>
      <c r="I40" s="8">
        <v>54</v>
      </c>
      <c r="J40" s="13">
        <f t="shared" si="0"/>
        <v>0.3829787234042553</v>
      </c>
      <c r="K40" s="13">
        <f t="shared" si="1"/>
        <v>0.0425531914893617</v>
      </c>
      <c r="L40" s="14">
        <f t="shared" si="2"/>
        <v>0.425531914893617</v>
      </c>
      <c r="P40" s="52"/>
      <c r="Q40" s="8"/>
    </row>
    <row r="41" spans="1:17" ht="12.75">
      <c r="A41" s="23" t="s">
        <v>84</v>
      </c>
      <c r="B41" s="24" t="s">
        <v>85</v>
      </c>
      <c r="C41" s="24" t="s">
        <v>88</v>
      </c>
      <c r="D41" s="8" t="s">
        <v>88</v>
      </c>
      <c r="E41" s="8" t="s">
        <v>89</v>
      </c>
      <c r="F41" s="51">
        <v>247</v>
      </c>
      <c r="G41" s="8">
        <v>48</v>
      </c>
      <c r="H41" s="8">
        <v>39</v>
      </c>
      <c r="I41" s="8">
        <v>160</v>
      </c>
      <c r="J41" s="13">
        <f t="shared" si="0"/>
        <v>0.19433198380566802</v>
      </c>
      <c r="K41" s="13">
        <f t="shared" si="1"/>
        <v>0.15789473684210525</v>
      </c>
      <c r="L41" s="14">
        <f t="shared" si="2"/>
        <v>0.3522267206477733</v>
      </c>
      <c r="P41" s="52"/>
      <c r="Q41" s="8"/>
    </row>
    <row r="42" spans="1:18" ht="12.75">
      <c r="A42" s="25"/>
      <c r="B42" s="26" t="s">
        <v>28</v>
      </c>
      <c r="C42" s="27"/>
      <c r="D42" s="27"/>
      <c r="E42" s="30"/>
      <c r="F42" s="55">
        <v>341</v>
      </c>
      <c r="G42" s="27">
        <f>SUM(G40:G41)</f>
        <v>84</v>
      </c>
      <c r="H42" s="27">
        <f>SUM(H40:H41)</f>
        <v>43</v>
      </c>
      <c r="I42" s="27">
        <f>SUM(I40:I41)</f>
        <v>214</v>
      </c>
      <c r="J42" s="28">
        <f t="shared" si="0"/>
        <v>0.24633431085043989</v>
      </c>
      <c r="K42" s="28">
        <f t="shared" si="1"/>
        <v>0.12609970674486803</v>
      </c>
      <c r="L42" s="29">
        <f t="shared" si="2"/>
        <v>0.3724340175953079</v>
      </c>
      <c r="P42" s="60"/>
      <c r="Q42" s="61"/>
      <c r="R42" s="59"/>
    </row>
    <row r="43" spans="1:17" ht="12.75">
      <c r="A43" s="23" t="s">
        <v>90</v>
      </c>
      <c r="B43" s="24" t="s">
        <v>91</v>
      </c>
      <c r="C43" s="24" t="s">
        <v>92</v>
      </c>
      <c r="D43" s="8" t="s">
        <v>92</v>
      </c>
      <c r="E43" s="8" t="s">
        <v>93</v>
      </c>
      <c r="F43" s="51">
        <v>1076</v>
      </c>
      <c r="G43" s="8">
        <v>149</v>
      </c>
      <c r="H43" s="8">
        <v>72</v>
      </c>
      <c r="I43" s="8">
        <v>811</v>
      </c>
      <c r="J43" s="13">
        <f t="shared" si="0"/>
        <v>0.13847583643122677</v>
      </c>
      <c r="K43" s="13">
        <f t="shared" si="1"/>
        <v>0.06691449814126393</v>
      </c>
      <c r="L43" s="14">
        <f t="shared" si="2"/>
        <v>0.2053903345724907</v>
      </c>
      <c r="P43" s="52"/>
      <c r="Q43" s="8"/>
    </row>
    <row r="44" spans="1:18" ht="12.75">
      <c r="A44" s="25"/>
      <c r="B44" s="26" t="s">
        <v>28</v>
      </c>
      <c r="C44" s="27"/>
      <c r="D44" s="27"/>
      <c r="E44" s="30"/>
      <c r="F44" s="55">
        <v>1076</v>
      </c>
      <c r="G44" s="27">
        <f>SUM(G43)</f>
        <v>149</v>
      </c>
      <c r="H44" s="27">
        <f>SUM(H43)</f>
        <v>72</v>
      </c>
      <c r="I44" s="27">
        <f>SUM(I43)</f>
        <v>811</v>
      </c>
      <c r="J44" s="28">
        <f t="shared" si="0"/>
        <v>0.13847583643122677</v>
      </c>
      <c r="K44" s="28">
        <f t="shared" si="1"/>
        <v>0.06691449814126393</v>
      </c>
      <c r="L44" s="29">
        <f t="shared" si="2"/>
        <v>0.2053903345724907</v>
      </c>
      <c r="P44" s="60"/>
      <c r="Q44" s="61"/>
      <c r="R44" s="59"/>
    </row>
    <row r="45" spans="1:17" ht="12.75">
      <c r="A45" s="23" t="s">
        <v>94</v>
      </c>
      <c r="B45" s="24" t="s">
        <v>95</v>
      </c>
      <c r="C45" s="24" t="s">
        <v>96</v>
      </c>
      <c r="D45" s="8" t="s">
        <v>96</v>
      </c>
      <c r="E45" s="8" t="s">
        <v>97</v>
      </c>
      <c r="F45" s="51">
        <v>1197</v>
      </c>
      <c r="G45" s="8">
        <v>632</v>
      </c>
      <c r="H45" s="8">
        <v>165</v>
      </c>
      <c r="I45" s="8">
        <v>400</v>
      </c>
      <c r="J45" s="13">
        <f t="shared" si="0"/>
        <v>0.5279866332497911</v>
      </c>
      <c r="K45" s="13">
        <f t="shared" si="1"/>
        <v>0.13784461152882205</v>
      </c>
      <c r="L45" s="14">
        <f t="shared" si="2"/>
        <v>0.6658312447786132</v>
      </c>
      <c r="P45" s="52"/>
      <c r="Q45" s="8"/>
    </row>
    <row r="46" spans="1:17" ht="12.75">
      <c r="A46" s="23" t="s">
        <v>94</v>
      </c>
      <c r="B46" s="24" t="s">
        <v>95</v>
      </c>
      <c r="C46" s="24" t="s">
        <v>98</v>
      </c>
      <c r="D46" s="8" t="s">
        <v>98</v>
      </c>
      <c r="E46" s="8" t="s">
        <v>99</v>
      </c>
      <c r="F46" s="51">
        <v>371</v>
      </c>
      <c r="G46" s="8">
        <v>176</v>
      </c>
      <c r="H46" s="8">
        <v>60</v>
      </c>
      <c r="I46" s="8">
        <v>133</v>
      </c>
      <c r="J46" s="13">
        <f t="shared" si="0"/>
        <v>0.4743935309973046</v>
      </c>
      <c r="K46" s="13">
        <f t="shared" si="1"/>
        <v>0.16172506738544473</v>
      </c>
      <c r="L46" s="14">
        <f t="shared" si="2"/>
        <v>0.6361185983827493</v>
      </c>
      <c r="P46" s="52"/>
      <c r="Q46" s="8"/>
    </row>
    <row r="47" spans="1:17" ht="12.75">
      <c r="A47" s="23" t="s">
        <v>94</v>
      </c>
      <c r="B47" s="24" t="s">
        <v>95</v>
      </c>
      <c r="C47" s="24" t="s">
        <v>100</v>
      </c>
      <c r="D47" s="8" t="s">
        <v>100</v>
      </c>
      <c r="E47" s="8" t="s">
        <v>101</v>
      </c>
      <c r="F47" s="51">
        <v>302</v>
      </c>
      <c r="G47" s="8">
        <v>174</v>
      </c>
      <c r="H47" s="8">
        <v>50</v>
      </c>
      <c r="I47" s="8">
        <v>78</v>
      </c>
      <c r="J47" s="13">
        <f t="shared" si="0"/>
        <v>0.5761589403973509</v>
      </c>
      <c r="K47" s="13">
        <f t="shared" si="1"/>
        <v>0.16556291390728478</v>
      </c>
      <c r="L47" s="14">
        <f t="shared" si="2"/>
        <v>0.7417218543046358</v>
      </c>
      <c r="P47" s="52"/>
      <c r="Q47" s="8"/>
    </row>
    <row r="48" spans="1:18" ht="12.75">
      <c r="A48" s="25"/>
      <c r="B48" s="26" t="s">
        <v>28</v>
      </c>
      <c r="C48" s="27"/>
      <c r="D48" s="27"/>
      <c r="E48" s="30"/>
      <c r="F48" s="55">
        <v>1870</v>
      </c>
      <c r="G48" s="27">
        <f>SUM(G45:G47)</f>
        <v>982</v>
      </c>
      <c r="H48" s="27">
        <f>SUM(H45:H47)</f>
        <v>275</v>
      </c>
      <c r="I48" s="27">
        <f>SUM(I45:I47)</f>
        <v>611</v>
      </c>
      <c r="J48" s="28">
        <f t="shared" si="0"/>
        <v>0.5251336898395722</v>
      </c>
      <c r="K48" s="28">
        <f t="shared" si="1"/>
        <v>0.14705882352941177</v>
      </c>
      <c r="L48" s="29">
        <f t="shared" si="2"/>
        <v>0.672192513368984</v>
      </c>
      <c r="P48" s="60"/>
      <c r="Q48" s="61"/>
      <c r="R48" s="59"/>
    </row>
    <row r="49" spans="1:17" ht="12.75">
      <c r="A49" s="23" t="s">
        <v>102</v>
      </c>
      <c r="B49" s="24" t="s">
        <v>103</v>
      </c>
      <c r="C49" s="24" t="s">
        <v>104</v>
      </c>
      <c r="D49" s="8" t="s">
        <v>104</v>
      </c>
      <c r="E49" s="8" t="s">
        <v>105</v>
      </c>
      <c r="F49" s="51">
        <v>253</v>
      </c>
      <c r="G49" s="8">
        <v>178</v>
      </c>
      <c r="H49" s="8">
        <v>40</v>
      </c>
      <c r="I49" s="8">
        <v>35</v>
      </c>
      <c r="J49" s="13">
        <f t="shared" si="0"/>
        <v>0.7035573122529645</v>
      </c>
      <c r="K49" s="13">
        <f t="shared" si="1"/>
        <v>0.15810276679841898</v>
      </c>
      <c r="L49" s="14">
        <f t="shared" si="2"/>
        <v>0.8616600790513834</v>
      </c>
      <c r="P49" s="52"/>
      <c r="Q49" s="8"/>
    </row>
    <row r="50" spans="1:17" ht="12.75">
      <c r="A50" s="23" t="s">
        <v>102</v>
      </c>
      <c r="B50" s="24" t="s">
        <v>103</v>
      </c>
      <c r="C50" s="24" t="s">
        <v>106</v>
      </c>
      <c r="D50" s="8" t="s">
        <v>106</v>
      </c>
      <c r="E50" s="8" t="s">
        <v>107</v>
      </c>
      <c r="F50" s="51">
        <v>297</v>
      </c>
      <c r="G50" s="8">
        <v>158</v>
      </c>
      <c r="H50" s="8">
        <v>57</v>
      </c>
      <c r="I50" s="8">
        <v>82</v>
      </c>
      <c r="J50" s="13">
        <f t="shared" si="0"/>
        <v>0.531986531986532</v>
      </c>
      <c r="K50" s="13">
        <f t="shared" si="1"/>
        <v>0.1919191919191919</v>
      </c>
      <c r="L50" s="14">
        <f t="shared" si="2"/>
        <v>0.7239057239057239</v>
      </c>
      <c r="P50" s="52"/>
      <c r="Q50" s="8"/>
    </row>
    <row r="51" spans="1:18" ht="12.75">
      <c r="A51" s="25"/>
      <c r="B51" s="26" t="s">
        <v>28</v>
      </c>
      <c r="C51" s="27"/>
      <c r="D51" s="27"/>
      <c r="E51" s="30"/>
      <c r="F51" s="55">
        <v>550</v>
      </c>
      <c r="G51" s="27">
        <f>SUM(G49:G50)</f>
        <v>336</v>
      </c>
      <c r="H51" s="27">
        <f>SUM(H49:H50)</f>
        <v>97</v>
      </c>
      <c r="I51" s="27">
        <f>SUM(I49:I50)</f>
        <v>117</v>
      </c>
      <c r="J51" s="28">
        <f t="shared" si="0"/>
        <v>0.610909090909091</v>
      </c>
      <c r="K51" s="28">
        <f t="shared" si="1"/>
        <v>0.17636363636363636</v>
      </c>
      <c r="L51" s="29">
        <f t="shared" si="2"/>
        <v>0.7872727272727272</v>
      </c>
      <c r="P51" s="60"/>
      <c r="Q51" s="61"/>
      <c r="R51" s="59"/>
    </row>
    <row r="52" spans="1:17" ht="12.75">
      <c r="A52" s="23" t="s">
        <v>108</v>
      </c>
      <c r="B52" s="24" t="s">
        <v>109</v>
      </c>
      <c r="C52" s="24" t="s">
        <v>110</v>
      </c>
      <c r="D52" s="8" t="s">
        <v>110</v>
      </c>
      <c r="E52" s="8" t="s">
        <v>111</v>
      </c>
      <c r="F52" s="51">
        <v>568</v>
      </c>
      <c r="G52" s="8">
        <v>321</v>
      </c>
      <c r="H52" s="8">
        <v>55</v>
      </c>
      <c r="I52" s="8">
        <v>192</v>
      </c>
      <c r="J52" s="13">
        <f t="shared" si="0"/>
        <v>0.5651408450704225</v>
      </c>
      <c r="K52" s="13">
        <f t="shared" si="1"/>
        <v>0.09683098591549295</v>
      </c>
      <c r="L52" s="14">
        <f t="shared" si="2"/>
        <v>0.6619718309859155</v>
      </c>
      <c r="P52" s="52"/>
      <c r="Q52" s="8"/>
    </row>
    <row r="53" spans="1:18" ht="12.75">
      <c r="A53" s="25"/>
      <c r="B53" s="26" t="s">
        <v>28</v>
      </c>
      <c r="C53" s="27"/>
      <c r="D53" s="27"/>
      <c r="E53" s="30"/>
      <c r="F53" s="55">
        <v>568</v>
      </c>
      <c r="G53" s="27">
        <f>SUM(G52)</f>
        <v>321</v>
      </c>
      <c r="H53" s="27">
        <f>SUM(H52)</f>
        <v>55</v>
      </c>
      <c r="I53" s="27">
        <f>SUM(I52)</f>
        <v>192</v>
      </c>
      <c r="J53" s="28">
        <f t="shared" si="0"/>
        <v>0.5651408450704225</v>
      </c>
      <c r="K53" s="28">
        <f t="shared" si="1"/>
        <v>0.09683098591549295</v>
      </c>
      <c r="L53" s="29">
        <f t="shared" si="2"/>
        <v>0.6619718309859155</v>
      </c>
      <c r="P53" s="60"/>
      <c r="Q53" s="61"/>
      <c r="R53" s="59"/>
    </row>
    <row r="54" spans="1:17" ht="12.75">
      <c r="A54" s="23" t="s">
        <v>112</v>
      </c>
      <c r="B54" s="24" t="s">
        <v>113</v>
      </c>
      <c r="C54" s="24" t="s">
        <v>114</v>
      </c>
      <c r="D54" s="8" t="s">
        <v>114</v>
      </c>
      <c r="E54" s="8" t="s">
        <v>115</v>
      </c>
      <c r="F54" s="51">
        <v>522</v>
      </c>
      <c r="G54" s="8">
        <v>87</v>
      </c>
      <c r="H54" s="8">
        <v>42</v>
      </c>
      <c r="I54" s="8">
        <v>385</v>
      </c>
      <c r="J54" s="13">
        <f t="shared" si="0"/>
        <v>0.16666666666666666</v>
      </c>
      <c r="K54" s="13">
        <f t="shared" si="1"/>
        <v>0.08045977011494253</v>
      </c>
      <c r="L54" s="14">
        <f t="shared" si="2"/>
        <v>0.2471264367816092</v>
      </c>
      <c r="P54" s="52"/>
      <c r="Q54" s="8"/>
    </row>
    <row r="55" spans="1:18" ht="12.75">
      <c r="A55" s="25"/>
      <c r="B55" s="26" t="s">
        <v>28</v>
      </c>
      <c r="C55" s="27"/>
      <c r="D55" s="27"/>
      <c r="E55" s="30"/>
      <c r="F55" s="55">
        <v>522</v>
      </c>
      <c r="G55" s="27">
        <f>SUM(G54)</f>
        <v>87</v>
      </c>
      <c r="H55" s="27">
        <f>SUM(H54)</f>
        <v>42</v>
      </c>
      <c r="I55" s="27">
        <f>SUM(I54)</f>
        <v>385</v>
      </c>
      <c r="J55" s="28">
        <f t="shared" si="0"/>
        <v>0.16666666666666666</v>
      </c>
      <c r="K55" s="28">
        <f t="shared" si="1"/>
        <v>0.08045977011494253</v>
      </c>
      <c r="L55" s="29">
        <f t="shared" si="2"/>
        <v>0.2471264367816092</v>
      </c>
      <c r="P55" s="60"/>
      <c r="Q55" s="61"/>
      <c r="R55" s="59"/>
    </row>
    <row r="56" spans="1:17" ht="12.75">
      <c r="A56" s="23" t="s">
        <v>116</v>
      </c>
      <c r="B56" s="24" t="s">
        <v>117</v>
      </c>
      <c r="C56" s="24" t="s">
        <v>118</v>
      </c>
      <c r="D56" s="8" t="s">
        <v>118</v>
      </c>
      <c r="E56" s="8" t="s">
        <v>119</v>
      </c>
      <c r="F56" s="51">
        <v>5248</v>
      </c>
      <c r="G56" s="8">
        <v>1572</v>
      </c>
      <c r="H56" s="8">
        <v>587</v>
      </c>
      <c r="I56" s="8">
        <v>3070</v>
      </c>
      <c r="J56" s="13">
        <f t="shared" si="0"/>
        <v>0.2995426829268293</v>
      </c>
      <c r="K56" s="13">
        <f t="shared" si="1"/>
        <v>0.11185213414634146</v>
      </c>
      <c r="L56" s="14">
        <f t="shared" si="2"/>
        <v>0.4113948170731707</v>
      </c>
      <c r="P56" s="52"/>
      <c r="Q56" s="8"/>
    </row>
    <row r="57" spans="1:18" ht="12.75">
      <c r="A57" s="25"/>
      <c r="B57" s="26" t="s">
        <v>28</v>
      </c>
      <c r="C57" s="27"/>
      <c r="D57" s="27"/>
      <c r="E57" s="30"/>
      <c r="F57" s="55">
        <v>5248</v>
      </c>
      <c r="G57" s="27">
        <f>SUM(G56)</f>
        <v>1572</v>
      </c>
      <c r="H57" s="27">
        <f>SUM(H56)</f>
        <v>587</v>
      </c>
      <c r="I57" s="27">
        <f>SUM(I56)</f>
        <v>3070</v>
      </c>
      <c r="J57" s="28">
        <f t="shared" si="0"/>
        <v>0.2995426829268293</v>
      </c>
      <c r="K57" s="28">
        <f t="shared" si="1"/>
        <v>0.11185213414634146</v>
      </c>
      <c r="L57" s="29">
        <f t="shared" si="2"/>
        <v>0.4113948170731707</v>
      </c>
      <c r="P57" s="60"/>
      <c r="Q57" s="61"/>
      <c r="R57" s="59"/>
    </row>
    <row r="58" spans="1:17" ht="12.75">
      <c r="A58" s="23" t="s">
        <v>120</v>
      </c>
      <c r="B58" s="24" t="s">
        <v>121</v>
      </c>
      <c r="C58" s="24" t="s">
        <v>122</v>
      </c>
      <c r="D58" s="8" t="s">
        <v>122</v>
      </c>
      <c r="E58" s="8" t="s">
        <v>123</v>
      </c>
      <c r="F58" s="51">
        <v>72312</v>
      </c>
      <c r="G58" s="8">
        <v>41872</v>
      </c>
      <c r="H58" s="8">
        <v>5114</v>
      </c>
      <c r="I58" s="8">
        <v>23402</v>
      </c>
      <c r="J58" s="13">
        <f t="shared" si="0"/>
        <v>0.5790463546852528</v>
      </c>
      <c r="K58" s="13">
        <f t="shared" si="1"/>
        <v>0.070721318729948</v>
      </c>
      <c r="L58" s="14">
        <f t="shared" si="2"/>
        <v>0.6497676734152008</v>
      </c>
      <c r="P58" s="52"/>
      <c r="Q58" s="8"/>
    </row>
    <row r="59" spans="1:18" ht="12.75">
      <c r="A59" s="25"/>
      <c r="B59" s="26" t="s">
        <v>28</v>
      </c>
      <c r="C59" s="27"/>
      <c r="D59" s="27"/>
      <c r="E59" s="30"/>
      <c r="F59" s="55">
        <v>72312</v>
      </c>
      <c r="G59" s="27">
        <f>SUM(G58)</f>
        <v>41872</v>
      </c>
      <c r="H59" s="27">
        <f>SUM(H58)</f>
        <v>5114</v>
      </c>
      <c r="I59" s="27">
        <f>SUM(I58)</f>
        <v>23402</v>
      </c>
      <c r="J59" s="28">
        <f t="shared" si="0"/>
        <v>0.5790463546852528</v>
      </c>
      <c r="K59" s="28">
        <f t="shared" si="1"/>
        <v>0.070721318729948</v>
      </c>
      <c r="L59" s="29">
        <f t="shared" si="2"/>
        <v>0.6497676734152008</v>
      </c>
      <c r="P59" s="60"/>
      <c r="Q59" s="61"/>
      <c r="R59" s="59"/>
    </row>
    <row r="60" spans="1:17" ht="12.75">
      <c r="A60" s="23" t="s">
        <v>124</v>
      </c>
      <c r="B60" s="24" t="s">
        <v>125</v>
      </c>
      <c r="C60" s="24" t="s">
        <v>126</v>
      </c>
      <c r="D60" s="8" t="s">
        <v>126</v>
      </c>
      <c r="E60" s="8" t="s">
        <v>127</v>
      </c>
      <c r="F60" s="51">
        <v>290</v>
      </c>
      <c r="G60" s="8">
        <v>73</v>
      </c>
      <c r="H60" s="8">
        <v>41</v>
      </c>
      <c r="I60" s="8">
        <v>164</v>
      </c>
      <c r="J60" s="13">
        <f t="shared" si="0"/>
        <v>0.2517241379310345</v>
      </c>
      <c r="K60" s="13">
        <f t="shared" si="1"/>
        <v>0.1413793103448276</v>
      </c>
      <c r="L60" s="14">
        <f t="shared" si="2"/>
        <v>0.3931034482758621</v>
      </c>
      <c r="P60" s="52"/>
      <c r="Q60" s="8"/>
    </row>
    <row r="61" spans="1:18" ht="12.75">
      <c r="A61" s="25"/>
      <c r="B61" s="26" t="s">
        <v>28</v>
      </c>
      <c r="C61" s="27"/>
      <c r="D61" s="27"/>
      <c r="E61" s="30"/>
      <c r="F61" s="55">
        <v>290</v>
      </c>
      <c r="G61" s="27">
        <f>SUM(G60)</f>
        <v>73</v>
      </c>
      <c r="H61" s="27">
        <f>SUM(H60)</f>
        <v>41</v>
      </c>
      <c r="I61" s="27">
        <f>SUM(I60)</f>
        <v>164</v>
      </c>
      <c r="J61" s="28">
        <f t="shared" si="0"/>
        <v>0.2517241379310345</v>
      </c>
      <c r="K61" s="28">
        <f t="shared" si="1"/>
        <v>0.1413793103448276</v>
      </c>
      <c r="L61" s="29">
        <f t="shared" si="2"/>
        <v>0.3931034482758621</v>
      </c>
      <c r="P61" s="60"/>
      <c r="Q61" s="61"/>
      <c r="R61" s="59"/>
    </row>
    <row r="62" spans="1:17" ht="12.75">
      <c r="A62" s="23" t="s">
        <v>128</v>
      </c>
      <c r="B62" s="24" t="s">
        <v>129</v>
      </c>
      <c r="C62" s="24" t="s">
        <v>130</v>
      </c>
      <c r="D62" s="8" t="s">
        <v>130</v>
      </c>
      <c r="E62" s="8" t="s">
        <v>131</v>
      </c>
      <c r="F62" s="51">
        <v>48043</v>
      </c>
      <c r="G62" s="8">
        <v>1153</v>
      </c>
      <c r="H62" s="8">
        <v>706</v>
      </c>
      <c r="I62" s="8">
        <v>45247</v>
      </c>
      <c r="J62" s="13">
        <f t="shared" si="0"/>
        <v>0.023999333930021023</v>
      </c>
      <c r="K62" s="13">
        <f t="shared" si="1"/>
        <v>0.01469516891118373</v>
      </c>
      <c r="L62" s="14">
        <f t="shared" si="2"/>
        <v>0.03869450284120476</v>
      </c>
      <c r="P62" s="52"/>
      <c r="Q62" s="8"/>
    </row>
    <row r="63" spans="1:18" ht="12.75">
      <c r="A63" s="25"/>
      <c r="B63" s="26" t="s">
        <v>28</v>
      </c>
      <c r="C63" s="27"/>
      <c r="D63" s="27"/>
      <c r="E63" s="30"/>
      <c r="F63" s="55">
        <v>48043</v>
      </c>
      <c r="G63" s="27">
        <f>SUM(G62)</f>
        <v>1153</v>
      </c>
      <c r="H63" s="27">
        <f>SUM(H62)</f>
        <v>706</v>
      </c>
      <c r="I63" s="27">
        <f>SUM(I62)</f>
        <v>45247</v>
      </c>
      <c r="J63" s="28">
        <f t="shared" si="0"/>
        <v>0.023999333930021023</v>
      </c>
      <c r="K63" s="28">
        <f t="shared" si="1"/>
        <v>0.01469516891118373</v>
      </c>
      <c r="L63" s="29">
        <f t="shared" si="2"/>
        <v>0.03869450284120476</v>
      </c>
      <c r="P63" s="60"/>
      <c r="Q63" s="61"/>
      <c r="R63" s="59"/>
    </row>
    <row r="64" spans="1:17" ht="12.75">
      <c r="A64" s="23" t="s">
        <v>132</v>
      </c>
      <c r="B64" s="24" t="s">
        <v>133</v>
      </c>
      <c r="C64" s="24" t="s">
        <v>134</v>
      </c>
      <c r="D64" s="8" t="s">
        <v>134</v>
      </c>
      <c r="E64" s="8" t="s">
        <v>135</v>
      </c>
      <c r="F64" s="51">
        <v>5365</v>
      </c>
      <c r="G64" s="8">
        <v>1286</v>
      </c>
      <c r="H64" s="8">
        <v>344</v>
      </c>
      <c r="I64" s="8">
        <v>3691</v>
      </c>
      <c r="J64" s="13">
        <f t="shared" si="0"/>
        <v>0.23970177073625348</v>
      </c>
      <c r="K64" s="13">
        <f t="shared" si="1"/>
        <v>0.0641192917054986</v>
      </c>
      <c r="L64" s="14">
        <f t="shared" si="2"/>
        <v>0.3038210624417521</v>
      </c>
      <c r="P64" s="52"/>
      <c r="Q64" s="8"/>
    </row>
    <row r="65" spans="1:18" ht="12.75">
      <c r="A65" s="25"/>
      <c r="B65" s="26" t="s">
        <v>28</v>
      </c>
      <c r="C65" s="27"/>
      <c r="D65" s="27"/>
      <c r="E65" s="30"/>
      <c r="F65" s="55">
        <v>5365</v>
      </c>
      <c r="G65" s="27">
        <f>SUM(G64)</f>
        <v>1286</v>
      </c>
      <c r="H65" s="27">
        <f>SUM(H64)</f>
        <v>344</v>
      </c>
      <c r="I65" s="27">
        <f>SUM(I64)</f>
        <v>3691</v>
      </c>
      <c r="J65" s="28">
        <f t="shared" si="0"/>
        <v>0.23970177073625348</v>
      </c>
      <c r="K65" s="28">
        <f t="shared" si="1"/>
        <v>0.0641192917054986</v>
      </c>
      <c r="L65" s="29">
        <f t="shared" si="2"/>
        <v>0.3038210624417521</v>
      </c>
      <c r="P65" s="60"/>
      <c r="Q65" s="61"/>
      <c r="R65" s="59"/>
    </row>
    <row r="66" spans="1:17" ht="12.75">
      <c r="A66" s="23" t="s">
        <v>136</v>
      </c>
      <c r="B66" s="24" t="s">
        <v>137</v>
      </c>
      <c r="C66" s="24" t="s">
        <v>138</v>
      </c>
      <c r="D66" s="8" t="s">
        <v>138</v>
      </c>
      <c r="E66" s="8" t="s">
        <v>139</v>
      </c>
      <c r="F66" s="51">
        <v>2891</v>
      </c>
      <c r="G66" s="8">
        <v>144</v>
      </c>
      <c r="H66" s="8">
        <v>90</v>
      </c>
      <c r="I66" s="8">
        <v>2606</v>
      </c>
      <c r="J66" s="13">
        <f t="shared" si="0"/>
        <v>0.049809754410238674</v>
      </c>
      <c r="K66" s="13">
        <f t="shared" si="1"/>
        <v>0.03113109650639917</v>
      </c>
      <c r="L66" s="14">
        <f t="shared" si="2"/>
        <v>0.08094085091663784</v>
      </c>
      <c r="P66" s="52"/>
      <c r="Q66" s="8"/>
    </row>
    <row r="67" spans="1:17" ht="12.75">
      <c r="A67" s="23" t="s">
        <v>136</v>
      </c>
      <c r="B67" s="24" t="s">
        <v>137</v>
      </c>
      <c r="C67" s="24" t="s">
        <v>140</v>
      </c>
      <c r="D67" s="8" t="s">
        <v>140</v>
      </c>
      <c r="E67" s="8" t="s">
        <v>141</v>
      </c>
      <c r="F67" s="51">
        <v>415</v>
      </c>
      <c r="G67" s="8">
        <v>49</v>
      </c>
      <c r="H67" s="8">
        <v>44</v>
      </c>
      <c r="I67" s="8">
        <v>300</v>
      </c>
      <c r="J67" s="13">
        <f t="shared" si="0"/>
        <v>0.1180722891566265</v>
      </c>
      <c r="K67" s="13">
        <f t="shared" si="1"/>
        <v>0.10602409638554217</v>
      </c>
      <c r="L67" s="14">
        <f t="shared" si="2"/>
        <v>0.22409638554216868</v>
      </c>
      <c r="P67" s="52"/>
      <c r="Q67" s="8"/>
    </row>
    <row r="68" spans="1:17" ht="12.75">
      <c r="A68" s="23" t="s">
        <v>136</v>
      </c>
      <c r="B68" s="24" t="s">
        <v>137</v>
      </c>
      <c r="C68" s="24" t="s">
        <v>142</v>
      </c>
      <c r="D68" s="8" t="s">
        <v>142</v>
      </c>
      <c r="E68" s="8" t="s">
        <v>143</v>
      </c>
      <c r="F68" s="51">
        <v>335</v>
      </c>
      <c r="G68" s="8">
        <v>85</v>
      </c>
      <c r="H68" s="8">
        <v>35</v>
      </c>
      <c r="I68" s="8">
        <v>183</v>
      </c>
      <c r="J68" s="13">
        <f t="shared" si="0"/>
        <v>0.2537313432835821</v>
      </c>
      <c r="K68" s="13">
        <f t="shared" si="1"/>
        <v>0.1044776119402985</v>
      </c>
      <c r="L68" s="14">
        <f t="shared" si="2"/>
        <v>0.3582089552238806</v>
      </c>
      <c r="P68" s="52"/>
      <c r="Q68" s="8"/>
    </row>
    <row r="69" spans="1:17" ht="12.75">
      <c r="A69" s="23" t="s">
        <v>136</v>
      </c>
      <c r="B69" s="24" t="s">
        <v>137</v>
      </c>
      <c r="C69" s="24" t="s">
        <v>144</v>
      </c>
      <c r="D69" s="8" t="s">
        <v>144</v>
      </c>
      <c r="E69" s="8" t="s">
        <v>145</v>
      </c>
      <c r="F69" s="51">
        <v>299</v>
      </c>
      <c r="G69" s="8">
        <v>27</v>
      </c>
      <c r="H69" s="8">
        <v>7</v>
      </c>
      <c r="I69" s="8">
        <v>247</v>
      </c>
      <c r="J69" s="13">
        <f aca="true" t="shared" si="3" ref="J69:J132">G69/F69</f>
        <v>0.0903010033444816</v>
      </c>
      <c r="K69" s="13">
        <f aca="true" t="shared" si="4" ref="K69:K132">H69/F69</f>
        <v>0.023411371237458192</v>
      </c>
      <c r="L69" s="14">
        <f aca="true" t="shared" si="5" ref="L69:L132">(H69+G69)/F69</f>
        <v>0.11371237458193979</v>
      </c>
      <c r="P69" s="52"/>
      <c r="Q69" s="8"/>
    </row>
    <row r="70" spans="1:17" ht="12.75">
      <c r="A70" s="23" t="s">
        <v>136</v>
      </c>
      <c r="B70" s="24" t="s">
        <v>137</v>
      </c>
      <c r="C70" s="24" t="s">
        <v>146</v>
      </c>
      <c r="D70" s="8" t="s">
        <v>146</v>
      </c>
      <c r="E70" s="8" t="s">
        <v>147</v>
      </c>
      <c r="F70" s="51">
        <v>74</v>
      </c>
      <c r="G70" s="8">
        <v>15</v>
      </c>
      <c r="H70" s="8">
        <v>1</v>
      </c>
      <c r="I70" s="8">
        <v>58</v>
      </c>
      <c r="J70" s="13">
        <f t="shared" si="3"/>
        <v>0.20270270270270271</v>
      </c>
      <c r="K70" s="13">
        <f t="shared" si="4"/>
        <v>0.013513513513513514</v>
      </c>
      <c r="L70" s="14">
        <f t="shared" si="5"/>
        <v>0.21621621621621623</v>
      </c>
      <c r="P70" s="52"/>
      <c r="Q70" s="8"/>
    </row>
    <row r="71" spans="1:18" ht="12.75">
      <c r="A71" s="25"/>
      <c r="B71" s="26" t="s">
        <v>28</v>
      </c>
      <c r="C71" s="27"/>
      <c r="D71" s="27"/>
      <c r="E71" s="30"/>
      <c r="F71" s="55">
        <v>4014</v>
      </c>
      <c r="G71" s="27">
        <f>SUM(G66:G70)</f>
        <v>320</v>
      </c>
      <c r="H71" s="27">
        <f>SUM(H66:H70)</f>
        <v>177</v>
      </c>
      <c r="I71" s="27">
        <f>SUM(I66:I70)</f>
        <v>3394</v>
      </c>
      <c r="J71" s="28">
        <f t="shared" si="3"/>
        <v>0.07972097658196313</v>
      </c>
      <c r="K71" s="28">
        <f t="shared" si="4"/>
        <v>0.044095665171898356</v>
      </c>
      <c r="L71" s="29">
        <f t="shared" si="5"/>
        <v>0.12381664175386148</v>
      </c>
      <c r="P71" s="60"/>
      <c r="Q71" s="61"/>
      <c r="R71" s="59"/>
    </row>
    <row r="72" spans="1:17" ht="12.75">
      <c r="A72" s="23" t="s">
        <v>148</v>
      </c>
      <c r="B72" s="24" t="s">
        <v>149</v>
      </c>
      <c r="C72" s="24" t="s">
        <v>150</v>
      </c>
      <c r="D72" s="8" t="s">
        <v>150</v>
      </c>
      <c r="E72" s="8" t="s">
        <v>151</v>
      </c>
      <c r="F72" s="51">
        <v>711</v>
      </c>
      <c r="G72" s="8">
        <v>129</v>
      </c>
      <c r="H72" s="8">
        <v>69</v>
      </c>
      <c r="I72" s="8">
        <v>508</v>
      </c>
      <c r="J72" s="13">
        <f t="shared" si="3"/>
        <v>0.18143459915611815</v>
      </c>
      <c r="K72" s="13">
        <f t="shared" si="4"/>
        <v>0.0970464135021097</v>
      </c>
      <c r="L72" s="14">
        <f t="shared" si="5"/>
        <v>0.27848101265822783</v>
      </c>
      <c r="P72" s="52"/>
      <c r="Q72" s="8"/>
    </row>
    <row r="73" spans="1:17" ht="12.75">
      <c r="A73" s="23" t="s">
        <v>148</v>
      </c>
      <c r="B73" s="24" t="s">
        <v>149</v>
      </c>
      <c r="C73" s="24" t="s">
        <v>152</v>
      </c>
      <c r="D73" s="8" t="s">
        <v>152</v>
      </c>
      <c r="E73" s="8" t="s">
        <v>153</v>
      </c>
      <c r="F73" s="51">
        <v>11218</v>
      </c>
      <c r="G73" s="8">
        <v>5490</v>
      </c>
      <c r="H73" s="8">
        <v>1201</v>
      </c>
      <c r="I73" s="8">
        <v>4517</v>
      </c>
      <c r="J73" s="13">
        <f t="shared" si="3"/>
        <v>0.4893920484934926</v>
      </c>
      <c r="K73" s="13">
        <f t="shared" si="4"/>
        <v>0.10706008201105366</v>
      </c>
      <c r="L73" s="14">
        <f t="shared" si="5"/>
        <v>0.5964521305045463</v>
      </c>
      <c r="P73" s="52"/>
      <c r="Q73" s="8"/>
    </row>
    <row r="74" spans="1:17" ht="12.75">
      <c r="A74" s="23" t="s">
        <v>148</v>
      </c>
      <c r="B74" s="24" t="s">
        <v>149</v>
      </c>
      <c r="C74" s="24" t="s">
        <v>154</v>
      </c>
      <c r="D74" s="8" t="s">
        <v>154</v>
      </c>
      <c r="E74" s="8" t="s">
        <v>155</v>
      </c>
      <c r="F74" s="51">
        <v>8556</v>
      </c>
      <c r="G74" s="8">
        <v>1574</v>
      </c>
      <c r="H74" s="8">
        <v>610</v>
      </c>
      <c r="I74" s="8">
        <v>6231</v>
      </c>
      <c r="J74" s="13">
        <f t="shared" si="3"/>
        <v>0.18396446937821412</v>
      </c>
      <c r="K74" s="13">
        <f t="shared" si="4"/>
        <v>0.07129499766245909</v>
      </c>
      <c r="L74" s="14">
        <f t="shared" si="5"/>
        <v>0.2552594670406732</v>
      </c>
      <c r="P74" s="52"/>
      <c r="Q74" s="8"/>
    </row>
    <row r="75" spans="1:17" ht="12.75">
      <c r="A75" s="23" t="s">
        <v>148</v>
      </c>
      <c r="B75" s="24" t="s">
        <v>149</v>
      </c>
      <c r="C75" s="24" t="s">
        <v>156</v>
      </c>
      <c r="D75" s="8" t="s">
        <v>156</v>
      </c>
      <c r="E75" s="8" t="s">
        <v>157</v>
      </c>
      <c r="F75" s="51">
        <v>6166</v>
      </c>
      <c r="G75" s="8">
        <v>1199</v>
      </c>
      <c r="H75" s="8">
        <v>795</v>
      </c>
      <c r="I75" s="8">
        <v>4036</v>
      </c>
      <c r="J75" s="13">
        <f t="shared" si="3"/>
        <v>0.19445345442750567</v>
      </c>
      <c r="K75" s="13">
        <f t="shared" si="4"/>
        <v>0.1289328576062277</v>
      </c>
      <c r="L75" s="14">
        <f t="shared" si="5"/>
        <v>0.32338631203373336</v>
      </c>
      <c r="P75" s="52"/>
      <c r="Q75" s="8"/>
    </row>
    <row r="76" spans="1:17" ht="12.75">
      <c r="A76" s="23" t="s">
        <v>148</v>
      </c>
      <c r="B76" s="24" t="s">
        <v>149</v>
      </c>
      <c r="C76" s="24" t="s">
        <v>158</v>
      </c>
      <c r="D76" s="8" t="s">
        <v>158</v>
      </c>
      <c r="E76" s="33" t="s">
        <v>506</v>
      </c>
      <c r="F76" s="51">
        <v>30959</v>
      </c>
      <c r="G76" s="8">
        <v>9822</v>
      </c>
      <c r="H76" s="8">
        <v>2434</v>
      </c>
      <c r="I76" s="8">
        <v>18422</v>
      </c>
      <c r="J76" s="13">
        <f t="shared" si="3"/>
        <v>0.31725830937691785</v>
      </c>
      <c r="K76" s="13">
        <f t="shared" si="4"/>
        <v>0.07862011046868439</v>
      </c>
      <c r="L76" s="14">
        <f t="shared" si="5"/>
        <v>0.39587841984560224</v>
      </c>
      <c r="P76" s="52"/>
      <c r="Q76" s="8"/>
    </row>
    <row r="77" spans="1:17" ht="12.75">
      <c r="A77" s="23" t="s">
        <v>148</v>
      </c>
      <c r="B77" s="24" t="s">
        <v>149</v>
      </c>
      <c r="C77" s="24" t="s">
        <v>159</v>
      </c>
      <c r="D77" s="8" t="s">
        <v>159</v>
      </c>
      <c r="E77" s="8" t="s">
        <v>160</v>
      </c>
      <c r="F77" s="51">
        <v>4563</v>
      </c>
      <c r="G77" s="8">
        <v>235</v>
      </c>
      <c r="H77" s="8">
        <v>129</v>
      </c>
      <c r="I77" s="8">
        <v>4160</v>
      </c>
      <c r="J77" s="13">
        <f t="shared" si="3"/>
        <v>0.05150120534735919</v>
      </c>
      <c r="K77" s="13">
        <f t="shared" si="4"/>
        <v>0.02827087442472058</v>
      </c>
      <c r="L77" s="14">
        <f t="shared" si="5"/>
        <v>0.07977207977207977</v>
      </c>
      <c r="P77" s="52"/>
      <c r="Q77" s="8"/>
    </row>
    <row r="78" spans="1:17" ht="12.75">
      <c r="A78" s="23" t="s">
        <v>148</v>
      </c>
      <c r="B78" s="24" t="s">
        <v>149</v>
      </c>
      <c r="C78" s="24" t="s">
        <v>161</v>
      </c>
      <c r="D78" s="8" t="s">
        <v>161</v>
      </c>
      <c r="E78" s="8" t="s">
        <v>162</v>
      </c>
      <c r="F78" s="51">
        <v>1356</v>
      </c>
      <c r="G78" s="8">
        <v>200</v>
      </c>
      <c r="H78" s="8">
        <v>79</v>
      </c>
      <c r="I78" s="8">
        <v>1048</v>
      </c>
      <c r="J78" s="13">
        <f t="shared" si="3"/>
        <v>0.14749262536873156</v>
      </c>
      <c r="K78" s="13">
        <f t="shared" si="4"/>
        <v>0.05825958702064897</v>
      </c>
      <c r="L78" s="14">
        <f t="shared" si="5"/>
        <v>0.20575221238938052</v>
      </c>
      <c r="P78" s="52"/>
      <c r="Q78" s="8"/>
    </row>
    <row r="79" spans="1:17" ht="12.75">
      <c r="A79" s="23" t="s">
        <v>148</v>
      </c>
      <c r="B79" s="24" t="s">
        <v>149</v>
      </c>
      <c r="C79" s="24" t="s">
        <v>163</v>
      </c>
      <c r="D79" s="8" t="s">
        <v>163</v>
      </c>
      <c r="E79" s="8" t="s">
        <v>164</v>
      </c>
      <c r="F79" s="51">
        <v>20517</v>
      </c>
      <c r="G79" s="8">
        <v>746</v>
      </c>
      <c r="H79" s="8">
        <v>458</v>
      </c>
      <c r="I79" s="8">
        <v>19155</v>
      </c>
      <c r="J79" s="13">
        <f t="shared" si="3"/>
        <v>0.03636009163133012</v>
      </c>
      <c r="K79" s="13">
        <f t="shared" si="4"/>
        <v>0.02232295169859141</v>
      </c>
      <c r="L79" s="14">
        <f t="shared" si="5"/>
        <v>0.05868304332992153</v>
      </c>
      <c r="P79" s="52"/>
      <c r="Q79" s="8"/>
    </row>
    <row r="80" spans="1:17" ht="12.75">
      <c r="A80" s="23" t="s">
        <v>148</v>
      </c>
      <c r="B80" s="24" t="s">
        <v>149</v>
      </c>
      <c r="C80" s="24" t="s">
        <v>165</v>
      </c>
      <c r="D80" s="8" t="s">
        <v>165</v>
      </c>
      <c r="E80" s="8" t="s">
        <v>166</v>
      </c>
      <c r="F80" s="51">
        <v>982</v>
      </c>
      <c r="G80" s="8">
        <v>415</v>
      </c>
      <c r="H80" s="8">
        <v>150</v>
      </c>
      <c r="I80" s="8">
        <v>391</v>
      </c>
      <c r="J80" s="13">
        <f t="shared" si="3"/>
        <v>0.4226069246435845</v>
      </c>
      <c r="K80" s="13">
        <f t="shared" si="4"/>
        <v>0.15274949083503056</v>
      </c>
      <c r="L80" s="14">
        <f t="shared" si="5"/>
        <v>0.575356415478615</v>
      </c>
      <c r="P80" s="52"/>
      <c r="Q80" s="8"/>
    </row>
    <row r="81" spans="1:17" ht="12.75">
      <c r="A81" s="23" t="s">
        <v>148</v>
      </c>
      <c r="B81" s="24" t="s">
        <v>149</v>
      </c>
      <c r="C81" s="24" t="s">
        <v>167</v>
      </c>
      <c r="D81" s="8" t="s">
        <v>167</v>
      </c>
      <c r="E81" s="8" t="s">
        <v>168</v>
      </c>
      <c r="F81" s="51">
        <v>677</v>
      </c>
      <c r="G81" s="8">
        <v>78</v>
      </c>
      <c r="H81" s="8">
        <v>29</v>
      </c>
      <c r="I81" s="8">
        <v>557</v>
      </c>
      <c r="J81" s="13">
        <f t="shared" si="3"/>
        <v>0.11521418020679468</v>
      </c>
      <c r="K81" s="13">
        <f t="shared" si="4"/>
        <v>0.04283604135893648</v>
      </c>
      <c r="L81" s="14">
        <f t="shared" si="5"/>
        <v>0.15805022156573117</v>
      </c>
      <c r="P81" s="52"/>
      <c r="Q81" s="8"/>
    </row>
    <row r="82" spans="1:17" ht="12.75">
      <c r="A82" s="23" t="s">
        <v>148</v>
      </c>
      <c r="B82" s="24" t="s">
        <v>149</v>
      </c>
      <c r="C82" s="24" t="s">
        <v>169</v>
      </c>
      <c r="D82" s="8" t="s">
        <v>169</v>
      </c>
      <c r="E82" s="8" t="s">
        <v>170</v>
      </c>
      <c r="F82" s="51">
        <v>301</v>
      </c>
      <c r="G82" s="8">
        <v>142</v>
      </c>
      <c r="H82" s="8">
        <v>10</v>
      </c>
      <c r="I82" s="8">
        <v>148</v>
      </c>
      <c r="J82" s="13">
        <f t="shared" si="3"/>
        <v>0.4717607973421927</v>
      </c>
      <c r="K82" s="13">
        <f t="shared" si="4"/>
        <v>0.03322259136212625</v>
      </c>
      <c r="L82" s="14">
        <f t="shared" si="5"/>
        <v>0.5049833887043189</v>
      </c>
      <c r="P82" s="52"/>
      <c r="Q82" s="8"/>
    </row>
    <row r="83" spans="1:17" ht="12.75">
      <c r="A83" s="23" t="s">
        <v>148</v>
      </c>
      <c r="B83" s="24" t="s">
        <v>149</v>
      </c>
      <c r="C83" s="24" t="s">
        <v>171</v>
      </c>
      <c r="D83" s="8" t="s">
        <v>171</v>
      </c>
      <c r="E83" s="8" t="s">
        <v>172</v>
      </c>
      <c r="F83" s="51">
        <v>5843</v>
      </c>
      <c r="G83" s="8">
        <v>137</v>
      </c>
      <c r="H83" s="8">
        <v>82</v>
      </c>
      <c r="I83" s="8">
        <v>5550</v>
      </c>
      <c r="J83" s="13">
        <f t="shared" si="3"/>
        <v>0.02344685948998802</v>
      </c>
      <c r="K83" s="13">
        <f t="shared" si="4"/>
        <v>0.014033886702036626</v>
      </c>
      <c r="L83" s="14">
        <f t="shared" si="5"/>
        <v>0.03748074619202464</v>
      </c>
      <c r="P83" s="52"/>
      <c r="Q83" s="8"/>
    </row>
    <row r="84" spans="1:17" ht="12.75">
      <c r="A84" s="23" t="s">
        <v>148</v>
      </c>
      <c r="B84" s="24" t="s">
        <v>149</v>
      </c>
      <c r="C84" s="24" t="s">
        <v>173</v>
      </c>
      <c r="D84" s="8" t="s">
        <v>173</v>
      </c>
      <c r="E84" s="8" t="s">
        <v>174</v>
      </c>
      <c r="F84" s="51">
        <v>10680</v>
      </c>
      <c r="G84" s="8">
        <v>960</v>
      </c>
      <c r="H84" s="8">
        <v>603</v>
      </c>
      <c r="I84" s="8">
        <v>8943</v>
      </c>
      <c r="J84" s="13">
        <f t="shared" si="3"/>
        <v>0.0898876404494382</v>
      </c>
      <c r="K84" s="13">
        <f t="shared" si="4"/>
        <v>0.056460674157303374</v>
      </c>
      <c r="L84" s="14">
        <f t="shared" si="5"/>
        <v>0.14634831460674158</v>
      </c>
      <c r="P84" s="52"/>
      <c r="Q84" s="8"/>
    </row>
    <row r="85" spans="1:17" ht="12.75">
      <c r="A85" s="23" t="s">
        <v>148</v>
      </c>
      <c r="B85" s="24" t="s">
        <v>149</v>
      </c>
      <c r="C85" s="24" t="s">
        <v>175</v>
      </c>
      <c r="D85" s="8" t="s">
        <v>175</v>
      </c>
      <c r="E85" s="8" t="s">
        <v>176</v>
      </c>
      <c r="F85" s="51">
        <v>161</v>
      </c>
      <c r="G85" s="8">
        <v>42</v>
      </c>
      <c r="H85" s="8">
        <v>16</v>
      </c>
      <c r="I85" s="8">
        <v>100</v>
      </c>
      <c r="J85" s="13">
        <f t="shared" si="3"/>
        <v>0.2608695652173913</v>
      </c>
      <c r="K85" s="13">
        <f t="shared" si="4"/>
        <v>0.09937888198757763</v>
      </c>
      <c r="L85" s="14">
        <f t="shared" si="5"/>
        <v>0.36024844720496896</v>
      </c>
      <c r="P85" s="52"/>
      <c r="Q85" s="8"/>
    </row>
    <row r="86" spans="1:17" ht="12.75">
      <c r="A86" s="23" t="s">
        <v>148</v>
      </c>
      <c r="B86" s="24" t="s">
        <v>149</v>
      </c>
      <c r="C86" s="24" t="s">
        <v>177</v>
      </c>
      <c r="D86" s="8" t="s">
        <v>177</v>
      </c>
      <c r="E86" s="8" t="s">
        <v>178</v>
      </c>
      <c r="F86" s="51">
        <v>379</v>
      </c>
      <c r="G86" s="8">
        <v>153</v>
      </c>
      <c r="H86" s="8">
        <v>56</v>
      </c>
      <c r="I86" s="8">
        <v>167</v>
      </c>
      <c r="J86" s="13">
        <f t="shared" si="3"/>
        <v>0.40369393139841686</v>
      </c>
      <c r="K86" s="13">
        <f t="shared" si="4"/>
        <v>0.14775725593667546</v>
      </c>
      <c r="L86" s="14">
        <f t="shared" si="5"/>
        <v>0.5514511873350924</v>
      </c>
      <c r="P86" s="52"/>
      <c r="Q86" s="8"/>
    </row>
    <row r="87" spans="1:18" ht="12.75">
      <c r="A87" s="25"/>
      <c r="B87" s="26" t="s">
        <v>28</v>
      </c>
      <c r="C87" s="27"/>
      <c r="D87" s="27"/>
      <c r="E87" s="30"/>
      <c r="F87" s="54">
        <v>103069</v>
      </c>
      <c r="G87" s="27">
        <f>SUM(G72:G86)</f>
        <v>21322</v>
      </c>
      <c r="H87" s="27">
        <f>SUM(H72:H86)</f>
        <v>6721</v>
      </c>
      <c r="I87" s="27">
        <f>SUM(I72:I86)</f>
        <v>73933</v>
      </c>
      <c r="J87" s="28">
        <f t="shared" si="3"/>
        <v>0.2068711251685764</v>
      </c>
      <c r="K87" s="28">
        <f t="shared" si="4"/>
        <v>0.06520874365716171</v>
      </c>
      <c r="L87" s="29">
        <f t="shared" si="5"/>
        <v>0.2720798688257381</v>
      </c>
      <c r="P87" s="60"/>
      <c r="Q87" s="61"/>
      <c r="R87" s="63"/>
    </row>
    <row r="88" spans="1:17" ht="12.75">
      <c r="A88" s="23" t="s">
        <v>179</v>
      </c>
      <c r="B88" s="24" t="s">
        <v>180</v>
      </c>
      <c r="C88" s="24" t="s">
        <v>181</v>
      </c>
      <c r="D88" s="8" t="s">
        <v>181</v>
      </c>
      <c r="E88" s="8" t="s">
        <v>182</v>
      </c>
      <c r="F88" s="51">
        <v>4236</v>
      </c>
      <c r="G88" s="8">
        <v>1256</v>
      </c>
      <c r="H88" s="8">
        <v>428</v>
      </c>
      <c r="I88" s="8">
        <v>2552</v>
      </c>
      <c r="J88" s="13">
        <f t="shared" si="3"/>
        <v>0.29650613786591123</v>
      </c>
      <c r="K88" s="13">
        <f t="shared" si="4"/>
        <v>0.10103871576959396</v>
      </c>
      <c r="L88" s="14">
        <f t="shared" si="5"/>
        <v>0.3975448536355052</v>
      </c>
      <c r="P88" s="52"/>
      <c r="Q88" s="8"/>
    </row>
    <row r="89" spans="1:17" ht="12.75">
      <c r="A89" s="23" t="s">
        <v>179</v>
      </c>
      <c r="B89" s="24" t="s">
        <v>180</v>
      </c>
      <c r="C89" s="24" t="s">
        <v>183</v>
      </c>
      <c r="D89" s="8" t="s">
        <v>183</v>
      </c>
      <c r="E89" s="8" t="s">
        <v>184</v>
      </c>
      <c r="F89" s="51">
        <v>1779</v>
      </c>
      <c r="G89" s="8">
        <v>619</v>
      </c>
      <c r="H89" s="8">
        <v>155</v>
      </c>
      <c r="I89" s="8">
        <v>1004</v>
      </c>
      <c r="J89" s="13">
        <f t="shared" si="3"/>
        <v>0.34794828555368185</v>
      </c>
      <c r="K89" s="13">
        <f t="shared" si="4"/>
        <v>0.08712759977515458</v>
      </c>
      <c r="L89" s="14">
        <f t="shared" si="5"/>
        <v>0.4350758853288364</v>
      </c>
      <c r="P89" s="52"/>
      <c r="Q89" s="8"/>
    </row>
    <row r="90" spans="1:17" ht="12.75">
      <c r="A90" s="23" t="s">
        <v>179</v>
      </c>
      <c r="B90" s="24" t="s">
        <v>180</v>
      </c>
      <c r="C90" s="24" t="s">
        <v>185</v>
      </c>
      <c r="D90" s="8" t="s">
        <v>185</v>
      </c>
      <c r="E90" s="8" t="s">
        <v>186</v>
      </c>
      <c r="F90" s="51">
        <v>324</v>
      </c>
      <c r="G90" s="8">
        <v>107</v>
      </c>
      <c r="H90" s="8">
        <v>37</v>
      </c>
      <c r="I90" s="8">
        <v>165</v>
      </c>
      <c r="J90" s="13">
        <f t="shared" si="3"/>
        <v>0.33024691358024694</v>
      </c>
      <c r="K90" s="13">
        <f t="shared" si="4"/>
        <v>0.11419753086419752</v>
      </c>
      <c r="L90" s="14">
        <f t="shared" si="5"/>
        <v>0.4444444444444444</v>
      </c>
      <c r="P90" s="52"/>
      <c r="Q90" s="8"/>
    </row>
    <row r="91" spans="1:18" ht="12.75">
      <c r="A91" s="25"/>
      <c r="B91" s="26" t="s">
        <v>28</v>
      </c>
      <c r="C91" s="27"/>
      <c r="D91" s="27"/>
      <c r="E91" s="30"/>
      <c r="F91" s="55">
        <v>6339</v>
      </c>
      <c r="G91" s="27">
        <f>SUM(G88:G90)</f>
        <v>1982</v>
      </c>
      <c r="H91" s="27">
        <f>SUM(H88:H90)</f>
        <v>620</v>
      </c>
      <c r="I91" s="27">
        <f>SUM(I88:I90)</f>
        <v>3721</v>
      </c>
      <c r="J91" s="28">
        <f t="shared" si="3"/>
        <v>0.3126676131882</v>
      </c>
      <c r="K91" s="28">
        <f t="shared" si="4"/>
        <v>0.09780722511437136</v>
      </c>
      <c r="L91" s="29">
        <f t="shared" si="5"/>
        <v>0.41047483830257137</v>
      </c>
      <c r="P91" s="60"/>
      <c r="Q91" s="61"/>
      <c r="R91" s="59"/>
    </row>
    <row r="92" spans="1:17" ht="12.75">
      <c r="A92" s="23" t="s">
        <v>187</v>
      </c>
      <c r="B92" s="24" t="s">
        <v>188</v>
      </c>
      <c r="C92" s="24" t="s">
        <v>189</v>
      </c>
      <c r="D92" s="8" t="s">
        <v>189</v>
      </c>
      <c r="E92" s="8" t="s">
        <v>190</v>
      </c>
      <c r="F92" s="51">
        <v>4969</v>
      </c>
      <c r="G92" s="8">
        <v>1016</v>
      </c>
      <c r="H92" s="8">
        <v>351</v>
      </c>
      <c r="I92" s="8">
        <v>3551</v>
      </c>
      <c r="J92" s="13">
        <f t="shared" si="3"/>
        <v>0.20446769973837794</v>
      </c>
      <c r="K92" s="13">
        <f t="shared" si="4"/>
        <v>0.07063795532300261</v>
      </c>
      <c r="L92" s="14">
        <f t="shared" si="5"/>
        <v>0.27510565506138057</v>
      </c>
      <c r="P92" s="52"/>
      <c r="Q92" s="8"/>
    </row>
    <row r="93" spans="1:17" ht="12.75">
      <c r="A93" s="23" t="s">
        <v>187</v>
      </c>
      <c r="B93" s="24" t="s">
        <v>188</v>
      </c>
      <c r="C93" s="24" t="s">
        <v>191</v>
      </c>
      <c r="D93" s="8" t="s">
        <v>191</v>
      </c>
      <c r="E93" s="8" t="s">
        <v>192</v>
      </c>
      <c r="F93" s="51">
        <v>4024</v>
      </c>
      <c r="G93" s="8">
        <v>1121</v>
      </c>
      <c r="H93" s="8">
        <v>384</v>
      </c>
      <c r="I93" s="8">
        <v>2488</v>
      </c>
      <c r="J93" s="13">
        <f t="shared" si="3"/>
        <v>0.27857852882703776</v>
      </c>
      <c r="K93" s="13">
        <f t="shared" si="4"/>
        <v>0.09542743538767395</v>
      </c>
      <c r="L93" s="14">
        <f t="shared" si="5"/>
        <v>0.3740059642147117</v>
      </c>
      <c r="P93" s="52"/>
      <c r="Q93" s="8"/>
    </row>
    <row r="94" spans="1:17" ht="12.75">
      <c r="A94" s="23" t="s">
        <v>187</v>
      </c>
      <c r="B94" s="24" t="s">
        <v>188</v>
      </c>
      <c r="C94" s="24" t="s">
        <v>193</v>
      </c>
      <c r="D94" s="8" t="s">
        <v>193</v>
      </c>
      <c r="E94" s="8" t="s">
        <v>194</v>
      </c>
      <c r="F94" s="51">
        <v>1033</v>
      </c>
      <c r="G94" s="8">
        <v>315</v>
      </c>
      <c r="H94" s="8">
        <v>130</v>
      </c>
      <c r="I94" s="8">
        <v>574</v>
      </c>
      <c r="J94" s="13">
        <f t="shared" si="3"/>
        <v>0.30493707647628265</v>
      </c>
      <c r="K94" s="13">
        <f t="shared" si="4"/>
        <v>0.12584704743465633</v>
      </c>
      <c r="L94" s="14">
        <f t="shared" si="5"/>
        <v>0.430784123910939</v>
      </c>
      <c r="P94" s="52"/>
      <c r="Q94" s="8"/>
    </row>
    <row r="95" spans="1:18" ht="12.75">
      <c r="A95" s="25"/>
      <c r="B95" s="26" t="s">
        <v>28</v>
      </c>
      <c r="C95" s="27"/>
      <c r="D95" s="27"/>
      <c r="E95" s="30"/>
      <c r="F95" s="55">
        <v>10026</v>
      </c>
      <c r="G95" s="27">
        <f>SUM(G92:G94)</f>
        <v>2452</v>
      </c>
      <c r="H95" s="27">
        <f>SUM(H92:H94)</f>
        <v>865</v>
      </c>
      <c r="I95" s="27">
        <f>SUM(I92:I94)</f>
        <v>6613</v>
      </c>
      <c r="J95" s="28">
        <f t="shared" si="3"/>
        <v>0.2445641332535408</v>
      </c>
      <c r="K95" s="28">
        <f t="shared" si="4"/>
        <v>0.08627568322361859</v>
      </c>
      <c r="L95" s="29">
        <f t="shared" si="5"/>
        <v>0.3308398164771594</v>
      </c>
      <c r="P95" s="60"/>
      <c r="Q95" s="61"/>
      <c r="R95" s="59"/>
    </row>
    <row r="96" spans="1:17" ht="12.75">
      <c r="A96" s="23" t="s">
        <v>195</v>
      </c>
      <c r="B96" s="24" t="s">
        <v>196</v>
      </c>
      <c r="C96" s="24" t="s">
        <v>197</v>
      </c>
      <c r="D96" s="8" t="s">
        <v>197</v>
      </c>
      <c r="E96" s="8" t="s">
        <v>198</v>
      </c>
      <c r="F96" s="51">
        <v>362</v>
      </c>
      <c r="G96" s="8">
        <v>46</v>
      </c>
      <c r="H96" s="8">
        <v>15</v>
      </c>
      <c r="I96" s="8">
        <v>267</v>
      </c>
      <c r="J96" s="13">
        <f t="shared" si="3"/>
        <v>0.1270718232044199</v>
      </c>
      <c r="K96" s="13">
        <f t="shared" si="4"/>
        <v>0.04143646408839779</v>
      </c>
      <c r="L96" s="14">
        <f t="shared" si="5"/>
        <v>0.1685082872928177</v>
      </c>
      <c r="P96" s="52"/>
      <c r="Q96" s="8"/>
    </row>
    <row r="97" spans="1:18" ht="12.75">
      <c r="A97" s="25"/>
      <c r="B97" s="26" t="s">
        <v>28</v>
      </c>
      <c r="C97" s="27"/>
      <c r="D97" s="27"/>
      <c r="E97" s="30"/>
      <c r="F97" s="55">
        <v>362</v>
      </c>
      <c r="G97" s="27">
        <f>SUM(G96)</f>
        <v>46</v>
      </c>
      <c r="H97" s="27">
        <f>SUM(H96)</f>
        <v>15</v>
      </c>
      <c r="I97" s="27">
        <f>SUM(I96)</f>
        <v>267</v>
      </c>
      <c r="J97" s="28">
        <f t="shared" si="3"/>
        <v>0.1270718232044199</v>
      </c>
      <c r="K97" s="28">
        <f t="shared" si="4"/>
        <v>0.04143646408839779</v>
      </c>
      <c r="L97" s="29">
        <f t="shared" si="5"/>
        <v>0.1685082872928177</v>
      </c>
      <c r="P97" s="60"/>
      <c r="Q97" s="61"/>
      <c r="R97" s="59"/>
    </row>
    <row r="98" spans="1:17" ht="12.75">
      <c r="A98" s="23" t="s">
        <v>199</v>
      </c>
      <c r="B98" s="24" t="s">
        <v>200</v>
      </c>
      <c r="C98" s="24" t="s">
        <v>201</v>
      </c>
      <c r="D98" s="8" t="s">
        <v>201</v>
      </c>
      <c r="E98" s="8" t="s">
        <v>202</v>
      </c>
      <c r="F98" s="51">
        <v>512</v>
      </c>
      <c r="G98" s="8">
        <v>125</v>
      </c>
      <c r="H98" s="8">
        <v>38</v>
      </c>
      <c r="I98" s="8">
        <v>349</v>
      </c>
      <c r="J98" s="13">
        <f t="shared" si="3"/>
        <v>0.244140625</v>
      </c>
      <c r="K98" s="13">
        <f t="shared" si="4"/>
        <v>0.07421875</v>
      </c>
      <c r="L98" s="14">
        <f t="shared" si="5"/>
        <v>0.318359375</v>
      </c>
      <c r="P98" s="52"/>
      <c r="Q98" s="8"/>
    </row>
    <row r="99" spans="1:17" ht="12.75">
      <c r="A99" s="31" t="s">
        <v>199</v>
      </c>
      <c r="B99" s="32" t="s">
        <v>200</v>
      </c>
      <c r="C99" s="33" t="s">
        <v>203</v>
      </c>
      <c r="D99" s="33" t="s">
        <v>203</v>
      </c>
      <c r="E99" s="33" t="s">
        <v>204</v>
      </c>
      <c r="F99" s="51">
        <v>1338</v>
      </c>
      <c r="G99" s="33">
        <v>135</v>
      </c>
      <c r="H99" s="33">
        <v>62</v>
      </c>
      <c r="I99" s="33">
        <v>1140</v>
      </c>
      <c r="J99" s="13">
        <f t="shared" si="3"/>
        <v>0.10089686098654709</v>
      </c>
      <c r="K99" s="13">
        <f t="shared" si="4"/>
        <v>0.04633781763826607</v>
      </c>
      <c r="L99" s="14">
        <f t="shared" si="5"/>
        <v>0.14723467862481315</v>
      </c>
      <c r="P99" s="56"/>
      <c r="Q99" s="8"/>
    </row>
    <row r="100" spans="1:18" ht="12.75">
      <c r="A100" s="25"/>
      <c r="B100" s="26" t="s">
        <v>28</v>
      </c>
      <c r="C100" s="27"/>
      <c r="D100" s="27"/>
      <c r="E100" s="30"/>
      <c r="F100" s="55">
        <v>1850</v>
      </c>
      <c r="G100" s="27">
        <f>SUM(G98:G99)</f>
        <v>260</v>
      </c>
      <c r="H100" s="27">
        <f>SUM(H98:H99)</f>
        <v>100</v>
      </c>
      <c r="I100" s="27">
        <f>SUM(I98:I99)</f>
        <v>1489</v>
      </c>
      <c r="J100" s="28">
        <f t="shared" si="3"/>
        <v>0.14054054054054055</v>
      </c>
      <c r="K100" s="28">
        <f t="shared" si="4"/>
        <v>0.05405405405405406</v>
      </c>
      <c r="L100" s="29">
        <f t="shared" si="5"/>
        <v>0.1945945945945946</v>
      </c>
      <c r="P100" s="60"/>
      <c r="Q100" s="61"/>
      <c r="R100" s="59"/>
    </row>
    <row r="101" spans="1:17" ht="12.75">
      <c r="A101" s="23" t="s">
        <v>205</v>
      </c>
      <c r="B101" s="24" t="s">
        <v>206</v>
      </c>
      <c r="C101" s="24" t="s">
        <v>207</v>
      </c>
      <c r="D101" s="8" t="s">
        <v>207</v>
      </c>
      <c r="E101" s="8" t="s">
        <v>208</v>
      </c>
      <c r="F101" s="51">
        <v>1577</v>
      </c>
      <c r="G101" s="8">
        <v>231</v>
      </c>
      <c r="H101" s="8">
        <v>82</v>
      </c>
      <c r="I101" s="8">
        <v>1263</v>
      </c>
      <c r="J101" s="13">
        <f t="shared" si="3"/>
        <v>0.14648065948002537</v>
      </c>
      <c r="K101" s="13">
        <f t="shared" si="4"/>
        <v>0.05199746353836398</v>
      </c>
      <c r="L101" s="14">
        <f t="shared" si="5"/>
        <v>0.19847812301838935</v>
      </c>
      <c r="P101" s="52"/>
      <c r="Q101" s="8"/>
    </row>
    <row r="102" spans="1:18" ht="12.75">
      <c r="A102" s="25"/>
      <c r="B102" s="26" t="s">
        <v>28</v>
      </c>
      <c r="C102" s="27"/>
      <c r="D102" s="27"/>
      <c r="E102" s="30"/>
      <c r="F102" s="55">
        <v>1577</v>
      </c>
      <c r="G102" s="27">
        <f>SUM(G101)</f>
        <v>231</v>
      </c>
      <c r="H102" s="27">
        <f>SUM(H101)</f>
        <v>82</v>
      </c>
      <c r="I102" s="27">
        <f>SUM(I101)</f>
        <v>1263</v>
      </c>
      <c r="J102" s="28">
        <f t="shared" si="3"/>
        <v>0.14648065948002537</v>
      </c>
      <c r="K102" s="28">
        <f t="shared" si="4"/>
        <v>0.05199746353836398</v>
      </c>
      <c r="L102" s="29">
        <f t="shared" si="5"/>
        <v>0.19847812301838935</v>
      </c>
      <c r="P102" s="60"/>
      <c r="Q102" s="61"/>
      <c r="R102" s="59"/>
    </row>
    <row r="103" spans="1:17" ht="12.75">
      <c r="A103" s="23" t="s">
        <v>209</v>
      </c>
      <c r="B103" s="24" t="s">
        <v>210</v>
      </c>
      <c r="C103" s="24" t="s">
        <v>211</v>
      </c>
      <c r="D103" s="8" t="s">
        <v>211</v>
      </c>
      <c r="E103" s="8" t="s">
        <v>212</v>
      </c>
      <c r="F103" s="51">
        <v>95</v>
      </c>
      <c r="G103" s="8">
        <v>16</v>
      </c>
      <c r="H103" s="8">
        <v>4</v>
      </c>
      <c r="I103" s="8">
        <v>67</v>
      </c>
      <c r="J103" s="13">
        <f t="shared" si="3"/>
        <v>0.16842105263157894</v>
      </c>
      <c r="K103" s="13">
        <f t="shared" si="4"/>
        <v>0.042105263157894736</v>
      </c>
      <c r="L103" s="14">
        <f t="shared" si="5"/>
        <v>0.21052631578947367</v>
      </c>
      <c r="P103" s="52"/>
      <c r="Q103" s="8"/>
    </row>
    <row r="104" spans="1:18" ht="12.75">
      <c r="A104" s="25"/>
      <c r="B104" s="26" t="s">
        <v>28</v>
      </c>
      <c r="C104" s="27"/>
      <c r="D104" s="27"/>
      <c r="E104" s="30"/>
      <c r="F104" s="55">
        <v>95</v>
      </c>
      <c r="G104" s="27">
        <f>SUM(G103)</f>
        <v>16</v>
      </c>
      <c r="H104" s="27">
        <f>SUM(H103)</f>
        <v>4</v>
      </c>
      <c r="I104" s="27">
        <f>SUM(I103)</f>
        <v>67</v>
      </c>
      <c r="J104" s="28">
        <f t="shared" si="3"/>
        <v>0.16842105263157894</v>
      </c>
      <c r="K104" s="28">
        <f t="shared" si="4"/>
        <v>0.042105263157894736</v>
      </c>
      <c r="L104" s="29">
        <f t="shared" si="5"/>
        <v>0.21052631578947367</v>
      </c>
      <c r="P104" s="60"/>
      <c r="Q104" s="61"/>
      <c r="R104" s="59"/>
    </row>
    <row r="105" spans="1:17" ht="12.75">
      <c r="A105" s="23" t="s">
        <v>213</v>
      </c>
      <c r="B105" s="24" t="s">
        <v>214</v>
      </c>
      <c r="C105" s="24" t="s">
        <v>215</v>
      </c>
      <c r="D105" s="8" t="s">
        <v>215</v>
      </c>
      <c r="E105" s="8" t="s">
        <v>216</v>
      </c>
      <c r="F105" s="51">
        <v>747</v>
      </c>
      <c r="G105" s="8">
        <v>371</v>
      </c>
      <c r="H105" s="8">
        <v>79</v>
      </c>
      <c r="I105" s="8">
        <v>281</v>
      </c>
      <c r="J105" s="13">
        <f t="shared" si="3"/>
        <v>0.4966532797858099</v>
      </c>
      <c r="K105" s="13">
        <f t="shared" si="4"/>
        <v>0.10575635876840696</v>
      </c>
      <c r="L105" s="14">
        <f t="shared" si="5"/>
        <v>0.6024096385542169</v>
      </c>
      <c r="P105" s="52"/>
      <c r="Q105" s="8"/>
    </row>
    <row r="106" spans="1:17" ht="12.75">
      <c r="A106" s="23" t="s">
        <v>213</v>
      </c>
      <c r="B106" s="24" t="s">
        <v>214</v>
      </c>
      <c r="C106" s="24" t="s">
        <v>217</v>
      </c>
      <c r="D106" s="8" t="s">
        <v>217</v>
      </c>
      <c r="E106" s="8" t="s">
        <v>218</v>
      </c>
      <c r="F106" s="51">
        <v>247</v>
      </c>
      <c r="G106" s="8">
        <v>96</v>
      </c>
      <c r="H106" s="8">
        <v>35</v>
      </c>
      <c r="I106" s="8">
        <v>103</v>
      </c>
      <c r="J106" s="13">
        <f t="shared" si="3"/>
        <v>0.38866396761133604</v>
      </c>
      <c r="K106" s="13">
        <f t="shared" si="4"/>
        <v>0.1417004048582996</v>
      </c>
      <c r="L106" s="14">
        <f t="shared" si="5"/>
        <v>0.5303643724696356</v>
      </c>
      <c r="P106" s="52"/>
      <c r="Q106" s="8"/>
    </row>
    <row r="107" spans="1:18" ht="12.75">
      <c r="A107" s="25"/>
      <c r="B107" s="26" t="s">
        <v>28</v>
      </c>
      <c r="C107" s="27"/>
      <c r="D107" s="27"/>
      <c r="E107" s="30"/>
      <c r="F107" s="55">
        <v>994</v>
      </c>
      <c r="G107" s="27">
        <f>SUM(G105:G106)</f>
        <v>467</v>
      </c>
      <c r="H107" s="27">
        <f>SUM(H105:H106)</f>
        <v>114</v>
      </c>
      <c r="I107" s="27">
        <f>SUM(I105:I106)</f>
        <v>384</v>
      </c>
      <c r="J107" s="28">
        <f t="shared" si="3"/>
        <v>0.46981891348088534</v>
      </c>
      <c r="K107" s="28">
        <f t="shared" si="4"/>
        <v>0.11468812877263582</v>
      </c>
      <c r="L107" s="29">
        <f t="shared" si="5"/>
        <v>0.5845070422535211</v>
      </c>
      <c r="P107" s="60"/>
      <c r="Q107" s="61"/>
      <c r="R107" s="59"/>
    </row>
    <row r="108" spans="1:17" ht="12.75">
      <c r="A108" s="23" t="s">
        <v>219</v>
      </c>
      <c r="B108" s="24" t="s">
        <v>220</v>
      </c>
      <c r="C108" s="24" t="s">
        <v>221</v>
      </c>
      <c r="D108" s="8" t="s">
        <v>221</v>
      </c>
      <c r="E108" s="8" t="s">
        <v>222</v>
      </c>
      <c r="F108" s="51">
        <v>245</v>
      </c>
      <c r="G108" s="8">
        <v>81</v>
      </c>
      <c r="H108" s="8">
        <v>35</v>
      </c>
      <c r="I108" s="8">
        <v>114</v>
      </c>
      <c r="J108" s="13">
        <f t="shared" si="3"/>
        <v>0.3306122448979592</v>
      </c>
      <c r="K108" s="13">
        <f t="shared" si="4"/>
        <v>0.14285714285714285</v>
      </c>
      <c r="L108" s="14">
        <f t="shared" si="5"/>
        <v>0.47346938775510206</v>
      </c>
      <c r="P108" s="52"/>
      <c r="Q108" s="8"/>
    </row>
    <row r="109" spans="1:18" ht="12.75">
      <c r="A109" s="25"/>
      <c r="B109" s="26" t="s">
        <v>28</v>
      </c>
      <c r="C109" s="27"/>
      <c r="D109" s="27"/>
      <c r="E109" s="30"/>
      <c r="F109" s="55">
        <v>245</v>
      </c>
      <c r="G109" s="27">
        <f>SUM(G108)</f>
        <v>81</v>
      </c>
      <c r="H109" s="27">
        <f>SUM(H108)</f>
        <v>35</v>
      </c>
      <c r="I109" s="27">
        <f>SUM(I108)</f>
        <v>114</v>
      </c>
      <c r="J109" s="28">
        <f t="shared" si="3"/>
        <v>0.3306122448979592</v>
      </c>
      <c r="K109" s="28">
        <f t="shared" si="4"/>
        <v>0.14285714285714285</v>
      </c>
      <c r="L109" s="29">
        <f t="shared" si="5"/>
        <v>0.47346938775510206</v>
      </c>
      <c r="P109" s="60"/>
      <c r="Q109" s="61"/>
      <c r="R109" s="59"/>
    </row>
    <row r="110" spans="1:17" ht="12.75">
      <c r="A110" s="23" t="s">
        <v>223</v>
      </c>
      <c r="B110" s="24" t="s">
        <v>224</v>
      </c>
      <c r="C110" s="24" t="s">
        <v>225</v>
      </c>
      <c r="D110" s="8" t="s">
        <v>225</v>
      </c>
      <c r="E110" s="33" t="s">
        <v>507</v>
      </c>
      <c r="F110" s="51">
        <v>86339</v>
      </c>
      <c r="G110" s="8">
        <v>16118</v>
      </c>
      <c r="H110" s="8">
        <v>4101</v>
      </c>
      <c r="I110" s="8">
        <v>64649</v>
      </c>
      <c r="J110" s="13">
        <f t="shared" si="3"/>
        <v>0.1866827273885498</v>
      </c>
      <c r="K110" s="13">
        <f t="shared" si="4"/>
        <v>0.047498812819235806</v>
      </c>
      <c r="L110" s="14">
        <f t="shared" si="5"/>
        <v>0.2341815402077856</v>
      </c>
      <c r="P110" s="52"/>
      <c r="Q110" s="8"/>
    </row>
    <row r="111" spans="1:18" ht="12.75">
      <c r="A111" s="25"/>
      <c r="B111" s="26" t="s">
        <v>28</v>
      </c>
      <c r="C111" s="27"/>
      <c r="D111" s="27"/>
      <c r="E111" s="30"/>
      <c r="F111" s="55">
        <v>86339</v>
      </c>
      <c r="G111" s="27">
        <f>SUM(G110)</f>
        <v>16118</v>
      </c>
      <c r="H111" s="27">
        <f>SUM(H110)</f>
        <v>4101</v>
      </c>
      <c r="I111" s="27">
        <f>SUM(I110)</f>
        <v>64649</v>
      </c>
      <c r="J111" s="28">
        <f t="shared" si="3"/>
        <v>0.1866827273885498</v>
      </c>
      <c r="K111" s="28">
        <f t="shared" si="4"/>
        <v>0.047498812819235806</v>
      </c>
      <c r="L111" s="29">
        <f t="shared" si="5"/>
        <v>0.2341815402077856</v>
      </c>
      <c r="P111" s="60"/>
      <c r="Q111" s="61"/>
      <c r="R111" s="59"/>
    </row>
    <row r="112" spans="1:17" ht="12.75">
      <c r="A112" s="23" t="s">
        <v>226</v>
      </c>
      <c r="B112" s="24" t="s">
        <v>227</v>
      </c>
      <c r="C112" s="24" t="s">
        <v>228</v>
      </c>
      <c r="D112" s="8" t="s">
        <v>228</v>
      </c>
      <c r="E112" s="8" t="s">
        <v>229</v>
      </c>
      <c r="F112" s="51">
        <v>200</v>
      </c>
      <c r="G112" s="8">
        <v>48</v>
      </c>
      <c r="H112" s="8">
        <v>33</v>
      </c>
      <c r="I112" s="8">
        <v>119</v>
      </c>
      <c r="J112" s="13">
        <f t="shared" si="3"/>
        <v>0.24</v>
      </c>
      <c r="K112" s="13">
        <f t="shared" si="4"/>
        <v>0.165</v>
      </c>
      <c r="L112" s="14">
        <f t="shared" si="5"/>
        <v>0.405</v>
      </c>
      <c r="P112" s="52"/>
      <c r="Q112" s="8"/>
    </row>
    <row r="113" spans="1:17" ht="12.75">
      <c r="A113" s="23" t="s">
        <v>226</v>
      </c>
      <c r="B113" s="24" t="s">
        <v>227</v>
      </c>
      <c r="C113" s="24" t="s">
        <v>230</v>
      </c>
      <c r="D113" s="8" t="s">
        <v>230</v>
      </c>
      <c r="E113" s="8" t="s">
        <v>231</v>
      </c>
      <c r="F113" s="51">
        <v>57</v>
      </c>
      <c r="G113" s="8">
        <v>16</v>
      </c>
      <c r="H113" s="8">
        <v>3</v>
      </c>
      <c r="I113" s="8">
        <v>38</v>
      </c>
      <c r="J113" s="13">
        <f t="shared" si="3"/>
        <v>0.2807017543859649</v>
      </c>
      <c r="K113" s="13">
        <f t="shared" si="4"/>
        <v>0.05263157894736842</v>
      </c>
      <c r="L113" s="14">
        <f t="shared" si="5"/>
        <v>0.3333333333333333</v>
      </c>
      <c r="P113" s="52"/>
      <c r="Q113" s="8"/>
    </row>
    <row r="114" spans="1:18" ht="12.75">
      <c r="A114" s="25"/>
      <c r="B114" s="26" t="s">
        <v>28</v>
      </c>
      <c r="C114" s="27"/>
      <c r="D114" s="27"/>
      <c r="E114" s="30"/>
      <c r="F114" s="55">
        <v>257</v>
      </c>
      <c r="G114" s="27">
        <f>SUM(G112:G113)</f>
        <v>64</v>
      </c>
      <c r="H114" s="27">
        <f>SUM(H112:H113)</f>
        <v>36</v>
      </c>
      <c r="I114" s="27">
        <f>SUM(I112:I113)</f>
        <v>157</v>
      </c>
      <c r="J114" s="28">
        <f t="shared" si="3"/>
        <v>0.2490272373540856</v>
      </c>
      <c r="K114" s="28">
        <f t="shared" si="4"/>
        <v>0.14007782101167315</v>
      </c>
      <c r="L114" s="29">
        <f t="shared" si="5"/>
        <v>0.38910505836575876</v>
      </c>
      <c r="P114" s="60"/>
      <c r="Q114" s="61"/>
      <c r="R114" s="59"/>
    </row>
    <row r="115" spans="1:17" ht="12.75">
      <c r="A115" s="23" t="s">
        <v>232</v>
      </c>
      <c r="B115" s="24" t="s">
        <v>233</v>
      </c>
      <c r="C115" s="24" t="s">
        <v>234</v>
      </c>
      <c r="D115" s="8" t="s">
        <v>234</v>
      </c>
      <c r="E115" s="8" t="s">
        <v>235</v>
      </c>
      <c r="F115" s="51">
        <v>209</v>
      </c>
      <c r="G115" s="8">
        <v>64</v>
      </c>
      <c r="H115" s="8">
        <v>32</v>
      </c>
      <c r="I115" s="8">
        <v>105</v>
      </c>
      <c r="J115" s="13">
        <f t="shared" si="3"/>
        <v>0.3062200956937799</v>
      </c>
      <c r="K115" s="13">
        <f t="shared" si="4"/>
        <v>0.15311004784688995</v>
      </c>
      <c r="L115" s="14">
        <f t="shared" si="5"/>
        <v>0.45933014354066987</v>
      </c>
      <c r="P115" s="52"/>
      <c r="Q115" s="8"/>
    </row>
    <row r="116" spans="1:17" ht="12.75">
      <c r="A116" s="23" t="s">
        <v>232</v>
      </c>
      <c r="B116" s="24" t="s">
        <v>233</v>
      </c>
      <c r="C116" s="24" t="s">
        <v>236</v>
      </c>
      <c r="D116" s="8" t="s">
        <v>236</v>
      </c>
      <c r="E116" s="8" t="s">
        <v>237</v>
      </c>
      <c r="F116" s="51">
        <v>130</v>
      </c>
      <c r="G116" s="8">
        <v>39</v>
      </c>
      <c r="H116" s="8">
        <v>20</v>
      </c>
      <c r="I116" s="8">
        <v>71</v>
      </c>
      <c r="J116" s="13">
        <f t="shared" si="3"/>
        <v>0.3</v>
      </c>
      <c r="K116" s="13">
        <f t="shared" si="4"/>
        <v>0.15384615384615385</v>
      </c>
      <c r="L116" s="14">
        <f t="shared" si="5"/>
        <v>0.45384615384615384</v>
      </c>
      <c r="P116" s="52"/>
      <c r="Q116" s="8"/>
    </row>
    <row r="117" spans="1:17" ht="12.75">
      <c r="A117" s="23" t="s">
        <v>232</v>
      </c>
      <c r="B117" s="24" t="s">
        <v>233</v>
      </c>
      <c r="C117" s="24" t="s">
        <v>238</v>
      </c>
      <c r="D117" s="8" t="s">
        <v>238</v>
      </c>
      <c r="E117" s="8" t="s">
        <v>239</v>
      </c>
      <c r="F117" s="51">
        <v>270</v>
      </c>
      <c r="G117" s="8">
        <v>75</v>
      </c>
      <c r="H117" s="8">
        <v>41</v>
      </c>
      <c r="I117" s="8">
        <v>138</v>
      </c>
      <c r="J117" s="13">
        <f t="shared" si="3"/>
        <v>0.2777777777777778</v>
      </c>
      <c r="K117" s="13">
        <f t="shared" si="4"/>
        <v>0.15185185185185185</v>
      </c>
      <c r="L117" s="14">
        <f t="shared" si="5"/>
        <v>0.42962962962962964</v>
      </c>
      <c r="P117" s="52"/>
      <c r="Q117" s="8"/>
    </row>
    <row r="118" spans="1:17" ht="12.75">
      <c r="A118" s="23" t="s">
        <v>232</v>
      </c>
      <c r="B118" s="24" t="s">
        <v>233</v>
      </c>
      <c r="C118" s="24" t="s">
        <v>240</v>
      </c>
      <c r="D118" s="8" t="s">
        <v>240</v>
      </c>
      <c r="E118" s="8" t="s">
        <v>241</v>
      </c>
      <c r="F118" s="51">
        <v>119</v>
      </c>
      <c r="G118" s="8">
        <v>54</v>
      </c>
      <c r="H118" s="8">
        <v>18</v>
      </c>
      <c r="I118" s="8">
        <v>44</v>
      </c>
      <c r="J118" s="13">
        <f t="shared" si="3"/>
        <v>0.453781512605042</v>
      </c>
      <c r="K118" s="13">
        <f t="shared" si="4"/>
        <v>0.15126050420168066</v>
      </c>
      <c r="L118" s="14">
        <f t="shared" si="5"/>
        <v>0.6050420168067226</v>
      </c>
      <c r="P118" s="52"/>
      <c r="Q118" s="8"/>
    </row>
    <row r="119" spans="1:17" ht="12.75">
      <c r="A119" s="23" t="s">
        <v>232</v>
      </c>
      <c r="B119" s="24" t="s">
        <v>233</v>
      </c>
      <c r="C119" s="24" t="s">
        <v>242</v>
      </c>
      <c r="D119" s="8" t="s">
        <v>242</v>
      </c>
      <c r="E119" s="8" t="s">
        <v>243</v>
      </c>
      <c r="F119" s="51">
        <v>793</v>
      </c>
      <c r="G119" s="8">
        <v>267</v>
      </c>
      <c r="H119" s="8">
        <v>111</v>
      </c>
      <c r="I119" s="8">
        <v>383</v>
      </c>
      <c r="J119" s="13">
        <f t="shared" si="3"/>
        <v>0.33669609079445145</v>
      </c>
      <c r="K119" s="13">
        <f t="shared" si="4"/>
        <v>0.13997477931904162</v>
      </c>
      <c r="L119" s="14">
        <f t="shared" si="5"/>
        <v>0.4766708701134931</v>
      </c>
      <c r="P119" s="52"/>
      <c r="Q119" s="8"/>
    </row>
    <row r="120" spans="1:18" ht="12.75">
      <c r="A120" s="25"/>
      <c r="B120" s="26" t="s">
        <v>28</v>
      </c>
      <c r="C120" s="27"/>
      <c r="D120" s="27"/>
      <c r="E120" s="30"/>
      <c r="F120" s="55">
        <v>1521</v>
      </c>
      <c r="G120" s="27">
        <f>SUM(G115:G119)</f>
        <v>499</v>
      </c>
      <c r="H120" s="27">
        <f>SUM(H115:H119)</f>
        <v>222</v>
      </c>
      <c r="I120" s="27">
        <f>SUM(I115:I119)</f>
        <v>741</v>
      </c>
      <c r="J120" s="28">
        <f t="shared" si="3"/>
        <v>0.32807363576594345</v>
      </c>
      <c r="K120" s="28">
        <f t="shared" si="4"/>
        <v>0.14595660749506903</v>
      </c>
      <c r="L120" s="29">
        <f t="shared" si="5"/>
        <v>0.4740302432610125</v>
      </c>
      <c r="P120" s="60"/>
      <c r="Q120" s="61"/>
      <c r="R120" s="59"/>
    </row>
    <row r="121" spans="1:17" ht="12.75">
      <c r="A121" s="23" t="s">
        <v>244</v>
      </c>
      <c r="B121" s="24" t="s">
        <v>245</v>
      </c>
      <c r="C121" s="24" t="s">
        <v>246</v>
      </c>
      <c r="D121" s="8" t="s">
        <v>246</v>
      </c>
      <c r="E121" s="8" t="s">
        <v>247</v>
      </c>
      <c r="F121" s="51">
        <v>1210</v>
      </c>
      <c r="G121" s="8">
        <v>541</v>
      </c>
      <c r="H121" s="8">
        <v>118</v>
      </c>
      <c r="I121" s="8">
        <v>506</v>
      </c>
      <c r="J121" s="13">
        <f t="shared" si="3"/>
        <v>0.4471074380165289</v>
      </c>
      <c r="K121" s="13">
        <f t="shared" si="4"/>
        <v>0.09752066115702479</v>
      </c>
      <c r="L121" s="14">
        <f t="shared" si="5"/>
        <v>0.5446280991735537</v>
      </c>
      <c r="P121" s="52"/>
      <c r="Q121" s="8"/>
    </row>
    <row r="122" spans="1:18" ht="12.75">
      <c r="A122" s="25"/>
      <c r="B122" s="26" t="s">
        <v>28</v>
      </c>
      <c r="C122" s="27"/>
      <c r="D122" s="27"/>
      <c r="E122" s="30"/>
      <c r="F122" s="55">
        <v>1210</v>
      </c>
      <c r="G122" s="27">
        <f>SUM(G121)</f>
        <v>541</v>
      </c>
      <c r="H122" s="27">
        <f>SUM(H121)</f>
        <v>118</v>
      </c>
      <c r="I122" s="27">
        <f>SUM(I121)</f>
        <v>506</v>
      </c>
      <c r="J122" s="28">
        <f t="shared" si="3"/>
        <v>0.4471074380165289</v>
      </c>
      <c r="K122" s="28">
        <f t="shared" si="4"/>
        <v>0.09752066115702479</v>
      </c>
      <c r="L122" s="29">
        <f t="shared" si="5"/>
        <v>0.5446280991735537</v>
      </c>
      <c r="P122" s="60"/>
      <c r="Q122" s="61"/>
      <c r="R122" s="59"/>
    </row>
    <row r="123" spans="1:17" ht="12.75">
      <c r="A123" s="23" t="s">
        <v>248</v>
      </c>
      <c r="B123" s="24" t="s">
        <v>249</v>
      </c>
      <c r="C123" s="24" t="s">
        <v>250</v>
      </c>
      <c r="D123" s="8" t="s">
        <v>250</v>
      </c>
      <c r="E123" s="33" t="s">
        <v>508</v>
      </c>
      <c r="F123" s="51">
        <v>4658</v>
      </c>
      <c r="G123" s="8">
        <v>909</v>
      </c>
      <c r="H123" s="8">
        <v>340</v>
      </c>
      <c r="I123" s="8">
        <v>3376</v>
      </c>
      <c r="J123" s="13">
        <f t="shared" si="3"/>
        <v>0.19514813224559896</v>
      </c>
      <c r="K123" s="13">
        <f t="shared" si="4"/>
        <v>0.072992700729927</v>
      </c>
      <c r="L123" s="14">
        <f t="shared" si="5"/>
        <v>0.268140832975526</v>
      </c>
      <c r="P123" s="52"/>
      <c r="Q123" s="8"/>
    </row>
    <row r="124" spans="1:17" ht="12.75">
      <c r="A124" s="23" t="s">
        <v>248</v>
      </c>
      <c r="B124" s="24" t="s">
        <v>249</v>
      </c>
      <c r="C124" s="24" t="s">
        <v>251</v>
      </c>
      <c r="D124" s="8" t="s">
        <v>251</v>
      </c>
      <c r="E124" s="8" t="s">
        <v>252</v>
      </c>
      <c r="F124" s="51">
        <v>1192</v>
      </c>
      <c r="G124" s="8">
        <v>140</v>
      </c>
      <c r="H124" s="8">
        <v>47</v>
      </c>
      <c r="I124" s="8">
        <v>1005</v>
      </c>
      <c r="J124" s="13">
        <f t="shared" si="3"/>
        <v>0.1174496644295302</v>
      </c>
      <c r="K124" s="13">
        <f t="shared" si="4"/>
        <v>0.03942953020134228</v>
      </c>
      <c r="L124" s="14">
        <f t="shared" si="5"/>
        <v>0.1568791946308725</v>
      </c>
      <c r="P124" s="52"/>
      <c r="Q124" s="8"/>
    </row>
    <row r="125" spans="1:17" ht="12.75">
      <c r="A125" s="23" t="s">
        <v>248</v>
      </c>
      <c r="B125" s="24" t="s">
        <v>249</v>
      </c>
      <c r="C125" s="24" t="s">
        <v>253</v>
      </c>
      <c r="D125" s="8" t="s">
        <v>253</v>
      </c>
      <c r="E125" s="8" t="s">
        <v>254</v>
      </c>
      <c r="F125" s="51">
        <v>751</v>
      </c>
      <c r="G125" s="8">
        <v>351</v>
      </c>
      <c r="H125" s="8">
        <v>94</v>
      </c>
      <c r="I125" s="8">
        <v>306</v>
      </c>
      <c r="J125" s="13">
        <f t="shared" si="3"/>
        <v>0.4673768308921438</v>
      </c>
      <c r="K125" s="13">
        <f t="shared" si="4"/>
        <v>0.12516644474034622</v>
      </c>
      <c r="L125" s="14">
        <f t="shared" si="5"/>
        <v>0.59254327563249</v>
      </c>
      <c r="P125" s="52"/>
      <c r="Q125" s="8"/>
    </row>
    <row r="126" spans="1:18" ht="12.75">
      <c r="A126" s="25"/>
      <c r="B126" s="26" t="s">
        <v>28</v>
      </c>
      <c r="C126" s="27"/>
      <c r="D126" s="27"/>
      <c r="E126" s="30"/>
      <c r="F126" s="54">
        <v>6601</v>
      </c>
      <c r="G126" s="27">
        <f>SUM(G123:G125)</f>
        <v>1400</v>
      </c>
      <c r="H126" s="27">
        <f>SUM(H123:H125)</f>
        <v>481</v>
      </c>
      <c r="I126" s="27">
        <f>SUM(I123:I125)</f>
        <v>4687</v>
      </c>
      <c r="J126" s="28">
        <f t="shared" si="3"/>
        <v>0.21208907741251326</v>
      </c>
      <c r="K126" s="28">
        <f t="shared" si="4"/>
        <v>0.07286774731101349</v>
      </c>
      <c r="L126" s="29">
        <f t="shared" si="5"/>
        <v>0.28495682472352674</v>
      </c>
      <c r="P126" s="60"/>
      <c r="Q126" s="61"/>
      <c r="R126" s="63"/>
    </row>
    <row r="127" spans="1:17" ht="12.75">
      <c r="A127" s="23" t="s">
        <v>255</v>
      </c>
      <c r="B127" s="24" t="s">
        <v>256</v>
      </c>
      <c r="C127" s="24" t="s">
        <v>257</v>
      </c>
      <c r="D127" s="8" t="s">
        <v>257</v>
      </c>
      <c r="E127" s="8" t="s">
        <v>258</v>
      </c>
      <c r="F127" s="51">
        <v>25216</v>
      </c>
      <c r="G127" s="8">
        <v>4295</v>
      </c>
      <c r="H127" s="8">
        <v>871</v>
      </c>
      <c r="I127" s="8">
        <v>19669</v>
      </c>
      <c r="J127" s="13">
        <f t="shared" si="3"/>
        <v>0.17032836294416243</v>
      </c>
      <c r="K127" s="13">
        <f t="shared" si="4"/>
        <v>0.03454156091370558</v>
      </c>
      <c r="L127" s="14">
        <f t="shared" si="5"/>
        <v>0.204869923857868</v>
      </c>
      <c r="P127" s="52"/>
      <c r="Q127" s="8"/>
    </row>
    <row r="128" spans="1:17" ht="12.75">
      <c r="A128" s="23" t="s">
        <v>255</v>
      </c>
      <c r="B128" s="24" t="s">
        <v>256</v>
      </c>
      <c r="C128" s="24" t="s">
        <v>259</v>
      </c>
      <c r="D128" s="8" t="s">
        <v>259</v>
      </c>
      <c r="E128" s="8" t="s">
        <v>260</v>
      </c>
      <c r="F128" s="51">
        <v>15108</v>
      </c>
      <c r="G128" s="8">
        <v>3024</v>
      </c>
      <c r="H128" s="8">
        <v>955</v>
      </c>
      <c r="I128" s="8">
        <v>10881</v>
      </c>
      <c r="J128" s="13">
        <f t="shared" si="3"/>
        <v>0.20015885623510724</v>
      </c>
      <c r="K128" s="13">
        <f t="shared" si="4"/>
        <v>0.06321154355308446</v>
      </c>
      <c r="L128" s="14">
        <f t="shared" si="5"/>
        <v>0.2633703997881917</v>
      </c>
      <c r="P128" s="52"/>
      <c r="Q128" s="8"/>
    </row>
    <row r="129" spans="1:17" ht="12.75">
      <c r="A129" s="23" t="s">
        <v>255</v>
      </c>
      <c r="B129" s="24" t="s">
        <v>256</v>
      </c>
      <c r="C129" s="24" t="s">
        <v>261</v>
      </c>
      <c r="D129" s="8" t="s">
        <v>261</v>
      </c>
      <c r="E129" s="8" t="s">
        <v>262</v>
      </c>
      <c r="F129" s="51">
        <v>1265</v>
      </c>
      <c r="G129" s="8">
        <v>234</v>
      </c>
      <c r="H129" s="8">
        <v>63</v>
      </c>
      <c r="I129" s="8">
        <v>964</v>
      </c>
      <c r="J129" s="13">
        <f t="shared" si="3"/>
        <v>0.18498023715415018</v>
      </c>
      <c r="K129" s="13">
        <f t="shared" si="4"/>
        <v>0.04980237154150197</v>
      </c>
      <c r="L129" s="14">
        <f t="shared" si="5"/>
        <v>0.23478260869565218</v>
      </c>
      <c r="P129" s="52"/>
      <c r="Q129" s="8"/>
    </row>
    <row r="130" spans="1:18" ht="12.75">
      <c r="A130" s="25"/>
      <c r="B130" s="26" t="s">
        <v>28</v>
      </c>
      <c r="C130" s="27"/>
      <c r="D130" s="27"/>
      <c r="E130" s="30"/>
      <c r="F130" s="55">
        <v>41589</v>
      </c>
      <c r="G130" s="27">
        <f>SUM(G127:G129)</f>
        <v>7553</v>
      </c>
      <c r="H130" s="27">
        <f>SUM(H127:H129)</f>
        <v>1889</v>
      </c>
      <c r="I130" s="27">
        <f>SUM(I127:I129)</f>
        <v>31514</v>
      </c>
      <c r="J130" s="28">
        <f t="shared" si="3"/>
        <v>0.1816105220130323</v>
      </c>
      <c r="K130" s="28">
        <f t="shared" si="4"/>
        <v>0.045420664117915795</v>
      </c>
      <c r="L130" s="29">
        <f t="shared" si="5"/>
        <v>0.22703118613094808</v>
      </c>
      <c r="P130" s="60"/>
      <c r="Q130" s="61"/>
      <c r="R130" s="59"/>
    </row>
    <row r="131" spans="1:17" ht="12.75">
      <c r="A131" s="23" t="s">
        <v>263</v>
      </c>
      <c r="B131" s="24" t="s">
        <v>264</v>
      </c>
      <c r="C131" s="24" t="s">
        <v>265</v>
      </c>
      <c r="D131" s="8" t="s">
        <v>265</v>
      </c>
      <c r="E131" s="8" t="s">
        <v>266</v>
      </c>
      <c r="F131" s="51">
        <v>1528</v>
      </c>
      <c r="G131" s="8">
        <v>571</v>
      </c>
      <c r="H131" s="8">
        <v>181</v>
      </c>
      <c r="I131" s="8">
        <v>776</v>
      </c>
      <c r="J131" s="13">
        <f t="shared" si="3"/>
        <v>0.3736910994764398</v>
      </c>
      <c r="K131" s="13">
        <f t="shared" si="4"/>
        <v>0.11845549738219895</v>
      </c>
      <c r="L131" s="14">
        <f t="shared" si="5"/>
        <v>0.49214659685863876</v>
      </c>
      <c r="P131" s="52"/>
      <c r="Q131" s="8"/>
    </row>
    <row r="132" spans="1:17" ht="12.75">
      <c r="A132" s="23" t="s">
        <v>263</v>
      </c>
      <c r="B132" s="24" t="s">
        <v>264</v>
      </c>
      <c r="C132" s="24" t="s">
        <v>267</v>
      </c>
      <c r="D132" s="8" t="s">
        <v>267</v>
      </c>
      <c r="E132" s="8" t="s">
        <v>268</v>
      </c>
      <c r="F132" s="51">
        <v>240</v>
      </c>
      <c r="G132" s="8">
        <v>41</v>
      </c>
      <c r="H132" s="8">
        <v>10</v>
      </c>
      <c r="I132" s="8">
        <v>172</v>
      </c>
      <c r="J132" s="13">
        <f t="shared" si="3"/>
        <v>0.17083333333333334</v>
      </c>
      <c r="K132" s="13">
        <f t="shared" si="4"/>
        <v>0.041666666666666664</v>
      </c>
      <c r="L132" s="14">
        <f t="shared" si="5"/>
        <v>0.2125</v>
      </c>
      <c r="P132" s="52"/>
      <c r="Q132" s="8"/>
    </row>
    <row r="133" spans="1:17" ht="12.75">
      <c r="A133" s="23" t="s">
        <v>263</v>
      </c>
      <c r="B133" s="24" t="s">
        <v>264</v>
      </c>
      <c r="C133" s="24" t="s">
        <v>269</v>
      </c>
      <c r="D133" s="8" t="s">
        <v>269</v>
      </c>
      <c r="E133" s="8" t="s">
        <v>270</v>
      </c>
      <c r="F133" s="51">
        <v>359</v>
      </c>
      <c r="G133" s="8">
        <v>65</v>
      </c>
      <c r="H133" s="8">
        <v>76</v>
      </c>
      <c r="I133" s="8">
        <v>215</v>
      </c>
      <c r="J133" s="13">
        <f aca="true" t="shared" si="6" ref="J133:J196">G133/F133</f>
        <v>0.181058495821727</v>
      </c>
      <c r="K133" s="13">
        <f aca="true" t="shared" si="7" ref="K133:K196">H133/F133</f>
        <v>0.2116991643454039</v>
      </c>
      <c r="L133" s="14">
        <f aca="true" t="shared" si="8" ref="L133:L196">(H133+G133)/F133</f>
        <v>0.39275766016713093</v>
      </c>
      <c r="P133" s="52"/>
      <c r="Q133" s="8"/>
    </row>
    <row r="134" spans="1:17" ht="12.75">
      <c r="A134" s="23" t="s">
        <v>263</v>
      </c>
      <c r="B134" s="24" t="s">
        <v>264</v>
      </c>
      <c r="C134" s="24" t="s">
        <v>271</v>
      </c>
      <c r="D134" s="8" t="s">
        <v>271</v>
      </c>
      <c r="E134" s="8" t="s">
        <v>272</v>
      </c>
      <c r="F134" s="51">
        <v>164</v>
      </c>
      <c r="G134" s="8">
        <v>111</v>
      </c>
      <c r="H134" s="8">
        <v>14</v>
      </c>
      <c r="I134" s="8">
        <v>30</v>
      </c>
      <c r="J134" s="13">
        <f t="shared" si="6"/>
        <v>0.676829268292683</v>
      </c>
      <c r="K134" s="13">
        <f t="shared" si="7"/>
        <v>0.08536585365853659</v>
      </c>
      <c r="L134" s="14">
        <f t="shared" si="8"/>
        <v>0.7621951219512195</v>
      </c>
      <c r="P134" s="52"/>
      <c r="Q134" s="8"/>
    </row>
    <row r="135" spans="1:17" ht="12.75">
      <c r="A135" s="23" t="s">
        <v>263</v>
      </c>
      <c r="B135" s="24" t="s">
        <v>264</v>
      </c>
      <c r="C135" s="24" t="s">
        <v>273</v>
      </c>
      <c r="D135" s="8" t="s">
        <v>273</v>
      </c>
      <c r="E135" s="8" t="s">
        <v>274</v>
      </c>
      <c r="F135" s="51">
        <v>1130</v>
      </c>
      <c r="G135" s="8">
        <v>173</v>
      </c>
      <c r="H135" s="8">
        <v>111</v>
      </c>
      <c r="I135" s="8">
        <v>838</v>
      </c>
      <c r="J135" s="13">
        <f t="shared" si="6"/>
        <v>0.15309734513274337</v>
      </c>
      <c r="K135" s="13">
        <f t="shared" si="7"/>
        <v>0.09823008849557523</v>
      </c>
      <c r="L135" s="14">
        <f t="shared" si="8"/>
        <v>0.2513274336283186</v>
      </c>
      <c r="P135" s="52"/>
      <c r="Q135" s="8"/>
    </row>
    <row r="136" spans="1:17" ht="12.75">
      <c r="A136" s="23" t="s">
        <v>263</v>
      </c>
      <c r="B136" s="24" t="s">
        <v>264</v>
      </c>
      <c r="C136" s="24" t="s">
        <v>275</v>
      </c>
      <c r="D136" s="8" t="s">
        <v>275</v>
      </c>
      <c r="E136" s="8" t="s">
        <v>276</v>
      </c>
      <c r="F136" s="51">
        <v>65</v>
      </c>
      <c r="G136" s="8">
        <v>28</v>
      </c>
      <c r="H136" s="8">
        <v>5</v>
      </c>
      <c r="I136" s="8">
        <v>32</v>
      </c>
      <c r="J136" s="13">
        <f t="shared" si="6"/>
        <v>0.4307692307692308</v>
      </c>
      <c r="K136" s="13">
        <f t="shared" si="7"/>
        <v>0.07692307692307693</v>
      </c>
      <c r="L136" s="14">
        <f t="shared" si="8"/>
        <v>0.5076923076923077</v>
      </c>
      <c r="P136" s="52"/>
      <c r="Q136" s="8"/>
    </row>
    <row r="137" spans="1:18" ht="12.75">
      <c r="A137" s="25"/>
      <c r="B137" s="26" t="s">
        <v>28</v>
      </c>
      <c r="C137" s="27"/>
      <c r="D137" s="27"/>
      <c r="E137" s="30"/>
      <c r="F137" s="55">
        <v>3486</v>
      </c>
      <c r="G137" s="27">
        <f>SUM(G131:G136)</f>
        <v>989</v>
      </c>
      <c r="H137" s="27">
        <f>SUM(H131:H136)</f>
        <v>397</v>
      </c>
      <c r="I137" s="27">
        <f>SUM(I131:I136)</f>
        <v>2063</v>
      </c>
      <c r="J137" s="28">
        <f t="shared" si="6"/>
        <v>0.2837062535857717</v>
      </c>
      <c r="K137" s="28">
        <f t="shared" si="7"/>
        <v>0.11388410786001148</v>
      </c>
      <c r="L137" s="29">
        <f t="shared" si="8"/>
        <v>0.39759036144578314</v>
      </c>
      <c r="P137" s="60"/>
      <c r="Q137" s="61"/>
      <c r="R137" s="59"/>
    </row>
    <row r="138" spans="1:17" ht="12.75">
      <c r="A138" s="23" t="s">
        <v>277</v>
      </c>
      <c r="B138" s="24" t="s">
        <v>278</v>
      </c>
      <c r="C138" s="24" t="s">
        <v>279</v>
      </c>
      <c r="D138" s="8" t="s">
        <v>279</v>
      </c>
      <c r="E138" s="8" t="s">
        <v>280</v>
      </c>
      <c r="F138" s="51">
        <v>186</v>
      </c>
      <c r="G138" s="8">
        <v>65</v>
      </c>
      <c r="H138" s="8">
        <v>29</v>
      </c>
      <c r="I138" s="8">
        <v>91</v>
      </c>
      <c r="J138" s="13">
        <f t="shared" si="6"/>
        <v>0.34946236559139787</v>
      </c>
      <c r="K138" s="13">
        <f t="shared" si="7"/>
        <v>0.15591397849462366</v>
      </c>
      <c r="L138" s="14">
        <f t="shared" si="8"/>
        <v>0.5053763440860215</v>
      </c>
      <c r="P138" s="52"/>
      <c r="Q138" s="8"/>
    </row>
    <row r="139" spans="1:17" ht="12.75">
      <c r="A139" s="23" t="s">
        <v>277</v>
      </c>
      <c r="B139" s="24" t="s">
        <v>278</v>
      </c>
      <c r="C139" s="24" t="s">
        <v>281</v>
      </c>
      <c r="D139" s="8" t="s">
        <v>281</v>
      </c>
      <c r="E139" s="8" t="s">
        <v>282</v>
      </c>
      <c r="F139" s="51">
        <v>542</v>
      </c>
      <c r="G139" s="8">
        <v>142</v>
      </c>
      <c r="H139" s="8">
        <v>42</v>
      </c>
      <c r="I139" s="8">
        <v>356</v>
      </c>
      <c r="J139" s="13">
        <f t="shared" si="6"/>
        <v>0.26199261992619927</v>
      </c>
      <c r="K139" s="13">
        <f t="shared" si="7"/>
        <v>0.07749077490774908</v>
      </c>
      <c r="L139" s="14">
        <f t="shared" si="8"/>
        <v>0.33948339483394835</v>
      </c>
      <c r="P139" s="52"/>
      <c r="Q139" s="8"/>
    </row>
    <row r="140" spans="1:17" ht="12.75">
      <c r="A140" s="23" t="s">
        <v>277</v>
      </c>
      <c r="B140" s="24" t="s">
        <v>278</v>
      </c>
      <c r="C140" s="24" t="s">
        <v>283</v>
      </c>
      <c r="D140" s="8" t="s">
        <v>283</v>
      </c>
      <c r="E140" s="8" t="s">
        <v>284</v>
      </c>
      <c r="F140" s="51">
        <v>228</v>
      </c>
      <c r="G140" s="8">
        <v>29</v>
      </c>
      <c r="H140" s="8">
        <v>12</v>
      </c>
      <c r="I140" s="8">
        <v>182</v>
      </c>
      <c r="J140" s="13">
        <f t="shared" si="6"/>
        <v>0.12719298245614036</v>
      </c>
      <c r="K140" s="13">
        <f t="shared" si="7"/>
        <v>0.05263157894736842</v>
      </c>
      <c r="L140" s="14">
        <f t="shared" si="8"/>
        <v>0.17982456140350878</v>
      </c>
      <c r="P140" s="52"/>
      <c r="Q140" s="8"/>
    </row>
    <row r="141" spans="1:18" ht="12.75">
      <c r="A141" s="25"/>
      <c r="B141" s="26" t="s">
        <v>28</v>
      </c>
      <c r="C141" s="27"/>
      <c r="D141" s="27"/>
      <c r="E141" s="30"/>
      <c r="F141" s="54">
        <v>956</v>
      </c>
      <c r="G141" s="27">
        <f>SUM(G138:G140)</f>
        <v>236</v>
      </c>
      <c r="H141" s="27">
        <f>SUM(H138:H140)</f>
        <v>83</v>
      </c>
      <c r="I141" s="27">
        <f>SUM(I138:I140)</f>
        <v>629</v>
      </c>
      <c r="J141" s="28">
        <f t="shared" si="6"/>
        <v>0.24686192468619247</v>
      </c>
      <c r="K141" s="28">
        <f t="shared" si="7"/>
        <v>0.08682008368200837</v>
      </c>
      <c r="L141" s="29">
        <f t="shared" si="8"/>
        <v>0.33368200836820083</v>
      </c>
      <c r="P141" s="60"/>
      <c r="Q141" s="61"/>
      <c r="R141" s="63"/>
    </row>
    <row r="142" spans="1:17" ht="12.75">
      <c r="A142" s="23" t="s">
        <v>285</v>
      </c>
      <c r="B142" s="24" t="s">
        <v>286</v>
      </c>
      <c r="C142" s="24" t="s">
        <v>287</v>
      </c>
      <c r="D142" s="8" t="s">
        <v>287</v>
      </c>
      <c r="E142" s="8" t="s">
        <v>288</v>
      </c>
      <c r="F142" s="51">
        <v>2513</v>
      </c>
      <c r="G142" s="8">
        <v>720</v>
      </c>
      <c r="H142" s="8">
        <v>233</v>
      </c>
      <c r="I142" s="8">
        <v>1552</v>
      </c>
      <c r="J142" s="13">
        <f t="shared" si="6"/>
        <v>0.28651014723438123</v>
      </c>
      <c r="K142" s="13">
        <f t="shared" si="7"/>
        <v>0.09271786709112614</v>
      </c>
      <c r="L142" s="14">
        <f t="shared" si="8"/>
        <v>0.37922801432550735</v>
      </c>
      <c r="P142" s="52"/>
      <c r="Q142" s="8"/>
    </row>
    <row r="143" spans="1:17" ht="12.75">
      <c r="A143" s="23" t="s">
        <v>285</v>
      </c>
      <c r="B143" s="24" t="s">
        <v>286</v>
      </c>
      <c r="C143" s="24" t="s">
        <v>289</v>
      </c>
      <c r="D143" s="8" t="s">
        <v>289</v>
      </c>
      <c r="E143" s="8" t="s">
        <v>290</v>
      </c>
      <c r="F143" s="51">
        <v>202</v>
      </c>
      <c r="G143" s="8">
        <v>29</v>
      </c>
      <c r="H143" s="8">
        <v>38</v>
      </c>
      <c r="I143" s="8">
        <v>135</v>
      </c>
      <c r="J143" s="13">
        <f t="shared" si="6"/>
        <v>0.14356435643564355</v>
      </c>
      <c r="K143" s="13">
        <f t="shared" si="7"/>
        <v>0.18811881188118812</v>
      </c>
      <c r="L143" s="14">
        <f t="shared" si="8"/>
        <v>0.3316831683168317</v>
      </c>
      <c r="P143" s="52"/>
      <c r="Q143" s="8"/>
    </row>
    <row r="144" spans="1:17" ht="12.75">
      <c r="A144" s="23" t="s">
        <v>285</v>
      </c>
      <c r="B144" s="24" t="s">
        <v>286</v>
      </c>
      <c r="C144" s="24" t="s">
        <v>291</v>
      </c>
      <c r="D144" s="8" t="s">
        <v>291</v>
      </c>
      <c r="E144" s="8" t="s">
        <v>292</v>
      </c>
      <c r="F144" s="51">
        <v>302</v>
      </c>
      <c r="G144" s="8">
        <v>76</v>
      </c>
      <c r="H144" s="8">
        <v>36</v>
      </c>
      <c r="I144" s="8">
        <v>190</v>
      </c>
      <c r="J144" s="13">
        <f t="shared" si="6"/>
        <v>0.25165562913907286</v>
      </c>
      <c r="K144" s="13">
        <f t="shared" si="7"/>
        <v>0.11920529801324503</v>
      </c>
      <c r="L144" s="14">
        <f t="shared" si="8"/>
        <v>0.3708609271523179</v>
      </c>
      <c r="P144" s="52"/>
      <c r="Q144" s="8"/>
    </row>
    <row r="145" spans="1:17" ht="12.75">
      <c r="A145" s="23" t="s">
        <v>285</v>
      </c>
      <c r="B145" s="24" t="s">
        <v>286</v>
      </c>
      <c r="C145" s="24" t="s">
        <v>293</v>
      </c>
      <c r="D145" s="8" t="s">
        <v>293</v>
      </c>
      <c r="E145" s="8" t="s">
        <v>294</v>
      </c>
      <c r="F145" s="51">
        <v>166</v>
      </c>
      <c r="G145" s="8">
        <v>45</v>
      </c>
      <c r="H145" s="8">
        <v>23</v>
      </c>
      <c r="I145" s="8">
        <v>97</v>
      </c>
      <c r="J145" s="13">
        <f t="shared" si="6"/>
        <v>0.2710843373493976</v>
      </c>
      <c r="K145" s="13">
        <f t="shared" si="7"/>
        <v>0.13855421686746988</v>
      </c>
      <c r="L145" s="14">
        <f t="shared" si="8"/>
        <v>0.40963855421686746</v>
      </c>
      <c r="P145" s="52"/>
      <c r="Q145" s="8"/>
    </row>
    <row r="146" spans="1:18" ht="12.75">
      <c r="A146" s="25"/>
      <c r="B146" s="26" t="s">
        <v>28</v>
      </c>
      <c r="C146" s="27"/>
      <c r="D146" s="27"/>
      <c r="E146" s="30"/>
      <c r="F146" s="55">
        <v>3183</v>
      </c>
      <c r="G146" s="27">
        <f>SUM(G142:G145)</f>
        <v>870</v>
      </c>
      <c r="H146" s="27">
        <f>SUM(H142:H145)</f>
        <v>330</v>
      </c>
      <c r="I146" s="27">
        <f>SUM(I142:I145)</f>
        <v>1974</v>
      </c>
      <c r="J146" s="28">
        <f t="shared" si="6"/>
        <v>0.27332704995287466</v>
      </c>
      <c r="K146" s="28">
        <f t="shared" si="7"/>
        <v>0.10367577756833177</v>
      </c>
      <c r="L146" s="29">
        <f t="shared" si="8"/>
        <v>0.3770028275212064</v>
      </c>
      <c r="P146" s="60"/>
      <c r="Q146" s="61"/>
      <c r="R146" s="59"/>
    </row>
    <row r="147" spans="1:17" ht="12.75">
      <c r="A147" s="23" t="s">
        <v>295</v>
      </c>
      <c r="B147" s="24" t="s">
        <v>296</v>
      </c>
      <c r="C147" s="24" t="s">
        <v>297</v>
      </c>
      <c r="D147" s="8" t="s">
        <v>297</v>
      </c>
      <c r="E147" s="8" t="s">
        <v>298</v>
      </c>
      <c r="F147" s="51">
        <v>194</v>
      </c>
      <c r="G147" s="8">
        <v>44</v>
      </c>
      <c r="H147" s="8">
        <v>13</v>
      </c>
      <c r="I147" s="8">
        <v>132</v>
      </c>
      <c r="J147" s="13">
        <f t="shared" si="6"/>
        <v>0.2268041237113402</v>
      </c>
      <c r="K147" s="13">
        <f t="shared" si="7"/>
        <v>0.06701030927835051</v>
      </c>
      <c r="L147" s="14">
        <f t="shared" si="8"/>
        <v>0.29381443298969073</v>
      </c>
      <c r="P147" s="52"/>
      <c r="Q147" s="8"/>
    </row>
    <row r="148" spans="1:17" ht="12.75">
      <c r="A148" s="23" t="s">
        <v>295</v>
      </c>
      <c r="B148" s="24" t="s">
        <v>296</v>
      </c>
      <c r="C148" s="24" t="s">
        <v>299</v>
      </c>
      <c r="D148" s="8" t="s">
        <v>299</v>
      </c>
      <c r="E148" s="8" t="s">
        <v>300</v>
      </c>
      <c r="F148" s="51">
        <v>470</v>
      </c>
      <c r="G148" s="8">
        <v>69</v>
      </c>
      <c r="H148" s="8">
        <v>15</v>
      </c>
      <c r="I148" s="8">
        <v>373</v>
      </c>
      <c r="J148" s="13">
        <f t="shared" si="6"/>
        <v>0.14680851063829786</v>
      </c>
      <c r="K148" s="13">
        <f t="shared" si="7"/>
        <v>0.031914893617021274</v>
      </c>
      <c r="L148" s="14">
        <f t="shared" si="8"/>
        <v>0.17872340425531916</v>
      </c>
      <c r="P148" s="52"/>
      <c r="Q148" s="8"/>
    </row>
    <row r="149" spans="1:17" ht="12.75">
      <c r="A149" s="23" t="s">
        <v>295</v>
      </c>
      <c r="B149" s="24" t="s">
        <v>296</v>
      </c>
      <c r="C149" s="24" t="s">
        <v>301</v>
      </c>
      <c r="D149" s="8" t="s">
        <v>301</v>
      </c>
      <c r="E149" s="33" t="s">
        <v>509</v>
      </c>
      <c r="F149" s="51">
        <v>20578</v>
      </c>
      <c r="G149" s="8">
        <v>6612</v>
      </c>
      <c r="H149" s="8">
        <v>1587</v>
      </c>
      <c r="I149" s="8">
        <v>12302</v>
      </c>
      <c r="J149" s="13">
        <f t="shared" si="6"/>
        <v>0.32131402468655845</v>
      </c>
      <c r="K149" s="13">
        <f t="shared" si="7"/>
        <v>0.07712119739527651</v>
      </c>
      <c r="L149" s="14">
        <f t="shared" si="8"/>
        <v>0.39843522208183496</v>
      </c>
      <c r="P149" s="52"/>
      <c r="Q149" s="8"/>
    </row>
    <row r="150" spans="1:18" ht="12.75">
      <c r="A150" s="25"/>
      <c r="B150" s="26" t="s">
        <v>28</v>
      </c>
      <c r="C150" s="27"/>
      <c r="D150" s="27"/>
      <c r="E150" s="30"/>
      <c r="F150" s="54">
        <v>21242</v>
      </c>
      <c r="G150" s="27">
        <f>SUM(G147:G149)</f>
        <v>6725</v>
      </c>
      <c r="H150" s="27">
        <f>SUM(H147:H149)</f>
        <v>1615</v>
      </c>
      <c r="I150" s="27">
        <f>SUM(I147:I149)</f>
        <v>12807</v>
      </c>
      <c r="J150" s="28">
        <f t="shared" si="6"/>
        <v>0.3165897749741079</v>
      </c>
      <c r="K150" s="28">
        <f t="shared" si="7"/>
        <v>0.07602862254025045</v>
      </c>
      <c r="L150" s="29">
        <f t="shared" si="8"/>
        <v>0.39261839751435834</v>
      </c>
      <c r="P150" s="60"/>
      <c r="Q150" s="61"/>
      <c r="R150" s="63"/>
    </row>
    <row r="151" spans="1:17" ht="12.75">
      <c r="A151" s="23" t="s">
        <v>302</v>
      </c>
      <c r="B151" s="24" t="s">
        <v>303</v>
      </c>
      <c r="C151" s="24" t="s">
        <v>304</v>
      </c>
      <c r="D151" s="8" t="s">
        <v>304</v>
      </c>
      <c r="E151" s="8" t="s">
        <v>305</v>
      </c>
      <c r="F151" s="51">
        <v>149</v>
      </c>
      <c r="G151" s="8">
        <v>29</v>
      </c>
      <c r="H151" s="8">
        <v>10</v>
      </c>
      <c r="I151" s="8">
        <v>110</v>
      </c>
      <c r="J151" s="13">
        <f t="shared" si="6"/>
        <v>0.19463087248322147</v>
      </c>
      <c r="K151" s="13">
        <f t="shared" si="7"/>
        <v>0.06711409395973154</v>
      </c>
      <c r="L151" s="14">
        <f t="shared" si="8"/>
        <v>0.26174496644295303</v>
      </c>
      <c r="P151" s="52"/>
      <c r="Q151" s="8"/>
    </row>
    <row r="152" spans="1:18" ht="12.75">
      <c r="A152" s="25"/>
      <c r="B152" s="26" t="s">
        <v>28</v>
      </c>
      <c r="C152" s="27"/>
      <c r="D152" s="27"/>
      <c r="E152" s="30"/>
      <c r="F152" s="55">
        <v>149</v>
      </c>
      <c r="G152" s="27">
        <f>SUM(G151)</f>
        <v>29</v>
      </c>
      <c r="H152" s="27">
        <f>SUM(H151)</f>
        <v>10</v>
      </c>
      <c r="I152" s="27">
        <f>SUM(I151)</f>
        <v>110</v>
      </c>
      <c r="J152" s="28">
        <f t="shared" si="6"/>
        <v>0.19463087248322147</v>
      </c>
      <c r="K152" s="28">
        <f t="shared" si="7"/>
        <v>0.06711409395973154</v>
      </c>
      <c r="L152" s="29">
        <f t="shared" si="8"/>
        <v>0.26174496644295303</v>
      </c>
      <c r="P152" s="60"/>
      <c r="Q152" s="61"/>
      <c r="R152" s="59"/>
    </row>
    <row r="153" spans="1:17" ht="12.75">
      <c r="A153" s="23" t="s">
        <v>306</v>
      </c>
      <c r="B153" s="24" t="s">
        <v>307</v>
      </c>
      <c r="C153" s="24" t="s">
        <v>308</v>
      </c>
      <c r="D153" s="8" t="s">
        <v>308</v>
      </c>
      <c r="E153" s="8" t="s">
        <v>309</v>
      </c>
      <c r="F153" s="51">
        <v>2400</v>
      </c>
      <c r="G153" s="8">
        <v>437</v>
      </c>
      <c r="H153" s="8">
        <v>167</v>
      </c>
      <c r="I153" s="8">
        <v>1760</v>
      </c>
      <c r="J153" s="13">
        <f t="shared" si="6"/>
        <v>0.18208333333333335</v>
      </c>
      <c r="K153" s="13">
        <f t="shared" si="7"/>
        <v>0.06958333333333333</v>
      </c>
      <c r="L153" s="14">
        <f t="shared" si="8"/>
        <v>0.25166666666666665</v>
      </c>
      <c r="P153" s="52"/>
      <c r="Q153" s="8"/>
    </row>
    <row r="154" spans="1:18" ht="12.75">
      <c r="A154" s="25"/>
      <c r="B154" s="26" t="s">
        <v>28</v>
      </c>
      <c r="C154" s="27"/>
      <c r="D154" s="27"/>
      <c r="E154" s="30"/>
      <c r="F154" s="55">
        <v>2400</v>
      </c>
      <c r="G154" s="27">
        <f>SUM(G153)</f>
        <v>437</v>
      </c>
      <c r="H154" s="27">
        <f>SUM(H153)</f>
        <v>167</v>
      </c>
      <c r="I154" s="27">
        <f>SUM(I153)</f>
        <v>1760</v>
      </c>
      <c r="J154" s="28">
        <f t="shared" si="6"/>
        <v>0.18208333333333335</v>
      </c>
      <c r="K154" s="28">
        <f t="shared" si="7"/>
        <v>0.06958333333333333</v>
      </c>
      <c r="L154" s="29">
        <f t="shared" si="8"/>
        <v>0.25166666666666665</v>
      </c>
      <c r="P154" s="60"/>
      <c r="Q154" s="61"/>
      <c r="R154" s="59"/>
    </row>
    <row r="155" spans="1:17" ht="12.75">
      <c r="A155" s="23" t="s">
        <v>310</v>
      </c>
      <c r="B155" s="24" t="s">
        <v>311</v>
      </c>
      <c r="C155" s="24" t="s">
        <v>312</v>
      </c>
      <c r="D155" s="8" t="s">
        <v>312</v>
      </c>
      <c r="E155" s="8" t="s">
        <v>313</v>
      </c>
      <c r="F155" s="51">
        <v>3265</v>
      </c>
      <c r="G155" s="8">
        <v>1277</v>
      </c>
      <c r="H155" s="8">
        <v>328</v>
      </c>
      <c r="I155" s="8">
        <v>1659</v>
      </c>
      <c r="J155" s="13">
        <f t="shared" si="6"/>
        <v>0.3911179173047473</v>
      </c>
      <c r="K155" s="13">
        <f t="shared" si="7"/>
        <v>0.1004594180704441</v>
      </c>
      <c r="L155" s="14">
        <f t="shared" si="8"/>
        <v>0.49157733537519144</v>
      </c>
      <c r="P155" s="52"/>
      <c r="Q155" s="8"/>
    </row>
    <row r="156" spans="1:17" ht="12.75">
      <c r="A156" s="23" t="s">
        <v>310</v>
      </c>
      <c r="B156" s="24" t="s">
        <v>311</v>
      </c>
      <c r="C156" s="24" t="s">
        <v>314</v>
      </c>
      <c r="D156" s="8" t="s">
        <v>314</v>
      </c>
      <c r="E156" s="8" t="s">
        <v>315</v>
      </c>
      <c r="F156" s="51">
        <v>765</v>
      </c>
      <c r="G156" s="8">
        <v>188</v>
      </c>
      <c r="H156" s="8">
        <v>60</v>
      </c>
      <c r="I156" s="8">
        <v>495</v>
      </c>
      <c r="J156" s="13">
        <f t="shared" si="6"/>
        <v>0.2457516339869281</v>
      </c>
      <c r="K156" s="13">
        <f t="shared" si="7"/>
        <v>0.0784313725490196</v>
      </c>
      <c r="L156" s="14">
        <f t="shared" si="8"/>
        <v>0.3241830065359477</v>
      </c>
      <c r="P156" s="52"/>
      <c r="Q156" s="8"/>
    </row>
    <row r="157" spans="1:17" ht="12.75">
      <c r="A157" s="23" t="s">
        <v>310</v>
      </c>
      <c r="B157" s="24" t="s">
        <v>311</v>
      </c>
      <c r="C157" s="24" t="s">
        <v>316</v>
      </c>
      <c r="D157" s="8" t="s">
        <v>316</v>
      </c>
      <c r="E157" s="8" t="s">
        <v>317</v>
      </c>
      <c r="F157" s="51">
        <v>414</v>
      </c>
      <c r="G157" s="8">
        <v>146</v>
      </c>
      <c r="H157" s="8">
        <v>44</v>
      </c>
      <c r="I157" s="8">
        <v>224</v>
      </c>
      <c r="J157" s="13">
        <f t="shared" si="6"/>
        <v>0.3526570048309179</v>
      </c>
      <c r="K157" s="13">
        <f t="shared" si="7"/>
        <v>0.10628019323671498</v>
      </c>
      <c r="L157" s="14">
        <f t="shared" si="8"/>
        <v>0.45893719806763283</v>
      </c>
      <c r="P157" s="52"/>
      <c r="Q157" s="8"/>
    </row>
    <row r="158" spans="1:18" ht="12.75">
      <c r="A158" s="25"/>
      <c r="B158" s="26" t="s">
        <v>28</v>
      </c>
      <c r="C158" s="27"/>
      <c r="D158" s="27"/>
      <c r="E158" s="30"/>
      <c r="F158" s="55">
        <v>4444</v>
      </c>
      <c r="G158" s="27">
        <f>SUM(G155:G157)</f>
        <v>1611</v>
      </c>
      <c r="H158" s="27">
        <f>SUM(H155:H157)</f>
        <v>432</v>
      </c>
      <c r="I158" s="27">
        <f>SUM(I155:I157)</f>
        <v>2378</v>
      </c>
      <c r="J158" s="28">
        <f t="shared" si="6"/>
        <v>0.3625112511251125</v>
      </c>
      <c r="K158" s="28">
        <f t="shared" si="7"/>
        <v>0.09720972097209721</v>
      </c>
      <c r="L158" s="29">
        <f t="shared" si="8"/>
        <v>0.45972097209720975</v>
      </c>
      <c r="P158" s="60"/>
      <c r="Q158" s="61"/>
      <c r="R158" s="59"/>
    </row>
    <row r="159" spans="1:17" ht="12.75">
      <c r="A159" s="23" t="s">
        <v>318</v>
      </c>
      <c r="B159" s="24" t="s">
        <v>319</v>
      </c>
      <c r="C159" s="24" t="s">
        <v>320</v>
      </c>
      <c r="D159" s="8" t="s">
        <v>320</v>
      </c>
      <c r="E159" s="8" t="s">
        <v>321</v>
      </c>
      <c r="F159" s="51">
        <v>5925</v>
      </c>
      <c r="G159" s="8">
        <v>1937</v>
      </c>
      <c r="H159" s="8">
        <v>511</v>
      </c>
      <c r="I159" s="8">
        <v>3368</v>
      </c>
      <c r="J159" s="13">
        <f t="shared" si="6"/>
        <v>0.32691983122362867</v>
      </c>
      <c r="K159" s="13">
        <f t="shared" si="7"/>
        <v>0.08624472573839663</v>
      </c>
      <c r="L159" s="14">
        <f t="shared" si="8"/>
        <v>0.4131645569620253</v>
      </c>
      <c r="P159" s="52"/>
      <c r="Q159" s="8"/>
    </row>
    <row r="160" spans="1:17" ht="12.75">
      <c r="A160" s="34" t="s">
        <v>318</v>
      </c>
      <c r="B160" s="35" t="s">
        <v>319</v>
      </c>
      <c r="C160" s="35" t="s">
        <v>322</v>
      </c>
      <c r="D160" s="8" t="s">
        <v>322</v>
      </c>
      <c r="E160" s="8" t="s">
        <v>323</v>
      </c>
      <c r="F160" s="51">
        <v>381</v>
      </c>
      <c r="G160" s="8">
        <v>123</v>
      </c>
      <c r="H160" s="8">
        <v>65</v>
      </c>
      <c r="I160" s="8">
        <v>181</v>
      </c>
      <c r="J160" s="13">
        <f t="shared" si="6"/>
        <v>0.3228346456692913</v>
      </c>
      <c r="K160" s="13">
        <f t="shared" si="7"/>
        <v>0.17060367454068243</v>
      </c>
      <c r="L160" s="14">
        <f t="shared" si="8"/>
        <v>0.49343832020997375</v>
      </c>
      <c r="P160" s="52"/>
      <c r="Q160" s="8"/>
    </row>
    <row r="161" spans="1:18" ht="12.75">
      <c r="A161" s="25"/>
      <c r="B161" s="26" t="s">
        <v>28</v>
      </c>
      <c r="C161" s="27"/>
      <c r="D161" s="27"/>
      <c r="E161" s="30"/>
      <c r="F161" s="55">
        <v>6306</v>
      </c>
      <c r="G161" s="27">
        <f>SUM(G159:G160)</f>
        <v>2060</v>
      </c>
      <c r="H161" s="27">
        <f>SUM(H159:H160)</f>
        <v>576</v>
      </c>
      <c r="I161" s="27">
        <f>SUM(I159:I160)</f>
        <v>3549</v>
      </c>
      <c r="J161" s="28">
        <f t="shared" si="6"/>
        <v>0.3266730098319061</v>
      </c>
      <c r="K161" s="28">
        <f t="shared" si="7"/>
        <v>0.09134157944814462</v>
      </c>
      <c r="L161" s="29">
        <f t="shared" si="8"/>
        <v>0.41801458928005075</v>
      </c>
      <c r="P161" s="60"/>
      <c r="Q161" s="61"/>
      <c r="R161" s="59"/>
    </row>
    <row r="162" spans="1:17" ht="12.75">
      <c r="A162" s="23" t="s">
        <v>324</v>
      </c>
      <c r="B162" s="24" t="s">
        <v>325</v>
      </c>
      <c r="C162" s="24" t="s">
        <v>326</v>
      </c>
      <c r="D162" s="8" t="s">
        <v>326</v>
      </c>
      <c r="E162" s="8" t="s">
        <v>327</v>
      </c>
      <c r="F162" s="51">
        <v>1514</v>
      </c>
      <c r="G162" s="8">
        <v>608</v>
      </c>
      <c r="H162" s="8">
        <v>193</v>
      </c>
      <c r="I162" s="8">
        <v>693</v>
      </c>
      <c r="J162" s="13">
        <f t="shared" si="6"/>
        <v>0.40158520475561427</v>
      </c>
      <c r="K162" s="13">
        <f t="shared" si="7"/>
        <v>0.12747688243064728</v>
      </c>
      <c r="L162" s="14">
        <f t="shared" si="8"/>
        <v>0.5290620871862616</v>
      </c>
      <c r="P162" s="52"/>
      <c r="Q162" s="8"/>
    </row>
    <row r="163" spans="1:17" ht="12.75">
      <c r="A163" s="23" t="s">
        <v>324</v>
      </c>
      <c r="B163" s="24" t="s">
        <v>325</v>
      </c>
      <c r="C163" s="24" t="s">
        <v>328</v>
      </c>
      <c r="D163" s="8" t="s">
        <v>328</v>
      </c>
      <c r="E163" s="8" t="s">
        <v>329</v>
      </c>
      <c r="F163" s="51">
        <v>3249</v>
      </c>
      <c r="G163" s="8">
        <v>1645</v>
      </c>
      <c r="H163" s="8">
        <v>307</v>
      </c>
      <c r="I163" s="8">
        <v>1147</v>
      </c>
      <c r="J163" s="13">
        <f t="shared" si="6"/>
        <v>0.5063096337334565</v>
      </c>
      <c r="K163" s="13">
        <f t="shared" si="7"/>
        <v>0.09449061249615266</v>
      </c>
      <c r="L163" s="14">
        <f t="shared" si="8"/>
        <v>0.6008002462296091</v>
      </c>
      <c r="P163" s="52"/>
      <c r="Q163" s="8"/>
    </row>
    <row r="164" spans="1:17" ht="12.75">
      <c r="A164" s="23" t="s">
        <v>324</v>
      </c>
      <c r="B164" s="24" t="s">
        <v>325</v>
      </c>
      <c r="C164" s="24" t="s">
        <v>330</v>
      </c>
      <c r="D164" s="8" t="s">
        <v>330</v>
      </c>
      <c r="E164" s="8" t="s">
        <v>331</v>
      </c>
      <c r="F164" s="51">
        <v>206</v>
      </c>
      <c r="G164" s="8">
        <v>67</v>
      </c>
      <c r="H164" s="8">
        <v>14</v>
      </c>
      <c r="I164" s="8">
        <v>117</v>
      </c>
      <c r="J164" s="13">
        <f t="shared" si="6"/>
        <v>0.32524271844660196</v>
      </c>
      <c r="K164" s="13">
        <f t="shared" si="7"/>
        <v>0.06796116504854369</v>
      </c>
      <c r="L164" s="14">
        <f t="shared" si="8"/>
        <v>0.3932038834951456</v>
      </c>
      <c r="P164" s="52"/>
      <c r="Q164" s="8"/>
    </row>
    <row r="165" spans="1:17" ht="12.75">
      <c r="A165" s="23" t="s">
        <v>324</v>
      </c>
      <c r="B165" s="24" t="s">
        <v>325</v>
      </c>
      <c r="C165" s="24" t="s">
        <v>332</v>
      </c>
      <c r="D165" s="8" t="s">
        <v>332</v>
      </c>
      <c r="E165" s="8" t="s">
        <v>333</v>
      </c>
      <c r="F165" s="51">
        <v>613</v>
      </c>
      <c r="G165" s="8">
        <v>191</v>
      </c>
      <c r="H165" s="8">
        <v>50</v>
      </c>
      <c r="I165" s="8">
        <v>340</v>
      </c>
      <c r="J165" s="13">
        <f t="shared" si="6"/>
        <v>0.31158238172920066</v>
      </c>
      <c r="K165" s="13">
        <f t="shared" si="7"/>
        <v>0.08156606851549755</v>
      </c>
      <c r="L165" s="14">
        <f t="shared" si="8"/>
        <v>0.3931484502446982</v>
      </c>
      <c r="P165" s="52"/>
      <c r="Q165" s="8"/>
    </row>
    <row r="166" spans="1:18" ht="12.75">
      <c r="A166" s="25"/>
      <c r="B166" s="26" t="s">
        <v>28</v>
      </c>
      <c r="C166" s="27"/>
      <c r="D166" s="27"/>
      <c r="E166" s="30"/>
      <c r="F166" s="55">
        <v>5582</v>
      </c>
      <c r="G166" s="27">
        <f>SUM(G162:G165)</f>
        <v>2511</v>
      </c>
      <c r="H166" s="27">
        <f>SUM(H162:H165)</f>
        <v>564</v>
      </c>
      <c r="I166" s="27">
        <f>SUM(I162:I165)</f>
        <v>2297</v>
      </c>
      <c r="J166" s="28">
        <f t="shared" si="6"/>
        <v>0.44983876746685775</v>
      </c>
      <c r="K166" s="28">
        <f t="shared" si="7"/>
        <v>0.10103905410247223</v>
      </c>
      <c r="L166" s="29">
        <f t="shared" si="8"/>
        <v>0.55087782156933</v>
      </c>
      <c r="P166" s="60"/>
      <c r="Q166" s="61"/>
      <c r="R166" s="59"/>
    </row>
    <row r="167" spans="1:17" ht="12.75">
      <c r="A167" s="23" t="s">
        <v>334</v>
      </c>
      <c r="B167" s="24" t="s">
        <v>335</v>
      </c>
      <c r="C167" s="24" t="s">
        <v>336</v>
      </c>
      <c r="D167" s="8" t="s">
        <v>336</v>
      </c>
      <c r="E167" s="8" t="s">
        <v>337</v>
      </c>
      <c r="F167" s="51">
        <v>1575</v>
      </c>
      <c r="G167" s="8">
        <v>755</v>
      </c>
      <c r="H167" s="8">
        <v>183</v>
      </c>
      <c r="I167" s="8">
        <v>635</v>
      </c>
      <c r="J167" s="13">
        <f t="shared" si="6"/>
        <v>0.4793650793650794</v>
      </c>
      <c r="K167" s="13">
        <f t="shared" si="7"/>
        <v>0.11619047619047619</v>
      </c>
      <c r="L167" s="14">
        <f t="shared" si="8"/>
        <v>0.5955555555555555</v>
      </c>
      <c r="P167" s="52"/>
      <c r="Q167" s="8"/>
    </row>
    <row r="168" spans="1:17" ht="12.75">
      <c r="A168" s="23" t="s">
        <v>334</v>
      </c>
      <c r="B168" s="24" t="s">
        <v>335</v>
      </c>
      <c r="C168" s="24" t="s">
        <v>338</v>
      </c>
      <c r="D168" s="8" t="s">
        <v>338</v>
      </c>
      <c r="E168" s="8" t="s">
        <v>339</v>
      </c>
      <c r="F168" s="51">
        <v>851</v>
      </c>
      <c r="G168" s="8">
        <v>509</v>
      </c>
      <c r="H168" s="8">
        <v>84</v>
      </c>
      <c r="I168" s="8">
        <v>243</v>
      </c>
      <c r="J168" s="13">
        <f t="shared" si="6"/>
        <v>0.5981198589894242</v>
      </c>
      <c r="K168" s="13">
        <f t="shared" si="7"/>
        <v>0.09870740305522914</v>
      </c>
      <c r="L168" s="14">
        <f t="shared" si="8"/>
        <v>0.6968272620446534</v>
      </c>
      <c r="P168" s="52"/>
      <c r="Q168" s="8"/>
    </row>
    <row r="169" spans="1:17" ht="12.75">
      <c r="A169" s="23" t="s">
        <v>334</v>
      </c>
      <c r="B169" s="24" t="s">
        <v>335</v>
      </c>
      <c r="C169" s="24" t="s">
        <v>340</v>
      </c>
      <c r="D169" s="8" t="s">
        <v>340</v>
      </c>
      <c r="E169" s="8" t="s">
        <v>341</v>
      </c>
      <c r="F169" s="51">
        <v>210</v>
      </c>
      <c r="G169" s="8">
        <v>133</v>
      </c>
      <c r="H169" s="8">
        <v>29</v>
      </c>
      <c r="I169" s="8">
        <v>47</v>
      </c>
      <c r="J169" s="13">
        <f t="shared" si="6"/>
        <v>0.6333333333333333</v>
      </c>
      <c r="K169" s="13">
        <f t="shared" si="7"/>
        <v>0.1380952380952381</v>
      </c>
      <c r="L169" s="14">
        <f t="shared" si="8"/>
        <v>0.7714285714285715</v>
      </c>
      <c r="P169" s="52"/>
      <c r="Q169" s="8"/>
    </row>
    <row r="170" spans="1:17" ht="12.75">
      <c r="A170" s="23" t="s">
        <v>334</v>
      </c>
      <c r="B170" s="24" t="s">
        <v>335</v>
      </c>
      <c r="C170" s="24" t="s">
        <v>342</v>
      </c>
      <c r="D170" s="8" t="s">
        <v>342</v>
      </c>
      <c r="E170" s="8" t="s">
        <v>343</v>
      </c>
      <c r="F170" s="51">
        <v>375</v>
      </c>
      <c r="G170" s="8">
        <v>114</v>
      </c>
      <c r="H170" s="8">
        <v>35</v>
      </c>
      <c r="I170" s="8">
        <v>226</v>
      </c>
      <c r="J170" s="13">
        <f t="shared" si="6"/>
        <v>0.304</v>
      </c>
      <c r="K170" s="13">
        <f t="shared" si="7"/>
        <v>0.09333333333333334</v>
      </c>
      <c r="L170" s="14">
        <f t="shared" si="8"/>
        <v>0.3973333333333333</v>
      </c>
      <c r="P170" s="52"/>
      <c r="Q170" s="8"/>
    </row>
    <row r="171" spans="1:17" ht="12.75">
      <c r="A171" s="23" t="s">
        <v>334</v>
      </c>
      <c r="B171" s="24" t="s">
        <v>335</v>
      </c>
      <c r="C171" s="24" t="s">
        <v>344</v>
      </c>
      <c r="D171" s="8" t="s">
        <v>344</v>
      </c>
      <c r="E171" s="8" t="s">
        <v>345</v>
      </c>
      <c r="F171" s="51">
        <v>218</v>
      </c>
      <c r="G171" s="8">
        <v>71</v>
      </c>
      <c r="H171" s="8">
        <v>36</v>
      </c>
      <c r="I171" s="8">
        <v>97</v>
      </c>
      <c r="J171" s="13">
        <f t="shared" si="6"/>
        <v>0.3256880733944954</v>
      </c>
      <c r="K171" s="13">
        <f t="shared" si="7"/>
        <v>0.1651376146788991</v>
      </c>
      <c r="L171" s="14">
        <f t="shared" si="8"/>
        <v>0.4908256880733945</v>
      </c>
      <c r="P171" s="52"/>
      <c r="Q171" s="8"/>
    </row>
    <row r="172" spans="1:17" ht="12.75">
      <c r="A172" s="23" t="s">
        <v>334</v>
      </c>
      <c r="B172" s="24" t="s">
        <v>335</v>
      </c>
      <c r="C172" s="24" t="s">
        <v>346</v>
      </c>
      <c r="D172" s="8" t="s">
        <v>346</v>
      </c>
      <c r="E172" s="8" t="s">
        <v>347</v>
      </c>
      <c r="F172" s="51">
        <v>373</v>
      </c>
      <c r="G172" s="8">
        <v>59</v>
      </c>
      <c r="H172" s="8">
        <v>17</v>
      </c>
      <c r="I172" s="8">
        <v>297</v>
      </c>
      <c r="J172" s="13">
        <f t="shared" si="6"/>
        <v>0.1581769436997319</v>
      </c>
      <c r="K172" s="13">
        <f t="shared" si="7"/>
        <v>0.045576407506702415</v>
      </c>
      <c r="L172" s="14">
        <f t="shared" si="8"/>
        <v>0.2037533512064343</v>
      </c>
      <c r="P172" s="52"/>
      <c r="Q172" s="8"/>
    </row>
    <row r="173" spans="1:18" ht="12.75">
      <c r="A173" s="25"/>
      <c r="B173" s="26" t="s">
        <v>28</v>
      </c>
      <c r="C173" s="27"/>
      <c r="D173" s="27"/>
      <c r="E173" s="30"/>
      <c r="F173" s="55">
        <v>3602</v>
      </c>
      <c r="G173" s="27">
        <f>SUM(G167:G172)</f>
        <v>1641</v>
      </c>
      <c r="H173" s="27">
        <f>SUM(H167:H172)</f>
        <v>384</v>
      </c>
      <c r="I173" s="27">
        <f>SUM(I167:I172)</f>
        <v>1545</v>
      </c>
      <c r="J173" s="28">
        <f t="shared" si="6"/>
        <v>0.45558023320377566</v>
      </c>
      <c r="K173" s="28">
        <f t="shared" si="7"/>
        <v>0.10660744031093837</v>
      </c>
      <c r="L173" s="29">
        <f t="shared" si="8"/>
        <v>0.562187673514714</v>
      </c>
      <c r="P173" s="60"/>
      <c r="Q173" s="61"/>
      <c r="R173" s="59"/>
    </row>
    <row r="174" spans="1:17" ht="12.75">
      <c r="A174" s="36" t="s">
        <v>348</v>
      </c>
      <c r="B174" s="37" t="s">
        <v>349</v>
      </c>
      <c r="C174" s="37" t="s">
        <v>350</v>
      </c>
      <c r="D174" s="8" t="s">
        <v>350</v>
      </c>
      <c r="E174" s="8" t="s">
        <v>351</v>
      </c>
      <c r="F174" s="51">
        <v>280</v>
      </c>
      <c r="G174" s="8">
        <v>45</v>
      </c>
      <c r="H174" s="8">
        <v>23</v>
      </c>
      <c r="I174" s="8">
        <v>200</v>
      </c>
      <c r="J174" s="13">
        <f t="shared" si="6"/>
        <v>0.16071428571428573</v>
      </c>
      <c r="K174" s="13">
        <f t="shared" si="7"/>
        <v>0.08214285714285714</v>
      </c>
      <c r="L174" s="14">
        <f t="shared" si="8"/>
        <v>0.24285714285714285</v>
      </c>
      <c r="P174" s="52"/>
      <c r="Q174" s="8"/>
    </row>
    <row r="175" spans="1:17" ht="12.75">
      <c r="A175" s="23" t="s">
        <v>348</v>
      </c>
      <c r="B175" s="24" t="s">
        <v>349</v>
      </c>
      <c r="C175" s="24" t="s">
        <v>352</v>
      </c>
      <c r="D175" s="8" t="s">
        <v>352</v>
      </c>
      <c r="E175" s="8" t="s">
        <v>353</v>
      </c>
      <c r="F175" s="51">
        <v>329</v>
      </c>
      <c r="G175" s="8">
        <v>32</v>
      </c>
      <c r="H175" s="8">
        <v>37</v>
      </c>
      <c r="I175" s="8">
        <v>240</v>
      </c>
      <c r="J175" s="13">
        <f t="shared" si="6"/>
        <v>0.0972644376899696</v>
      </c>
      <c r="K175" s="13">
        <f t="shared" si="7"/>
        <v>0.11246200607902736</v>
      </c>
      <c r="L175" s="14">
        <f t="shared" si="8"/>
        <v>0.20972644376899696</v>
      </c>
      <c r="P175" s="52"/>
      <c r="Q175" s="8"/>
    </row>
    <row r="176" spans="1:18" ht="12.75">
      <c r="A176" s="25"/>
      <c r="B176" s="26" t="s">
        <v>28</v>
      </c>
      <c r="C176" s="27"/>
      <c r="D176" s="27"/>
      <c r="E176" s="30"/>
      <c r="F176" s="55">
        <v>609</v>
      </c>
      <c r="G176" s="27">
        <f>SUM(G174:G175)</f>
        <v>77</v>
      </c>
      <c r="H176" s="27">
        <f>SUM(H174:H175)</f>
        <v>60</v>
      </c>
      <c r="I176" s="27">
        <f>SUM(I174:I175)</f>
        <v>440</v>
      </c>
      <c r="J176" s="28">
        <f t="shared" si="6"/>
        <v>0.12643678160919541</v>
      </c>
      <c r="K176" s="28">
        <f t="shared" si="7"/>
        <v>0.09852216748768473</v>
      </c>
      <c r="L176" s="29">
        <f t="shared" si="8"/>
        <v>0.22495894909688013</v>
      </c>
      <c r="P176" s="60"/>
      <c r="Q176" s="61"/>
      <c r="R176" s="59"/>
    </row>
    <row r="177" spans="1:17" ht="12.75">
      <c r="A177" s="23" t="s">
        <v>354</v>
      </c>
      <c r="B177" s="24" t="s">
        <v>355</v>
      </c>
      <c r="C177" s="24" t="s">
        <v>356</v>
      </c>
      <c r="D177" s="8" t="s">
        <v>356</v>
      </c>
      <c r="E177" s="8" t="s">
        <v>357</v>
      </c>
      <c r="F177" s="51">
        <v>1343</v>
      </c>
      <c r="G177" s="8">
        <v>158</v>
      </c>
      <c r="H177" s="8">
        <v>67</v>
      </c>
      <c r="I177" s="8">
        <v>1060</v>
      </c>
      <c r="J177" s="13">
        <f t="shared" si="6"/>
        <v>0.11764705882352941</v>
      </c>
      <c r="K177" s="13">
        <f t="shared" si="7"/>
        <v>0.04988830975428146</v>
      </c>
      <c r="L177" s="14">
        <f t="shared" si="8"/>
        <v>0.16753536857781087</v>
      </c>
      <c r="P177" s="52"/>
      <c r="Q177" s="8"/>
    </row>
    <row r="178" spans="1:17" ht="12.75">
      <c r="A178" s="23" t="s">
        <v>354</v>
      </c>
      <c r="B178" s="24" t="s">
        <v>355</v>
      </c>
      <c r="C178" s="24" t="s">
        <v>358</v>
      </c>
      <c r="D178" s="8" t="s">
        <v>358</v>
      </c>
      <c r="E178" s="8" t="s">
        <v>359</v>
      </c>
      <c r="F178" s="51">
        <v>678</v>
      </c>
      <c r="G178" s="8">
        <v>188</v>
      </c>
      <c r="H178" s="8">
        <v>54</v>
      </c>
      <c r="I178" s="8">
        <v>380</v>
      </c>
      <c r="J178" s="13">
        <f t="shared" si="6"/>
        <v>0.27728613569321536</v>
      </c>
      <c r="K178" s="13">
        <f t="shared" si="7"/>
        <v>0.07964601769911504</v>
      </c>
      <c r="L178" s="14">
        <f t="shared" si="8"/>
        <v>0.35693215339233036</v>
      </c>
      <c r="P178" s="52"/>
      <c r="Q178" s="8"/>
    </row>
    <row r="179" spans="1:18" ht="12.75">
      <c r="A179" s="25"/>
      <c r="B179" s="26" t="s">
        <v>28</v>
      </c>
      <c r="C179" s="27"/>
      <c r="D179" s="27"/>
      <c r="E179" s="30"/>
      <c r="F179" s="55">
        <v>2021</v>
      </c>
      <c r="G179" s="27">
        <f>SUM(G177:G178)</f>
        <v>346</v>
      </c>
      <c r="H179" s="27">
        <f>SUM(H177:H178)</f>
        <v>121</v>
      </c>
      <c r="I179" s="27">
        <f>SUM(I177:I178)</f>
        <v>1440</v>
      </c>
      <c r="J179" s="28">
        <f t="shared" si="6"/>
        <v>0.17120237506185057</v>
      </c>
      <c r="K179" s="28">
        <f t="shared" si="7"/>
        <v>0.05987135081642751</v>
      </c>
      <c r="L179" s="29">
        <f t="shared" si="8"/>
        <v>0.23107372587827807</v>
      </c>
      <c r="P179" s="60"/>
      <c r="Q179" s="61"/>
      <c r="R179" s="59"/>
    </row>
    <row r="180" spans="1:17" ht="12.75">
      <c r="A180" s="23" t="s">
        <v>360</v>
      </c>
      <c r="B180" s="24" t="s">
        <v>361</v>
      </c>
      <c r="C180" s="24" t="s">
        <v>362</v>
      </c>
      <c r="D180" s="8" t="s">
        <v>362</v>
      </c>
      <c r="E180" s="8" t="s">
        <v>363</v>
      </c>
      <c r="F180" s="51">
        <v>610</v>
      </c>
      <c r="G180" s="8">
        <v>174</v>
      </c>
      <c r="H180" s="8">
        <v>52</v>
      </c>
      <c r="I180" s="8">
        <v>384</v>
      </c>
      <c r="J180" s="13">
        <f t="shared" si="6"/>
        <v>0.28524590163934427</v>
      </c>
      <c r="K180" s="13">
        <f t="shared" si="7"/>
        <v>0.08524590163934426</v>
      </c>
      <c r="L180" s="14">
        <f t="shared" si="8"/>
        <v>0.3704918032786885</v>
      </c>
      <c r="P180" s="52"/>
      <c r="Q180" s="8"/>
    </row>
    <row r="181" spans="1:17" ht="12.75">
      <c r="A181" s="23" t="s">
        <v>360</v>
      </c>
      <c r="B181" s="24" t="s">
        <v>361</v>
      </c>
      <c r="C181" s="24" t="s">
        <v>364</v>
      </c>
      <c r="D181" s="8" t="s">
        <v>364</v>
      </c>
      <c r="E181" s="8" t="s">
        <v>365</v>
      </c>
      <c r="F181" s="51">
        <v>334</v>
      </c>
      <c r="G181" s="8">
        <v>58</v>
      </c>
      <c r="H181" s="8">
        <v>32</v>
      </c>
      <c r="I181" s="8">
        <v>230</v>
      </c>
      <c r="J181" s="13">
        <f t="shared" si="6"/>
        <v>0.17365269461077845</v>
      </c>
      <c r="K181" s="13">
        <f t="shared" si="7"/>
        <v>0.09580838323353294</v>
      </c>
      <c r="L181" s="14">
        <f t="shared" si="8"/>
        <v>0.2694610778443114</v>
      </c>
      <c r="P181" s="52"/>
      <c r="Q181" s="8"/>
    </row>
    <row r="182" spans="1:18" ht="12.75">
      <c r="A182" s="25"/>
      <c r="B182" s="26" t="s">
        <v>28</v>
      </c>
      <c r="C182" s="27"/>
      <c r="D182" s="27"/>
      <c r="E182" s="30"/>
      <c r="F182" s="55">
        <v>944</v>
      </c>
      <c r="G182" s="27">
        <f>SUM(G180:G181)</f>
        <v>232</v>
      </c>
      <c r="H182" s="27">
        <f>SUM(H180:H181)</f>
        <v>84</v>
      </c>
      <c r="I182" s="27">
        <f>SUM(I180:I181)</f>
        <v>614</v>
      </c>
      <c r="J182" s="28">
        <f t="shared" si="6"/>
        <v>0.2457627118644068</v>
      </c>
      <c r="K182" s="28">
        <f t="shared" si="7"/>
        <v>0.08898305084745763</v>
      </c>
      <c r="L182" s="29">
        <f t="shared" si="8"/>
        <v>0.3347457627118644</v>
      </c>
      <c r="P182" s="60"/>
      <c r="Q182" s="61"/>
      <c r="R182" s="59"/>
    </row>
    <row r="183" spans="1:17" ht="12.75">
      <c r="A183" s="23" t="s">
        <v>366</v>
      </c>
      <c r="B183" s="24" t="s">
        <v>367</v>
      </c>
      <c r="C183" s="24" t="s">
        <v>368</v>
      </c>
      <c r="D183" s="8" t="s">
        <v>368</v>
      </c>
      <c r="E183" s="8" t="s">
        <v>369</v>
      </c>
      <c r="F183" s="51">
        <v>1612</v>
      </c>
      <c r="G183" s="8">
        <v>23</v>
      </c>
      <c r="H183" s="8">
        <v>41</v>
      </c>
      <c r="I183" s="8">
        <v>1535</v>
      </c>
      <c r="J183" s="13">
        <f t="shared" si="6"/>
        <v>0.014267990074441687</v>
      </c>
      <c r="K183" s="13">
        <f t="shared" si="7"/>
        <v>0.02543424317617866</v>
      </c>
      <c r="L183" s="14">
        <f t="shared" si="8"/>
        <v>0.03970223325062035</v>
      </c>
      <c r="P183" s="52"/>
      <c r="Q183" s="8"/>
    </row>
    <row r="184" spans="1:18" ht="12.75">
      <c r="A184" s="25"/>
      <c r="B184" s="26" t="s">
        <v>28</v>
      </c>
      <c r="C184" s="27"/>
      <c r="D184" s="27"/>
      <c r="E184" s="30"/>
      <c r="F184" s="55">
        <v>1612</v>
      </c>
      <c r="G184" s="27">
        <f>SUM(G183)</f>
        <v>23</v>
      </c>
      <c r="H184" s="27">
        <f>SUM(H183)</f>
        <v>41</v>
      </c>
      <c r="I184" s="27">
        <f>SUM(I183)</f>
        <v>1535</v>
      </c>
      <c r="J184" s="28">
        <f t="shared" si="6"/>
        <v>0.014267990074441687</v>
      </c>
      <c r="K184" s="28">
        <f t="shared" si="7"/>
        <v>0.02543424317617866</v>
      </c>
      <c r="L184" s="29">
        <f t="shared" si="8"/>
        <v>0.03970223325062035</v>
      </c>
      <c r="P184" s="60"/>
      <c r="Q184" s="61"/>
      <c r="R184" s="59"/>
    </row>
    <row r="185" spans="1:17" ht="12.75">
      <c r="A185" s="23" t="s">
        <v>370</v>
      </c>
      <c r="B185" s="24" t="s">
        <v>371</v>
      </c>
      <c r="C185" s="24" t="s">
        <v>372</v>
      </c>
      <c r="D185" s="8" t="s">
        <v>372</v>
      </c>
      <c r="E185" s="8" t="s">
        <v>373</v>
      </c>
      <c r="F185" s="51">
        <v>301</v>
      </c>
      <c r="G185" s="8">
        <v>138</v>
      </c>
      <c r="H185" s="8">
        <v>17</v>
      </c>
      <c r="I185" s="8">
        <v>130</v>
      </c>
      <c r="J185" s="13">
        <f t="shared" si="6"/>
        <v>0.4584717607973422</v>
      </c>
      <c r="K185" s="13">
        <f t="shared" si="7"/>
        <v>0.05647840531561462</v>
      </c>
      <c r="L185" s="14">
        <f t="shared" si="8"/>
        <v>0.5149501661129569</v>
      </c>
      <c r="P185" s="52"/>
      <c r="Q185" s="8"/>
    </row>
    <row r="186" spans="1:17" ht="12.75">
      <c r="A186" s="23" t="s">
        <v>370</v>
      </c>
      <c r="B186" s="24" t="s">
        <v>371</v>
      </c>
      <c r="C186" s="24" t="s">
        <v>374</v>
      </c>
      <c r="D186" s="8" t="s">
        <v>374</v>
      </c>
      <c r="E186" s="8" t="s">
        <v>375</v>
      </c>
      <c r="F186" s="51">
        <v>1778</v>
      </c>
      <c r="G186" s="8">
        <v>840</v>
      </c>
      <c r="H186" s="8">
        <v>183</v>
      </c>
      <c r="I186" s="8">
        <v>738</v>
      </c>
      <c r="J186" s="13">
        <f t="shared" si="6"/>
        <v>0.47244094488188976</v>
      </c>
      <c r="K186" s="13">
        <f t="shared" si="7"/>
        <v>0.10292463442069741</v>
      </c>
      <c r="L186" s="14">
        <f t="shared" si="8"/>
        <v>0.5753655793025871</v>
      </c>
      <c r="P186" s="52"/>
      <c r="Q186" s="8"/>
    </row>
    <row r="187" spans="1:17" ht="12.75">
      <c r="A187" s="23" t="s">
        <v>370</v>
      </c>
      <c r="B187" s="24" t="s">
        <v>371</v>
      </c>
      <c r="C187" s="24" t="s">
        <v>376</v>
      </c>
      <c r="D187" s="8" t="s">
        <v>376</v>
      </c>
      <c r="E187" s="8" t="s">
        <v>377</v>
      </c>
      <c r="F187" s="51">
        <v>306</v>
      </c>
      <c r="G187" s="8">
        <v>140</v>
      </c>
      <c r="H187" s="8">
        <v>38</v>
      </c>
      <c r="I187" s="8">
        <v>120</v>
      </c>
      <c r="J187" s="13">
        <f t="shared" si="6"/>
        <v>0.45751633986928103</v>
      </c>
      <c r="K187" s="13">
        <f t="shared" si="7"/>
        <v>0.12418300653594772</v>
      </c>
      <c r="L187" s="14">
        <f t="shared" si="8"/>
        <v>0.5816993464052288</v>
      </c>
      <c r="P187" s="52"/>
      <c r="Q187" s="8"/>
    </row>
    <row r="188" spans="1:17" ht="12.75">
      <c r="A188" s="23" t="s">
        <v>370</v>
      </c>
      <c r="B188" s="24" t="s">
        <v>371</v>
      </c>
      <c r="C188" s="24" t="s">
        <v>378</v>
      </c>
      <c r="D188" s="8" t="s">
        <v>378</v>
      </c>
      <c r="E188" s="8" t="s">
        <v>379</v>
      </c>
      <c r="F188" s="51">
        <v>285</v>
      </c>
      <c r="G188" s="8">
        <v>88</v>
      </c>
      <c r="H188" s="8">
        <v>41</v>
      </c>
      <c r="I188" s="8">
        <v>140</v>
      </c>
      <c r="J188" s="13">
        <f t="shared" si="6"/>
        <v>0.3087719298245614</v>
      </c>
      <c r="K188" s="13">
        <f t="shared" si="7"/>
        <v>0.14385964912280702</v>
      </c>
      <c r="L188" s="14">
        <f t="shared" si="8"/>
        <v>0.45263157894736844</v>
      </c>
      <c r="P188" s="52"/>
      <c r="Q188" s="8"/>
    </row>
    <row r="189" spans="1:18" ht="12.75">
      <c r="A189" s="25"/>
      <c r="B189" s="26" t="s">
        <v>28</v>
      </c>
      <c r="C189" s="27"/>
      <c r="D189" s="27"/>
      <c r="E189" s="30"/>
      <c r="F189" s="55">
        <v>2670</v>
      </c>
      <c r="G189" s="27">
        <f>SUM(G185:G188)</f>
        <v>1206</v>
      </c>
      <c r="H189" s="27">
        <f>SUM(H185:H188)</f>
        <v>279</v>
      </c>
      <c r="I189" s="27">
        <f>SUM(I185:I188)</f>
        <v>1128</v>
      </c>
      <c r="J189" s="28">
        <f t="shared" si="6"/>
        <v>0.451685393258427</v>
      </c>
      <c r="K189" s="28">
        <f t="shared" si="7"/>
        <v>0.10449438202247191</v>
      </c>
      <c r="L189" s="29">
        <f t="shared" si="8"/>
        <v>0.5561797752808989</v>
      </c>
      <c r="P189" s="60"/>
      <c r="Q189" s="61"/>
      <c r="R189" s="59"/>
    </row>
    <row r="190" spans="1:17" ht="12.75">
      <c r="A190" s="23" t="s">
        <v>380</v>
      </c>
      <c r="B190" s="24" t="s">
        <v>381</v>
      </c>
      <c r="C190" s="24" t="s">
        <v>382</v>
      </c>
      <c r="D190" s="8" t="s">
        <v>382</v>
      </c>
      <c r="E190" s="33" t="s">
        <v>510</v>
      </c>
      <c r="F190" s="51">
        <v>17730</v>
      </c>
      <c r="G190" s="8">
        <v>9521</v>
      </c>
      <c r="H190" s="8">
        <v>1946</v>
      </c>
      <c r="I190" s="8">
        <v>6258</v>
      </c>
      <c r="J190" s="13">
        <f t="shared" si="6"/>
        <v>0.5369994359842075</v>
      </c>
      <c r="K190" s="13">
        <f t="shared" si="7"/>
        <v>0.10975747320924986</v>
      </c>
      <c r="L190" s="14">
        <f t="shared" si="8"/>
        <v>0.6467569091934574</v>
      </c>
      <c r="P190" s="52"/>
      <c r="Q190" s="8"/>
    </row>
    <row r="191" spans="1:17" ht="12.75">
      <c r="A191" s="23" t="s">
        <v>380</v>
      </c>
      <c r="B191" s="24" t="s">
        <v>381</v>
      </c>
      <c r="C191" s="24" t="s">
        <v>383</v>
      </c>
      <c r="D191" s="8" t="s">
        <v>383</v>
      </c>
      <c r="E191" s="8" t="s">
        <v>384</v>
      </c>
      <c r="F191" s="51">
        <v>8535</v>
      </c>
      <c r="G191" s="8">
        <v>2101</v>
      </c>
      <c r="H191" s="8">
        <v>1003</v>
      </c>
      <c r="I191" s="8">
        <v>5399</v>
      </c>
      <c r="J191" s="13">
        <f t="shared" si="6"/>
        <v>0.24616285881663738</v>
      </c>
      <c r="K191" s="13">
        <f t="shared" si="7"/>
        <v>0.11751611013473931</v>
      </c>
      <c r="L191" s="14">
        <f t="shared" si="8"/>
        <v>0.3636789689513767</v>
      </c>
      <c r="P191" s="52"/>
      <c r="Q191" s="8"/>
    </row>
    <row r="192" spans="1:18" ht="12.75">
      <c r="A192" s="25"/>
      <c r="B192" s="26" t="s">
        <v>28</v>
      </c>
      <c r="C192" s="27"/>
      <c r="D192" s="27"/>
      <c r="E192" s="30"/>
      <c r="F192" s="54">
        <v>26265</v>
      </c>
      <c r="G192" s="27">
        <f>SUM(G190:G191)</f>
        <v>11622</v>
      </c>
      <c r="H192" s="27">
        <f>SUM(H190:H191)</f>
        <v>2949</v>
      </c>
      <c r="I192" s="27">
        <f>SUM(I190:I191)</f>
        <v>11657</v>
      </c>
      <c r="J192" s="28">
        <f t="shared" si="6"/>
        <v>0.44249000571102226</v>
      </c>
      <c r="K192" s="28">
        <f t="shared" si="7"/>
        <v>0.11227869788692176</v>
      </c>
      <c r="L192" s="29">
        <f t="shared" si="8"/>
        <v>0.5547687035979441</v>
      </c>
      <c r="P192" s="60"/>
      <c r="Q192" s="61"/>
      <c r="R192" s="63"/>
    </row>
    <row r="193" spans="1:17" ht="12.75">
      <c r="A193" s="23" t="s">
        <v>385</v>
      </c>
      <c r="B193" s="24" t="s">
        <v>386</v>
      </c>
      <c r="C193" s="24" t="s">
        <v>387</v>
      </c>
      <c r="D193" s="8" t="s">
        <v>387</v>
      </c>
      <c r="E193" s="8" t="s">
        <v>388</v>
      </c>
      <c r="F193" s="51">
        <v>648</v>
      </c>
      <c r="G193" s="8">
        <v>108</v>
      </c>
      <c r="H193" s="8">
        <v>73</v>
      </c>
      <c r="I193" s="8">
        <v>462</v>
      </c>
      <c r="J193" s="13">
        <f t="shared" si="6"/>
        <v>0.16666666666666666</v>
      </c>
      <c r="K193" s="13">
        <f t="shared" si="7"/>
        <v>0.11265432098765432</v>
      </c>
      <c r="L193" s="14">
        <f t="shared" si="8"/>
        <v>0.279320987654321</v>
      </c>
      <c r="P193" s="52"/>
      <c r="Q193" s="8"/>
    </row>
    <row r="194" spans="1:17" ht="12.75">
      <c r="A194" s="23" t="s">
        <v>385</v>
      </c>
      <c r="B194" s="24" t="s">
        <v>386</v>
      </c>
      <c r="C194" s="24" t="s">
        <v>389</v>
      </c>
      <c r="D194" s="8" t="s">
        <v>389</v>
      </c>
      <c r="E194" s="8" t="s">
        <v>390</v>
      </c>
      <c r="F194" s="51">
        <v>490</v>
      </c>
      <c r="G194" s="8">
        <v>70</v>
      </c>
      <c r="H194" s="8">
        <v>29</v>
      </c>
      <c r="I194" s="8">
        <v>380</v>
      </c>
      <c r="J194" s="13">
        <f t="shared" si="6"/>
        <v>0.14285714285714285</v>
      </c>
      <c r="K194" s="13">
        <f t="shared" si="7"/>
        <v>0.05918367346938776</v>
      </c>
      <c r="L194" s="14">
        <f t="shared" si="8"/>
        <v>0.20204081632653062</v>
      </c>
      <c r="P194" s="52"/>
      <c r="Q194" s="8"/>
    </row>
    <row r="195" spans="1:18" ht="12.75">
      <c r="A195" s="25"/>
      <c r="B195" s="26" t="s">
        <v>28</v>
      </c>
      <c r="C195" s="27"/>
      <c r="D195" s="27"/>
      <c r="E195" s="30"/>
      <c r="F195" s="55">
        <v>1138</v>
      </c>
      <c r="G195" s="27">
        <f>SUM(G193:G194)</f>
        <v>178</v>
      </c>
      <c r="H195" s="27">
        <f>SUM(H193:H194)</f>
        <v>102</v>
      </c>
      <c r="I195" s="27">
        <f>SUM(I193:I194)</f>
        <v>842</v>
      </c>
      <c r="J195" s="28">
        <f t="shared" si="6"/>
        <v>0.15641476274165203</v>
      </c>
      <c r="K195" s="28">
        <f t="shared" si="7"/>
        <v>0.08963093145869948</v>
      </c>
      <c r="L195" s="29">
        <f t="shared" si="8"/>
        <v>0.2460456942003515</v>
      </c>
      <c r="P195" s="60"/>
      <c r="Q195" s="61"/>
      <c r="R195" s="59"/>
    </row>
    <row r="196" spans="1:17" ht="12.75">
      <c r="A196" s="23" t="s">
        <v>391</v>
      </c>
      <c r="B196" s="24" t="s">
        <v>392</v>
      </c>
      <c r="C196" s="24" t="s">
        <v>393</v>
      </c>
      <c r="D196" s="8" t="s">
        <v>393</v>
      </c>
      <c r="E196" s="8" t="s">
        <v>394</v>
      </c>
      <c r="F196" s="51">
        <v>613</v>
      </c>
      <c r="G196" s="8">
        <v>288</v>
      </c>
      <c r="H196" s="8">
        <v>67</v>
      </c>
      <c r="I196" s="8">
        <v>258</v>
      </c>
      <c r="J196" s="13">
        <f t="shared" si="6"/>
        <v>0.4698205546492659</v>
      </c>
      <c r="K196" s="13">
        <f t="shared" si="7"/>
        <v>0.10929853181076672</v>
      </c>
      <c r="L196" s="14">
        <f t="shared" si="8"/>
        <v>0.5791190864600326</v>
      </c>
      <c r="P196" s="52"/>
      <c r="Q196" s="8"/>
    </row>
    <row r="197" spans="1:17" ht="12.75">
      <c r="A197" s="23" t="s">
        <v>391</v>
      </c>
      <c r="B197" s="24" t="s">
        <v>392</v>
      </c>
      <c r="C197" s="24" t="s">
        <v>395</v>
      </c>
      <c r="D197" s="8" t="s">
        <v>395</v>
      </c>
      <c r="E197" s="8" t="s">
        <v>396</v>
      </c>
      <c r="F197" s="51">
        <v>1249</v>
      </c>
      <c r="G197" s="8">
        <v>611</v>
      </c>
      <c r="H197" s="8">
        <v>120</v>
      </c>
      <c r="I197" s="8">
        <v>511</v>
      </c>
      <c r="J197" s="13">
        <f aca="true" t="shared" si="9" ref="J197:J245">G197/F197</f>
        <v>0.489191353082466</v>
      </c>
      <c r="K197" s="13">
        <f aca="true" t="shared" si="10" ref="K197:K245">H197/F197</f>
        <v>0.09607686148919135</v>
      </c>
      <c r="L197" s="14">
        <f aca="true" t="shared" si="11" ref="L197:L245">(H197+G197)/F197</f>
        <v>0.5852682145716573</v>
      </c>
      <c r="P197" s="52"/>
      <c r="Q197" s="8"/>
    </row>
    <row r="198" spans="1:17" ht="12.75">
      <c r="A198" s="23" t="s">
        <v>391</v>
      </c>
      <c r="B198" s="24" t="s">
        <v>392</v>
      </c>
      <c r="C198" s="24" t="s">
        <v>397</v>
      </c>
      <c r="D198" s="8" t="s">
        <v>397</v>
      </c>
      <c r="E198" s="8" t="s">
        <v>398</v>
      </c>
      <c r="F198" s="51">
        <v>426</v>
      </c>
      <c r="G198" s="8">
        <v>145</v>
      </c>
      <c r="H198" s="8">
        <v>45</v>
      </c>
      <c r="I198" s="8">
        <v>235</v>
      </c>
      <c r="J198" s="13">
        <f t="shared" si="9"/>
        <v>0.3403755868544601</v>
      </c>
      <c r="K198" s="13">
        <f t="shared" si="10"/>
        <v>0.1056338028169014</v>
      </c>
      <c r="L198" s="14">
        <f t="shared" si="11"/>
        <v>0.4460093896713615</v>
      </c>
      <c r="P198" s="52"/>
      <c r="Q198" s="8"/>
    </row>
    <row r="199" spans="1:18" ht="12.75">
      <c r="A199" s="25"/>
      <c r="B199" s="26" t="s">
        <v>28</v>
      </c>
      <c r="C199" s="27"/>
      <c r="D199" s="27"/>
      <c r="E199" s="30"/>
      <c r="F199" s="55">
        <v>2288</v>
      </c>
      <c r="G199" s="27">
        <f>SUM(G196:G198)</f>
        <v>1044</v>
      </c>
      <c r="H199" s="27">
        <f>SUM(H196:H198)</f>
        <v>232</v>
      </c>
      <c r="I199" s="27">
        <f>SUM(I196:I198)</f>
        <v>1004</v>
      </c>
      <c r="J199" s="28">
        <f t="shared" si="9"/>
        <v>0.4562937062937063</v>
      </c>
      <c r="K199" s="28">
        <f t="shared" si="10"/>
        <v>0.10139860139860139</v>
      </c>
      <c r="L199" s="29">
        <f t="shared" si="11"/>
        <v>0.5576923076923077</v>
      </c>
      <c r="P199" s="60"/>
      <c r="Q199" s="61"/>
      <c r="R199" s="59"/>
    </row>
    <row r="200" spans="1:17" ht="12.75">
      <c r="A200" s="23" t="s">
        <v>399</v>
      </c>
      <c r="B200" s="24" t="s">
        <v>400</v>
      </c>
      <c r="C200" s="24" t="s">
        <v>401</v>
      </c>
      <c r="D200" s="8" t="s">
        <v>401</v>
      </c>
      <c r="E200" s="8" t="s">
        <v>402</v>
      </c>
      <c r="F200" s="51">
        <v>455</v>
      </c>
      <c r="G200" s="8">
        <v>53</v>
      </c>
      <c r="H200" s="8">
        <v>34</v>
      </c>
      <c r="I200" s="8">
        <v>357</v>
      </c>
      <c r="J200" s="13">
        <f t="shared" si="9"/>
        <v>0.11648351648351649</v>
      </c>
      <c r="K200" s="13">
        <f t="shared" si="10"/>
        <v>0.07472527472527472</v>
      </c>
      <c r="L200" s="14">
        <f t="shared" si="11"/>
        <v>0.1912087912087912</v>
      </c>
      <c r="P200" s="52"/>
      <c r="Q200" s="8"/>
    </row>
    <row r="201" spans="1:17" ht="12.75">
      <c r="A201" s="23" t="s">
        <v>399</v>
      </c>
      <c r="B201" s="24" t="s">
        <v>400</v>
      </c>
      <c r="C201" s="24" t="s">
        <v>403</v>
      </c>
      <c r="D201" s="8" t="s">
        <v>403</v>
      </c>
      <c r="E201" s="8" t="s">
        <v>404</v>
      </c>
      <c r="F201" s="51">
        <v>1979</v>
      </c>
      <c r="G201" s="8">
        <v>88</v>
      </c>
      <c r="H201" s="8">
        <v>48</v>
      </c>
      <c r="I201" s="8">
        <v>1843</v>
      </c>
      <c r="J201" s="13">
        <f t="shared" si="9"/>
        <v>0.04446690247599798</v>
      </c>
      <c r="K201" s="13">
        <f t="shared" si="10"/>
        <v>0.02425467407781708</v>
      </c>
      <c r="L201" s="14">
        <f t="shared" si="11"/>
        <v>0.06872157655381506</v>
      </c>
      <c r="P201" s="52"/>
      <c r="Q201" s="8"/>
    </row>
    <row r="202" spans="1:17" ht="12.75">
      <c r="A202" s="23" t="s">
        <v>399</v>
      </c>
      <c r="B202" s="24" t="s">
        <v>400</v>
      </c>
      <c r="C202" s="24" t="s">
        <v>405</v>
      </c>
      <c r="D202" s="8" t="s">
        <v>405</v>
      </c>
      <c r="E202" s="8" t="s">
        <v>406</v>
      </c>
      <c r="F202" s="51">
        <v>448</v>
      </c>
      <c r="G202" s="8">
        <v>59</v>
      </c>
      <c r="H202" s="8">
        <v>51</v>
      </c>
      <c r="I202" s="8">
        <v>314</v>
      </c>
      <c r="J202" s="13">
        <f t="shared" si="9"/>
        <v>0.13169642857142858</v>
      </c>
      <c r="K202" s="13">
        <f t="shared" si="10"/>
        <v>0.11383928571428571</v>
      </c>
      <c r="L202" s="14">
        <f t="shared" si="11"/>
        <v>0.24553571428571427</v>
      </c>
      <c r="P202" s="52"/>
      <c r="Q202" s="8"/>
    </row>
    <row r="203" spans="1:18" ht="12.75">
      <c r="A203" s="25"/>
      <c r="B203" s="26" t="s">
        <v>28</v>
      </c>
      <c r="C203" s="27"/>
      <c r="D203" s="27"/>
      <c r="E203" s="30"/>
      <c r="F203" s="55">
        <v>2882</v>
      </c>
      <c r="G203" s="27">
        <f>SUM(G200:G202)</f>
        <v>200</v>
      </c>
      <c r="H203" s="27">
        <f>SUM(H200:H202)</f>
        <v>133</v>
      </c>
      <c r="I203" s="27">
        <f>SUM(I200:I202)</f>
        <v>2514</v>
      </c>
      <c r="J203" s="28">
        <f t="shared" si="9"/>
        <v>0.06939625260235947</v>
      </c>
      <c r="K203" s="28">
        <f t="shared" si="10"/>
        <v>0.04614850798056905</v>
      </c>
      <c r="L203" s="29">
        <f t="shared" si="11"/>
        <v>0.11554476058292852</v>
      </c>
      <c r="P203" s="60"/>
      <c r="Q203" s="61"/>
      <c r="R203" s="59"/>
    </row>
    <row r="204" spans="1:17" ht="12.75">
      <c r="A204" s="23" t="s">
        <v>407</v>
      </c>
      <c r="B204" s="24" t="s">
        <v>408</v>
      </c>
      <c r="C204" s="24" t="s">
        <v>409</v>
      </c>
      <c r="D204" s="8" t="s">
        <v>409</v>
      </c>
      <c r="E204" s="8" t="s">
        <v>410</v>
      </c>
      <c r="F204" s="51">
        <v>126</v>
      </c>
      <c r="G204" s="8">
        <v>80</v>
      </c>
      <c r="H204" s="8">
        <v>16</v>
      </c>
      <c r="I204" s="8">
        <v>30</v>
      </c>
      <c r="J204" s="13">
        <f t="shared" si="9"/>
        <v>0.6349206349206349</v>
      </c>
      <c r="K204" s="13">
        <f t="shared" si="10"/>
        <v>0.12698412698412698</v>
      </c>
      <c r="L204" s="14">
        <f t="shared" si="11"/>
        <v>0.7619047619047619</v>
      </c>
      <c r="P204" s="52"/>
      <c r="Q204" s="8"/>
    </row>
    <row r="205" spans="1:17" ht="12.75">
      <c r="A205" s="23" t="s">
        <v>407</v>
      </c>
      <c r="B205" s="24" t="s">
        <v>408</v>
      </c>
      <c r="C205" s="24" t="s">
        <v>411</v>
      </c>
      <c r="D205" s="8" t="s">
        <v>411</v>
      </c>
      <c r="E205" s="8" t="s">
        <v>412</v>
      </c>
      <c r="F205" s="51">
        <v>230</v>
      </c>
      <c r="G205" s="8">
        <v>94</v>
      </c>
      <c r="H205" s="8">
        <v>32</v>
      </c>
      <c r="I205" s="8">
        <v>102</v>
      </c>
      <c r="J205" s="13">
        <f t="shared" si="9"/>
        <v>0.40869565217391307</v>
      </c>
      <c r="K205" s="13">
        <f t="shared" si="10"/>
        <v>0.1391304347826087</v>
      </c>
      <c r="L205" s="14">
        <f t="shared" si="11"/>
        <v>0.5478260869565217</v>
      </c>
      <c r="P205" s="52"/>
      <c r="Q205" s="8"/>
    </row>
    <row r="206" spans="1:17" ht="12.75">
      <c r="A206" s="23" t="s">
        <v>407</v>
      </c>
      <c r="B206" s="24" t="s">
        <v>408</v>
      </c>
      <c r="C206" s="24" t="s">
        <v>413</v>
      </c>
      <c r="D206" s="8" t="s">
        <v>413</v>
      </c>
      <c r="E206" s="8" t="s">
        <v>414</v>
      </c>
      <c r="F206" s="51">
        <v>654</v>
      </c>
      <c r="G206" s="8">
        <v>506</v>
      </c>
      <c r="H206" s="8">
        <v>61</v>
      </c>
      <c r="I206" s="8">
        <v>86</v>
      </c>
      <c r="J206" s="13">
        <f t="shared" si="9"/>
        <v>0.7737003058103975</v>
      </c>
      <c r="K206" s="13">
        <f t="shared" si="10"/>
        <v>0.09327217125382263</v>
      </c>
      <c r="L206" s="14">
        <f t="shared" si="11"/>
        <v>0.8669724770642202</v>
      </c>
      <c r="P206" s="52"/>
      <c r="Q206" s="8"/>
    </row>
    <row r="207" spans="1:18" ht="12.75">
      <c r="A207" s="25"/>
      <c r="B207" s="26" t="s">
        <v>28</v>
      </c>
      <c r="C207" s="27"/>
      <c r="D207" s="27"/>
      <c r="E207" s="30"/>
      <c r="F207" s="55">
        <v>1010</v>
      </c>
      <c r="G207" s="27">
        <f>SUM(G204:G206)</f>
        <v>680</v>
      </c>
      <c r="H207" s="27">
        <f>SUM(H204:H206)</f>
        <v>109</v>
      </c>
      <c r="I207" s="27">
        <f>SUM(I204:I206)</f>
        <v>218</v>
      </c>
      <c r="J207" s="28">
        <f t="shared" si="9"/>
        <v>0.6732673267326733</v>
      </c>
      <c r="K207" s="28">
        <f t="shared" si="10"/>
        <v>0.10792079207920792</v>
      </c>
      <c r="L207" s="29">
        <f t="shared" si="11"/>
        <v>0.7811881188118812</v>
      </c>
      <c r="P207" s="60"/>
      <c r="Q207" s="61"/>
      <c r="R207" s="59"/>
    </row>
    <row r="208" spans="1:17" ht="12.75">
      <c r="A208" s="23" t="s">
        <v>415</v>
      </c>
      <c r="B208" s="24" t="s">
        <v>416</v>
      </c>
      <c r="C208" s="24" t="s">
        <v>417</v>
      </c>
      <c r="D208" s="8" t="s">
        <v>417</v>
      </c>
      <c r="E208" s="8" t="s">
        <v>418</v>
      </c>
      <c r="F208" s="51">
        <v>82</v>
      </c>
      <c r="G208" s="8">
        <v>38</v>
      </c>
      <c r="H208" s="8">
        <v>12</v>
      </c>
      <c r="I208" s="8">
        <v>32</v>
      </c>
      <c r="J208" s="13">
        <f t="shared" si="9"/>
        <v>0.4634146341463415</v>
      </c>
      <c r="K208" s="13">
        <f t="shared" si="10"/>
        <v>0.14634146341463414</v>
      </c>
      <c r="L208" s="14">
        <f t="shared" si="11"/>
        <v>0.6097560975609756</v>
      </c>
      <c r="P208" s="52"/>
      <c r="Q208" s="8"/>
    </row>
    <row r="209" spans="1:18" ht="12.75">
      <c r="A209" s="25"/>
      <c r="B209" s="26" t="s">
        <v>28</v>
      </c>
      <c r="C209" s="27"/>
      <c r="D209" s="27"/>
      <c r="E209" s="30"/>
      <c r="F209" s="55">
        <v>82</v>
      </c>
      <c r="G209" s="27">
        <f>SUM(G208)</f>
        <v>38</v>
      </c>
      <c r="H209" s="27">
        <f>SUM(H208)</f>
        <v>12</v>
      </c>
      <c r="I209" s="27">
        <f>SUM(I208)</f>
        <v>32</v>
      </c>
      <c r="J209" s="28">
        <f t="shared" si="9"/>
        <v>0.4634146341463415</v>
      </c>
      <c r="K209" s="28">
        <f t="shared" si="10"/>
        <v>0.14634146341463414</v>
      </c>
      <c r="L209" s="29">
        <f t="shared" si="11"/>
        <v>0.6097560975609756</v>
      </c>
      <c r="P209" s="60"/>
      <c r="Q209" s="61"/>
      <c r="R209" s="59"/>
    </row>
    <row r="210" spans="1:17" ht="12.75">
      <c r="A210" s="23" t="s">
        <v>419</v>
      </c>
      <c r="B210" s="24" t="s">
        <v>420</v>
      </c>
      <c r="C210" s="24" t="s">
        <v>421</v>
      </c>
      <c r="D210" s="8" t="s">
        <v>421</v>
      </c>
      <c r="E210" s="8" t="s">
        <v>422</v>
      </c>
      <c r="F210" s="51">
        <v>616</v>
      </c>
      <c r="G210" s="8">
        <v>69</v>
      </c>
      <c r="H210" s="8">
        <v>20</v>
      </c>
      <c r="I210" s="8">
        <v>527</v>
      </c>
      <c r="J210" s="13">
        <f t="shared" si="9"/>
        <v>0.11201298701298701</v>
      </c>
      <c r="K210" s="13">
        <f t="shared" si="10"/>
        <v>0.032467532467532464</v>
      </c>
      <c r="L210" s="14">
        <f t="shared" si="11"/>
        <v>0.1444805194805195</v>
      </c>
      <c r="P210" s="52"/>
      <c r="Q210" s="8"/>
    </row>
    <row r="211" spans="1:17" ht="12.75">
      <c r="A211" s="23" t="s">
        <v>419</v>
      </c>
      <c r="B211" s="24" t="s">
        <v>420</v>
      </c>
      <c r="C211" s="24" t="s">
        <v>423</v>
      </c>
      <c r="D211" s="8" t="s">
        <v>423</v>
      </c>
      <c r="E211" s="8" t="s">
        <v>424</v>
      </c>
      <c r="F211" s="51">
        <v>285</v>
      </c>
      <c r="G211" s="8">
        <v>47</v>
      </c>
      <c r="H211" s="8">
        <v>45</v>
      </c>
      <c r="I211" s="8">
        <v>189</v>
      </c>
      <c r="J211" s="13">
        <f t="shared" si="9"/>
        <v>0.1649122807017544</v>
      </c>
      <c r="K211" s="13">
        <f t="shared" si="10"/>
        <v>0.15789473684210525</v>
      </c>
      <c r="L211" s="14">
        <f t="shared" si="11"/>
        <v>0.32280701754385965</v>
      </c>
      <c r="P211" s="52"/>
      <c r="Q211" s="8"/>
    </row>
    <row r="212" spans="1:18" ht="12.75">
      <c r="A212" s="25"/>
      <c r="B212" s="26" t="s">
        <v>28</v>
      </c>
      <c r="C212" s="27"/>
      <c r="D212" s="27"/>
      <c r="E212" s="30"/>
      <c r="F212" s="55">
        <v>901</v>
      </c>
      <c r="G212" s="27">
        <f>SUM(G210:G211)</f>
        <v>116</v>
      </c>
      <c r="H212" s="27">
        <f>SUM(H210:H211)</f>
        <v>65</v>
      </c>
      <c r="I212" s="27">
        <f>SUM(I210:I211)</f>
        <v>716</v>
      </c>
      <c r="J212" s="28">
        <f t="shared" si="9"/>
        <v>0.12874583795782463</v>
      </c>
      <c r="K212" s="28">
        <f t="shared" si="10"/>
        <v>0.07214206437291898</v>
      </c>
      <c r="L212" s="29">
        <f t="shared" si="11"/>
        <v>0.2008879023307436</v>
      </c>
      <c r="P212" s="60"/>
      <c r="Q212" s="61"/>
      <c r="R212" s="59"/>
    </row>
    <row r="213" spans="1:17" ht="12.75">
      <c r="A213" s="23" t="s">
        <v>425</v>
      </c>
      <c r="B213" s="24" t="s">
        <v>426</v>
      </c>
      <c r="C213" s="24" t="s">
        <v>427</v>
      </c>
      <c r="D213" s="8" t="s">
        <v>427</v>
      </c>
      <c r="E213" s="8" t="s">
        <v>428</v>
      </c>
      <c r="F213" s="51">
        <v>313</v>
      </c>
      <c r="G213" s="8">
        <v>83</v>
      </c>
      <c r="H213" s="8">
        <v>39</v>
      </c>
      <c r="I213" s="8">
        <v>179</v>
      </c>
      <c r="J213" s="13">
        <f t="shared" si="9"/>
        <v>0.26517571884984026</v>
      </c>
      <c r="K213" s="13">
        <f t="shared" si="10"/>
        <v>0.12460063897763578</v>
      </c>
      <c r="L213" s="14">
        <f t="shared" si="11"/>
        <v>0.38977635782747605</v>
      </c>
      <c r="P213" s="52"/>
      <c r="Q213" s="8"/>
    </row>
    <row r="214" spans="1:17" ht="12.75">
      <c r="A214" s="23" t="s">
        <v>425</v>
      </c>
      <c r="B214" s="24" t="s">
        <v>426</v>
      </c>
      <c r="C214" s="24" t="s">
        <v>429</v>
      </c>
      <c r="D214" s="8" t="s">
        <v>429</v>
      </c>
      <c r="E214" s="8" t="s">
        <v>430</v>
      </c>
      <c r="F214" s="51">
        <v>114</v>
      </c>
      <c r="G214" s="8">
        <v>45</v>
      </c>
      <c r="H214" s="8">
        <v>24</v>
      </c>
      <c r="I214" s="8">
        <v>45</v>
      </c>
      <c r="J214" s="13">
        <f t="shared" si="9"/>
        <v>0.39473684210526316</v>
      </c>
      <c r="K214" s="13">
        <f t="shared" si="10"/>
        <v>0.21052631578947367</v>
      </c>
      <c r="L214" s="14">
        <f t="shared" si="11"/>
        <v>0.6052631578947368</v>
      </c>
      <c r="P214" s="52"/>
      <c r="Q214" s="8"/>
    </row>
    <row r="215" spans="1:18" ht="12.75">
      <c r="A215" s="25"/>
      <c r="B215" s="26" t="s">
        <v>28</v>
      </c>
      <c r="C215" s="27"/>
      <c r="D215" s="27"/>
      <c r="E215" s="30"/>
      <c r="F215" s="55">
        <v>427</v>
      </c>
      <c r="G215" s="27">
        <f>SUM(G213:G214)</f>
        <v>128</v>
      </c>
      <c r="H215" s="27">
        <f>SUM(H213:H214)</f>
        <v>63</v>
      </c>
      <c r="I215" s="27">
        <f>SUM(I213:I214)</f>
        <v>224</v>
      </c>
      <c r="J215" s="28">
        <f t="shared" si="9"/>
        <v>0.2997658079625293</v>
      </c>
      <c r="K215" s="28">
        <f t="shared" si="10"/>
        <v>0.14754098360655737</v>
      </c>
      <c r="L215" s="29">
        <f t="shared" si="11"/>
        <v>0.44730679156908665</v>
      </c>
      <c r="P215" s="60"/>
      <c r="Q215" s="61"/>
      <c r="R215" s="59"/>
    </row>
    <row r="216" spans="1:17" ht="12.75">
      <c r="A216" s="23" t="s">
        <v>431</v>
      </c>
      <c r="B216" s="24" t="s">
        <v>432</v>
      </c>
      <c r="C216" s="24" t="s">
        <v>433</v>
      </c>
      <c r="D216" s="8" t="s">
        <v>433</v>
      </c>
      <c r="E216" s="8" t="s">
        <v>434</v>
      </c>
      <c r="F216" s="51">
        <v>2918</v>
      </c>
      <c r="G216" s="8">
        <v>504</v>
      </c>
      <c r="H216" s="8">
        <v>196</v>
      </c>
      <c r="I216" s="8">
        <v>2147</v>
      </c>
      <c r="J216" s="13">
        <f t="shared" si="9"/>
        <v>0.17272104180945852</v>
      </c>
      <c r="K216" s="13">
        <f t="shared" si="10"/>
        <v>0.06716929403701165</v>
      </c>
      <c r="L216" s="14">
        <f t="shared" si="11"/>
        <v>0.23989033584647018</v>
      </c>
      <c r="P216" s="52"/>
      <c r="Q216" s="8"/>
    </row>
    <row r="217" spans="1:18" ht="12.75">
      <c r="A217" s="25"/>
      <c r="B217" s="26" t="s">
        <v>28</v>
      </c>
      <c r="C217" s="27"/>
      <c r="D217" s="27"/>
      <c r="E217" s="30"/>
      <c r="F217" s="55">
        <v>2918</v>
      </c>
      <c r="G217" s="27">
        <f>SUM(G216)</f>
        <v>504</v>
      </c>
      <c r="H217" s="27">
        <f>SUM(H216)</f>
        <v>196</v>
      </c>
      <c r="I217" s="27">
        <f>SUM(I216)</f>
        <v>2147</v>
      </c>
      <c r="J217" s="28">
        <f t="shared" si="9"/>
        <v>0.17272104180945852</v>
      </c>
      <c r="K217" s="28">
        <f t="shared" si="10"/>
        <v>0.06716929403701165</v>
      </c>
      <c r="L217" s="29">
        <f t="shared" si="11"/>
        <v>0.23989033584647018</v>
      </c>
      <c r="P217" s="60"/>
      <c r="Q217" s="61"/>
      <c r="R217" s="59"/>
    </row>
    <row r="218" spans="1:17" ht="12.75">
      <c r="A218" s="23" t="s">
        <v>435</v>
      </c>
      <c r="B218" s="24" t="s">
        <v>436</v>
      </c>
      <c r="C218" s="24" t="s">
        <v>437</v>
      </c>
      <c r="D218" s="8" t="s">
        <v>437</v>
      </c>
      <c r="E218" s="8" t="s">
        <v>438</v>
      </c>
      <c r="F218" s="51">
        <v>579</v>
      </c>
      <c r="G218" s="8">
        <v>210</v>
      </c>
      <c r="H218" s="8">
        <v>59</v>
      </c>
      <c r="I218" s="8">
        <v>289</v>
      </c>
      <c r="J218" s="13">
        <f t="shared" si="9"/>
        <v>0.3626943005181347</v>
      </c>
      <c r="K218" s="13">
        <f t="shared" si="10"/>
        <v>0.10189982728842832</v>
      </c>
      <c r="L218" s="14">
        <f t="shared" si="11"/>
        <v>0.46459412780656306</v>
      </c>
      <c r="P218" s="52"/>
      <c r="Q218" s="8"/>
    </row>
    <row r="219" spans="1:17" ht="12.75">
      <c r="A219" s="23" t="s">
        <v>435</v>
      </c>
      <c r="B219" s="24" t="s">
        <v>436</v>
      </c>
      <c r="C219" s="24" t="s">
        <v>439</v>
      </c>
      <c r="D219" s="8" t="s">
        <v>439</v>
      </c>
      <c r="E219" s="8" t="s">
        <v>440</v>
      </c>
      <c r="F219" s="51">
        <v>3035</v>
      </c>
      <c r="G219" s="8">
        <v>454</v>
      </c>
      <c r="H219" s="8">
        <v>183</v>
      </c>
      <c r="I219" s="8">
        <v>2364</v>
      </c>
      <c r="J219" s="13">
        <f t="shared" si="9"/>
        <v>0.14958813838550247</v>
      </c>
      <c r="K219" s="13">
        <f t="shared" si="10"/>
        <v>0.06029654036243822</v>
      </c>
      <c r="L219" s="14">
        <f t="shared" si="11"/>
        <v>0.2098846787479407</v>
      </c>
      <c r="P219" s="52"/>
      <c r="Q219" s="8"/>
    </row>
    <row r="220" spans="1:18" ht="12.75">
      <c r="A220" s="25"/>
      <c r="B220" s="26" t="s">
        <v>28</v>
      </c>
      <c r="C220" s="27"/>
      <c r="D220" s="27"/>
      <c r="E220" s="30"/>
      <c r="F220" s="55">
        <v>3614</v>
      </c>
      <c r="G220" s="27">
        <f>SUM(G218:G219)</f>
        <v>664</v>
      </c>
      <c r="H220" s="27">
        <f>SUM(H218:H219)</f>
        <v>242</v>
      </c>
      <c r="I220" s="27">
        <f>SUM(I218:I219)</f>
        <v>2653</v>
      </c>
      <c r="J220" s="28">
        <f t="shared" si="9"/>
        <v>0.18372993912562258</v>
      </c>
      <c r="K220" s="28">
        <f t="shared" si="10"/>
        <v>0.06696181516325402</v>
      </c>
      <c r="L220" s="29">
        <f t="shared" si="11"/>
        <v>0.2506917542888766</v>
      </c>
      <c r="P220" s="60"/>
      <c r="Q220" s="61"/>
      <c r="R220" s="59"/>
    </row>
    <row r="221" spans="1:17" ht="12.75">
      <c r="A221" s="23" t="s">
        <v>441</v>
      </c>
      <c r="B221" s="24" t="s">
        <v>442</v>
      </c>
      <c r="C221" s="24" t="s">
        <v>443</v>
      </c>
      <c r="D221" s="8" t="s">
        <v>443</v>
      </c>
      <c r="E221" s="8" t="s">
        <v>444</v>
      </c>
      <c r="F221" s="51">
        <v>434</v>
      </c>
      <c r="G221" s="8">
        <v>98</v>
      </c>
      <c r="H221" s="8">
        <v>70</v>
      </c>
      <c r="I221" s="8">
        <v>266</v>
      </c>
      <c r="J221" s="13">
        <f t="shared" si="9"/>
        <v>0.22580645161290322</v>
      </c>
      <c r="K221" s="13">
        <f t="shared" si="10"/>
        <v>0.16129032258064516</v>
      </c>
      <c r="L221" s="14">
        <f t="shared" si="11"/>
        <v>0.3870967741935484</v>
      </c>
      <c r="P221" s="52"/>
      <c r="Q221" s="8"/>
    </row>
    <row r="222" spans="1:17" ht="12.75">
      <c r="A222" s="23" t="s">
        <v>441</v>
      </c>
      <c r="B222" s="24" t="s">
        <v>442</v>
      </c>
      <c r="C222" s="24" t="s">
        <v>445</v>
      </c>
      <c r="D222" s="8" t="s">
        <v>445</v>
      </c>
      <c r="E222" s="8" t="s">
        <v>446</v>
      </c>
      <c r="F222" s="51">
        <v>104</v>
      </c>
      <c r="G222" s="8">
        <v>29</v>
      </c>
      <c r="H222" s="8">
        <v>12</v>
      </c>
      <c r="I222" s="8">
        <v>57</v>
      </c>
      <c r="J222" s="13">
        <f t="shared" si="9"/>
        <v>0.27884615384615385</v>
      </c>
      <c r="K222" s="13">
        <f t="shared" si="10"/>
        <v>0.11538461538461539</v>
      </c>
      <c r="L222" s="14">
        <f t="shared" si="11"/>
        <v>0.3942307692307692</v>
      </c>
      <c r="P222" s="52"/>
      <c r="Q222" s="8"/>
    </row>
    <row r="223" spans="1:17" ht="12.75">
      <c r="A223" s="23" t="s">
        <v>441</v>
      </c>
      <c r="B223" s="24" t="s">
        <v>442</v>
      </c>
      <c r="C223" s="24" t="s">
        <v>447</v>
      </c>
      <c r="D223" s="8" t="s">
        <v>447</v>
      </c>
      <c r="E223" s="8" t="s">
        <v>448</v>
      </c>
      <c r="F223" s="51">
        <v>188</v>
      </c>
      <c r="G223" s="8">
        <v>56</v>
      </c>
      <c r="H223" s="8">
        <v>16</v>
      </c>
      <c r="I223" s="8">
        <v>114</v>
      </c>
      <c r="J223" s="13">
        <f t="shared" si="9"/>
        <v>0.2978723404255319</v>
      </c>
      <c r="K223" s="13">
        <f t="shared" si="10"/>
        <v>0.0851063829787234</v>
      </c>
      <c r="L223" s="14">
        <f t="shared" si="11"/>
        <v>0.3829787234042553</v>
      </c>
      <c r="P223" s="52"/>
      <c r="Q223" s="8"/>
    </row>
    <row r="224" spans="1:17" ht="12.75">
      <c r="A224" s="23" t="s">
        <v>441</v>
      </c>
      <c r="B224" s="24" t="s">
        <v>442</v>
      </c>
      <c r="C224" s="24" t="s">
        <v>449</v>
      </c>
      <c r="D224" s="8" t="s">
        <v>449</v>
      </c>
      <c r="E224" s="8" t="s">
        <v>450</v>
      </c>
      <c r="F224" s="51">
        <v>121</v>
      </c>
      <c r="G224" s="8">
        <v>19</v>
      </c>
      <c r="H224" s="8">
        <v>10</v>
      </c>
      <c r="I224" s="8">
        <v>92</v>
      </c>
      <c r="J224" s="13">
        <f t="shared" si="9"/>
        <v>0.15702479338842976</v>
      </c>
      <c r="K224" s="13">
        <f t="shared" si="10"/>
        <v>0.08264462809917356</v>
      </c>
      <c r="L224" s="14">
        <f t="shared" si="11"/>
        <v>0.2396694214876033</v>
      </c>
      <c r="P224" s="52"/>
      <c r="Q224" s="8"/>
    </row>
    <row r="225" spans="1:17" ht="12.75">
      <c r="A225" s="23" t="s">
        <v>441</v>
      </c>
      <c r="B225" s="24" t="s">
        <v>442</v>
      </c>
      <c r="C225" s="24" t="s">
        <v>451</v>
      </c>
      <c r="D225" s="8" t="s">
        <v>451</v>
      </c>
      <c r="E225" s="8" t="s">
        <v>452</v>
      </c>
      <c r="F225" s="51">
        <v>114</v>
      </c>
      <c r="G225" s="8">
        <v>29</v>
      </c>
      <c r="H225" s="8">
        <v>17</v>
      </c>
      <c r="I225" s="8">
        <v>63</v>
      </c>
      <c r="J225" s="13">
        <f t="shared" si="9"/>
        <v>0.2543859649122807</v>
      </c>
      <c r="K225" s="13">
        <f t="shared" si="10"/>
        <v>0.14912280701754385</v>
      </c>
      <c r="L225" s="14">
        <f t="shared" si="11"/>
        <v>0.40350877192982454</v>
      </c>
      <c r="P225" s="52"/>
      <c r="Q225" s="8"/>
    </row>
    <row r="226" spans="1:18" ht="12.75">
      <c r="A226" s="25"/>
      <c r="B226" s="26" t="s">
        <v>28</v>
      </c>
      <c r="C226" s="27"/>
      <c r="D226" s="27"/>
      <c r="E226" s="30"/>
      <c r="F226" s="55">
        <v>961</v>
      </c>
      <c r="G226" s="27">
        <f>SUM(G221:G225)</f>
        <v>231</v>
      </c>
      <c r="H226" s="27">
        <f>SUM(H221:H225)</f>
        <v>125</v>
      </c>
      <c r="I226" s="27">
        <f>SUM(I221:I225)</f>
        <v>592</v>
      </c>
      <c r="J226" s="28">
        <f t="shared" si="9"/>
        <v>0.24037460978147762</v>
      </c>
      <c r="K226" s="28">
        <f t="shared" si="10"/>
        <v>0.13007284079084286</v>
      </c>
      <c r="L226" s="29">
        <f t="shared" si="11"/>
        <v>0.3704474505723205</v>
      </c>
      <c r="P226" s="60"/>
      <c r="Q226" s="61"/>
      <c r="R226" s="59"/>
    </row>
    <row r="227" spans="1:17" ht="12.75">
      <c r="A227" s="23" t="s">
        <v>453</v>
      </c>
      <c r="B227" s="24" t="s">
        <v>454</v>
      </c>
      <c r="C227" s="24" t="s">
        <v>455</v>
      </c>
      <c r="D227" s="8" t="s">
        <v>455</v>
      </c>
      <c r="E227" s="8" t="s">
        <v>456</v>
      </c>
      <c r="F227" s="51">
        <v>1981</v>
      </c>
      <c r="G227" s="8">
        <v>760</v>
      </c>
      <c r="H227" s="8">
        <v>139</v>
      </c>
      <c r="I227" s="8">
        <v>1082</v>
      </c>
      <c r="J227" s="13">
        <f t="shared" si="9"/>
        <v>0.3836446239273094</v>
      </c>
      <c r="K227" s="13">
        <f t="shared" si="10"/>
        <v>0.07016658253407371</v>
      </c>
      <c r="L227" s="14">
        <f t="shared" si="11"/>
        <v>0.4538112064613831</v>
      </c>
      <c r="P227" s="52"/>
      <c r="Q227" s="8"/>
    </row>
    <row r="228" spans="1:17" ht="12.75">
      <c r="A228" s="23" t="s">
        <v>453</v>
      </c>
      <c r="B228" s="24" t="s">
        <v>454</v>
      </c>
      <c r="C228" s="24" t="s">
        <v>457</v>
      </c>
      <c r="D228" s="8" t="s">
        <v>457</v>
      </c>
      <c r="E228" s="8" t="s">
        <v>458</v>
      </c>
      <c r="F228" s="51">
        <v>1643</v>
      </c>
      <c r="G228" s="8">
        <v>265</v>
      </c>
      <c r="H228" s="8">
        <v>116</v>
      </c>
      <c r="I228" s="8">
        <v>1262</v>
      </c>
      <c r="J228" s="13">
        <f t="shared" si="9"/>
        <v>0.16129032258064516</v>
      </c>
      <c r="K228" s="13">
        <f t="shared" si="10"/>
        <v>0.07060255629945222</v>
      </c>
      <c r="L228" s="14">
        <f t="shared" si="11"/>
        <v>0.23189287888009738</v>
      </c>
      <c r="P228" s="52"/>
      <c r="Q228" s="8"/>
    </row>
    <row r="229" spans="1:17" ht="12.75">
      <c r="A229" s="23" t="s">
        <v>453</v>
      </c>
      <c r="B229" s="24" t="s">
        <v>454</v>
      </c>
      <c r="C229" s="24" t="s">
        <v>459</v>
      </c>
      <c r="D229" s="8" t="s">
        <v>459</v>
      </c>
      <c r="E229" s="8" t="s">
        <v>460</v>
      </c>
      <c r="F229" s="51">
        <v>2024</v>
      </c>
      <c r="G229" s="8">
        <v>643</v>
      </c>
      <c r="H229" s="8">
        <v>216</v>
      </c>
      <c r="I229" s="8">
        <v>1146</v>
      </c>
      <c r="J229" s="13">
        <f t="shared" si="9"/>
        <v>0.3176877470355731</v>
      </c>
      <c r="K229" s="13">
        <f t="shared" si="10"/>
        <v>0.1067193675889328</v>
      </c>
      <c r="L229" s="14">
        <f t="shared" si="11"/>
        <v>0.4244071146245059</v>
      </c>
      <c r="P229" s="52"/>
      <c r="Q229" s="8"/>
    </row>
    <row r="230" spans="1:17" ht="12.75">
      <c r="A230" s="23" t="s">
        <v>453</v>
      </c>
      <c r="B230" s="24" t="s">
        <v>454</v>
      </c>
      <c r="C230" s="24" t="s">
        <v>461</v>
      </c>
      <c r="D230" s="8" t="s">
        <v>461</v>
      </c>
      <c r="E230" s="8" t="s">
        <v>462</v>
      </c>
      <c r="F230" s="51">
        <v>3371</v>
      </c>
      <c r="G230" s="8">
        <v>354</v>
      </c>
      <c r="H230" s="8">
        <v>96</v>
      </c>
      <c r="I230" s="8">
        <v>2903</v>
      </c>
      <c r="J230" s="13">
        <f t="shared" si="9"/>
        <v>0.10501334915455354</v>
      </c>
      <c r="K230" s="13">
        <f t="shared" si="10"/>
        <v>0.028478196380895878</v>
      </c>
      <c r="L230" s="14">
        <f t="shared" si="11"/>
        <v>0.13349154553544942</v>
      </c>
      <c r="P230" s="52"/>
      <c r="Q230" s="8"/>
    </row>
    <row r="231" spans="1:17" ht="12.75">
      <c r="A231" s="23" t="s">
        <v>453</v>
      </c>
      <c r="B231" s="24" t="s">
        <v>454</v>
      </c>
      <c r="C231" s="24" t="s">
        <v>463</v>
      </c>
      <c r="D231" s="8" t="s">
        <v>463</v>
      </c>
      <c r="E231" s="8" t="s">
        <v>464</v>
      </c>
      <c r="F231" s="51">
        <v>2540</v>
      </c>
      <c r="G231" s="8">
        <v>481</v>
      </c>
      <c r="H231" s="8">
        <v>218</v>
      </c>
      <c r="I231" s="8">
        <v>1835</v>
      </c>
      <c r="J231" s="13">
        <f t="shared" si="9"/>
        <v>0.1893700787401575</v>
      </c>
      <c r="K231" s="13">
        <f t="shared" si="10"/>
        <v>0.08582677165354331</v>
      </c>
      <c r="L231" s="14">
        <f t="shared" si="11"/>
        <v>0.2751968503937008</v>
      </c>
      <c r="P231" s="52"/>
      <c r="Q231" s="8"/>
    </row>
    <row r="232" spans="1:17" ht="12.75">
      <c r="A232" s="23" t="s">
        <v>453</v>
      </c>
      <c r="B232" s="24" t="s">
        <v>454</v>
      </c>
      <c r="C232" s="24" t="s">
        <v>465</v>
      </c>
      <c r="D232" s="8" t="s">
        <v>465</v>
      </c>
      <c r="E232" s="33" t="s">
        <v>511</v>
      </c>
      <c r="F232" s="51">
        <v>18213</v>
      </c>
      <c r="G232" s="8">
        <v>7794</v>
      </c>
      <c r="H232" s="8">
        <v>1047</v>
      </c>
      <c r="I232" s="8">
        <v>9282</v>
      </c>
      <c r="J232" s="13">
        <f t="shared" si="9"/>
        <v>0.4279360896063252</v>
      </c>
      <c r="K232" s="13">
        <f t="shared" si="10"/>
        <v>0.057486410805468624</v>
      </c>
      <c r="L232" s="14">
        <f t="shared" si="11"/>
        <v>0.4854225004117938</v>
      </c>
      <c r="P232" s="52"/>
      <c r="Q232" s="8"/>
    </row>
    <row r="233" spans="1:17" ht="12.75">
      <c r="A233" s="23" t="s">
        <v>453</v>
      </c>
      <c r="B233" s="24" t="s">
        <v>454</v>
      </c>
      <c r="C233" s="24" t="s">
        <v>466</v>
      </c>
      <c r="D233" s="8" t="s">
        <v>466</v>
      </c>
      <c r="E233" s="8" t="s">
        <v>467</v>
      </c>
      <c r="F233" s="51">
        <v>1159</v>
      </c>
      <c r="G233" s="8">
        <v>342</v>
      </c>
      <c r="H233" s="8">
        <v>125</v>
      </c>
      <c r="I233" s="8">
        <v>687</v>
      </c>
      <c r="J233" s="13">
        <f t="shared" si="9"/>
        <v>0.29508196721311475</v>
      </c>
      <c r="K233" s="13">
        <f t="shared" si="10"/>
        <v>0.10785159620362382</v>
      </c>
      <c r="L233" s="14">
        <f t="shared" si="11"/>
        <v>0.4029335634167386</v>
      </c>
      <c r="P233" s="52"/>
      <c r="Q233" s="8"/>
    </row>
    <row r="234" spans="1:17" ht="12.75">
      <c r="A234" s="23" t="s">
        <v>453</v>
      </c>
      <c r="B234" s="24" t="s">
        <v>454</v>
      </c>
      <c r="C234" s="24" t="s">
        <v>468</v>
      </c>
      <c r="D234" s="8" t="s">
        <v>468</v>
      </c>
      <c r="E234" s="8" t="s">
        <v>469</v>
      </c>
      <c r="F234" s="51">
        <v>2531</v>
      </c>
      <c r="G234" s="8">
        <v>1309</v>
      </c>
      <c r="H234" s="8">
        <v>169</v>
      </c>
      <c r="I234" s="8">
        <v>1010</v>
      </c>
      <c r="J234" s="13">
        <f t="shared" si="9"/>
        <v>0.5171868826550771</v>
      </c>
      <c r="K234" s="13">
        <f t="shared" si="10"/>
        <v>0.06677202686685105</v>
      </c>
      <c r="L234" s="14">
        <f t="shared" si="11"/>
        <v>0.5839589095219281</v>
      </c>
      <c r="P234" s="52"/>
      <c r="Q234" s="8"/>
    </row>
    <row r="235" spans="1:17" ht="12.75">
      <c r="A235" s="23" t="s">
        <v>453</v>
      </c>
      <c r="B235" s="24" t="s">
        <v>454</v>
      </c>
      <c r="C235" s="24" t="s">
        <v>470</v>
      </c>
      <c r="D235" s="8" t="s">
        <v>470</v>
      </c>
      <c r="E235" s="8" t="s">
        <v>471</v>
      </c>
      <c r="F235" s="51">
        <v>833</v>
      </c>
      <c r="G235" s="8">
        <v>306</v>
      </c>
      <c r="H235" s="8">
        <v>94</v>
      </c>
      <c r="I235" s="8">
        <v>433</v>
      </c>
      <c r="J235" s="13">
        <f t="shared" si="9"/>
        <v>0.3673469387755102</v>
      </c>
      <c r="K235" s="13">
        <f t="shared" si="10"/>
        <v>0.11284513805522209</v>
      </c>
      <c r="L235" s="14">
        <f t="shared" si="11"/>
        <v>0.4801920768307323</v>
      </c>
      <c r="P235" s="52"/>
      <c r="Q235" s="8"/>
    </row>
    <row r="236" spans="1:17" ht="12.75">
      <c r="A236" s="23" t="s">
        <v>453</v>
      </c>
      <c r="B236" s="24" t="s">
        <v>454</v>
      </c>
      <c r="C236" s="24" t="s">
        <v>472</v>
      </c>
      <c r="D236" s="8" t="s">
        <v>472</v>
      </c>
      <c r="E236" s="8" t="s">
        <v>473</v>
      </c>
      <c r="F236" s="51">
        <v>150</v>
      </c>
      <c r="G236" s="8">
        <v>47</v>
      </c>
      <c r="H236" s="8">
        <v>5</v>
      </c>
      <c r="I236" s="8">
        <v>98</v>
      </c>
      <c r="J236" s="13">
        <f t="shared" si="9"/>
        <v>0.31333333333333335</v>
      </c>
      <c r="K236" s="13">
        <f t="shared" si="10"/>
        <v>0.03333333333333333</v>
      </c>
      <c r="L236" s="14">
        <f t="shared" si="11"/>
        <v>0.3466666666666667</v>
      </c>
      <c r="P236" s="52"/>
      <c r="Q236" s="8"/>
    </row>
    <row r="237" spans="1:17" ht="12.75">
      <c r="A237" s="23" t="s">
        <v>453</v>
      </c>
      <c r="B237" s="24" t="s">
        <v>454</v>
      </c>
      <c r="C237" s="24" t="s">
        <v>474</v>
      </c>
      <c r="D237" s="8" t="s">
        <v>474</v>
      </c>
      <c r="E237" s="8" t="s">
        <v>475</v>
      </c>
      <c r="F237" s="51">
        <v>158</v>
      </c>
      <c r="G237" s="8">
        <v>37</v>
      </c>
      <c r="H237" s="8">
        <v>11</v>
      </c>
      <c r="I237" s="8">
        <v>109</v>
      </c>
      <c r="J237" s="13">
        <f t="shared" si="9"/>
        <v>0.23417721518987342</v>
      </c>
      <c r="K237" s="13">
        <f t="shared" si="10"/>
        <v>0.06962025316455696</v>
      </c>
      <c r="L237" s="14">
        <f t="shared" si="11"/>
        <v>0.3037974683544304</v>
      </c>
      <c r="P237" s="52"/>
      <c r="Q237" s="8"/>
    </row>
    <row r="238" spans="1:17" ht="12.75">
      <c r="A238" s="23" t="s">
        <v>453</v>
      </c>
      <c r="B238" s="24" t="s">
        <v>454</v>
      </c>
      <c r="C238" s="24" t="s">
        <v>476</v>
      </c>
      <c r="D238" s="8" t="s">
        <v>476</v>
      </c>
      <c r="E238" s="8" t="s">
        <v>477</v>
      </c>
      <c r="F238" s="51">
        <v>125</v>
      </c>
      <c r="G238" s="8">
        <v>33</v>
      </c>
      <c r="H238" s="8">
        <v>24</v>
      </c>
      <c r="I238" s="8">
        <v>68</v>
      </c>
      <c r="J238" s="13">
        <f t="shared" si="9"/>
        <v>0.264</v>
      </c>
      <c r="K238" s="13">
        <f t="shared" si="10"/>
        <v>0.192</v>
      </c>
      <c r="L238" s="14">
        <f t="shared" si="11"/>
        <v>0.456</v>
      </c>
      <c r="P238" s="52"/>
      <c r="Q238" s="8"/>
    </row>
    <row r="239" spans="1:18" ht="12.75">
      <c r="A239" s="25"/>
      <c r="B239" s="26" t="s">
        <v>28</v>
      </c>
      <c r="C239" s="27"/>
      <c r="D239" s="27"/>
      <c r="E239" s="30"/>
      <c r="F239" s="57">
        <v>34728</v>
      </c>
      <c r="G239" s="27">
        <f>SUM(G227:G238)</f>
        <v>12371</v>
      </c>
      <c r="H239" s="27">
        <f>SUM(H227:H238)</f>
        <v>2260</v>
      </c>
      <c r="I239" s="27">
        <f>SUM(I227:I238)</f>
        <v>19915</v>
      </c>
      <c r="J239" s="28">
        <f t="shared" si="9"/>
        <v>0.3562255240727943</v>
      </c>
      <c r="K239" s="28">
        <f t="shared" si="10"/>
        <v>0.0650771711587192</v>
      </c>
      <c r="L239" s="29">
        <f t="shared" si="11"/>
        <v>0.4213026952315135</v>
      </c>
      <c r="P239" s="60"/>
      <c r="Q239" s="61"/>
      <c r="R239" s="64"/>
    </row>
    <row r="240" spans="1:17" ht="12.75">
      <c r="A240" s="23" t="s">
        <v>478</v>
      </c>
      <c r="B240" s="24" t="s">
        <v>479</v>
      </c>
      <c r="C240" s="24" t="s">
        <v>480</v>
      </c>
      <c r="D240" s="8" t="s">
        <v>480</v>
      </c>
      <c r="E240" s="8" t="s">
        <v>481</v>
      </c>
      <c r="F240" s="51">
        <v>890</v>
      </c>
      <c r="G240" s="8">
        <v>407</v>
      </c>
      <c r="H240" s="8">
        <v>74</v>
      </c>
      <c r="I240" s="8">
        <v>390</v>
      </c>
      <c r="J240" s="13">
        <f t="shared" si="9"/>
        <v>0.45730337078651684</v>
      </c>
      <c r="K240" s="13">
        <f t="shared" si="10"/>
        <v>0.08314606741573034</v>
      </c>
      <c r="L240" s="14">
        <f t="shared" si="11"/>
        <v>0.5404494382022472</v>
      </c>
      <c r="P240" s="52"/>
      <c r="Q240" s="8"/>
    </row>
    <row r="241" spans="1:17" ht="12.75">
      <c r="A241" s="23" t="s">
        <v>478</v>
      </c>
      <c r="B241" s="24" t="s">
        <v>479</v>
      </c>
      <c r="C241" s="24" t="s">
        <v>482</v>
      </c>
      <c r="D241" s="8" t="s">
        <v>482</v>
      </c>
      <c r="E241" s="8" t="s">
        <v>483</v>
      </c>
      <c r="F241" s="51">
        <v>685</v>
      </c>
      <c r="G241" s="8">
        <v>230</v>
      </c>
      <c r="H241" s="8">
        <v>83</v>
      </c>
      <c r="I241" s="8">
        <v>365</v>
      </c>
      <c r="J241" s="13">
        <f t="shared" si="9"/>
        <v>0.3357664233576642</v>
      </c>
      <c r="K241" s="13">
        <f t="shared" si="10"/>
        <v>0.12116788321167883</v>
      </c>
      <c r="L241" s="14">
        <f t="shared" si="11"/>
        <v>0.4569343065693431</v>
      </c>
      <c r="P241" s="52"/>
      <c r="Q241" s="8"/>
    </row>
    <row r="242" spans="1:17" ht="12.75">
      <c r="A242" s="23" t="s">
        <v>478</v>
      </c>
      <c r="B242" s="24" t="s">
        <v>479</v>
      </c>
      <c r="C242" s="24" t="s">
        <v>484</v>
      </c>
      <c r="D242" s="8" t="s">
        <v>484</v>
      </c>
      <c r="E242" s="8" t="s">
        <v>485</v>
      </c>
      <c r="F242" s="51">
        <v>158</v>
      </c>
      <c r="G242" s="8">
        <v>55</v>
      </c>
      <c r="H242" s="8">
        <v>23</v>
      </c>
      <c r="I242" s="8">
        <v>63</v>
      </c>
      <c r="J242" s="13">
        <f t="shared" si="9"/>
        <v>0.34810126582278483</v>
      </c>
      <c r="K242" s="13">
        <f t="shared" si="10"/>
        <v>0.14556962025316456</v>
      </c>
      <c r="L242" s="14">
        <f t="shared" si="11"/>
        <v>0.4936708860759494</v>
      </c>
      <c r="P242" s="52"/>
      <c r="Q242" s="8"/>
    </row>
    <row r="243" spans="1:17" ht="12.75">
      <c r="A243" s="23" t="s">
        <v>478</v>
      </c>
      <c r="B243" s="24" t="s">
        <v>479</v>
      </c>
      <c r="C243" s="24" t="s">
        <v>486</v>
      </c>
      <c r="D243" s="8" t="s">
        <v>486</v>
      </c>
      <c r="E243" s="8" t="s">
        <v>487</v>
      </c>
      <c r="F243" s="51">
        <v>89</v>
      </c>
      <c r="G243" s="8">
        <v>38</v>
      </c>
      <c r="H243" s="8">
        <v>16</v>
      </c>
      <c r="I243" s="8">
        <v>33</v>
      </c>
      <c r="J243" s="13">
        <f t="shared" si="9"/>
        <v>0.42696629213483145</v>
      </c>
      <c r="K243" s="13">
        <f t="shared" si="10"/>
        <v>0.1797752808988764</v>
      </c>
      <c r="L243" s="14">
        <f t="shared" si="11"/>
        <v>0.6067415730337079</v>
      </c>
      <c r="P243" s="52"/>
      <c r="Q243" s="8"/>
    </row>
    <row r="244" spans="1:18" ht="12.75">
      <c r="A244" s="25"/>
      <c r="B244" s="26" t="s">
        <v>28</v>
      </c>
      <c r="C244" s="27"/>
      <c r="D244" s="27"/>
      <c r="E244" s="30"/>
      <c r="F244" s="55">
        <v>1822</v>
      </c>
      <c r="G244" s="27">
        <f>SUM(G240:G243)</f>
        <v>730</v>
      </c>
      <c r="H244" s="27">
        <f>SUM(H240:H243)</f>
        <v>196</v>
      </c>
      <c r="I244" s="27">
        <f>SUM(I240:I243)</f>
        <v>851</v>
      </c>
      <c r="J244" s="28">
        <f t="shared" si="9"/>
        <v>0.40065861690450055</v>
      </c>
      <c r="K244" s="28">
        <f t="shared" si="10"/>
        <v>0.10757409440175632</v>
      </c>
      <c r="L244" s="29">
        <f t="shared" si="11"/>
        <v>0.5082327113062569</v>
      </c>
      <c r="P244" s="60"/>
      <c r="Q244" s="61"/>
      <c r="R244" s="59"/>
    </row>
    <row r="245" spans="1:17" ht="12.75">
      <c r="A245" s="9" t="s">
        <v>488</v>
      </c>
      <c r="B245" s="8" t="s">
        <v>489</v>
      </c>
      <c r="C245" s="11"/>
      <c r="D245" s="8" t="s">
        <v>490</v>
      </c>
      <c r="E245" s="8" t="s">
        <v>491</v>
      </c>
      <c r="F245" s="51">
        <v>377</v>
      </c>
      <c r="G245" s="8">
        <v>42</v>
      </c>
      <c r="H245" s="8">
        <v>21</v>
      </c>
      <c r="I245" s="8">
        <v>314</v>
      </c>
      <c r="J245" s="13">
        <f t="shared" si="9"/>
        <v>0.11140583554376658</v>
      </c>
      <c r="K245" s="13">
        <f t="shared" si="10"/>
        <v>0.05570291777188329</v>
      </c>
      <c r="L245" s="14">
        <f t="shared" si="11"/>
        <v>0.16710875331564987</v>
      </c>
      <c r="Q245" s="8"/>
    </row>
    <row r="246" spans="1:18" ht="12.75">
      <c r="A246" s="39"/>
      <c r="B246" s="40"/>
      <c r="C246" s="41"/>
      <c r="D246" s="40"/>
      <c r="E246" s="40"/>
      <c r="F246" s="55">
        <v>377</v>
      </c>
      <c r="G246" s="27">
        <v>42</v>
      </c>
      <c r="H246" s="27">
        <v>21</v>
      </c>
      <c r="I246" s="27">
        <v>314</v>
      </c>
      <c r="J246" s="28">
        <f>G246/F246</f>
        <v>0.11140583554376658</v>
      </c>
      <c r="K246" s="28">
        <f>H246/F246</f>
        <v>0.05570291777188329</v>
      </c>
      <c r="L246" s="29">
        <f>(H246+G246)/F246</f>
        <v>0.16710875331564987</v>
      </c>
      <c r="P246" s="60"/>
      <c r="Q246" s="61"/>
      <c r="R246" s="59"/>
    </row>
    <row r="247" spans="1:17" ht="12.75">
      <c r="A247" s="9" t="s">
        <v>488</v>
      </c>
      <c r="B247" s="8" t="s">
        <v>489</v>
      </c>
      <c r="C247" s="11"/>
      <c r="D247" s="52" t="s">
        <v>498</v>
      </c>
      <c r="E247" s="8" t="s">
        <v>499</v>
      </c>
      <c r="F247" s="51">
        <v>147</v>
      </c>
      <c r="G247" s="8">
        <v>0</v>
      </c>
      <c r="H247" s="8">
        <v>0</v>
      </c>
      <c r="I247" s="8">
        <v>0</v>
      </c>
      <c r="J247" s="13">
        <f>G247/F247</f>
        <v>0</v>
      </c>
      <c r="K247" s="13">
        <f>H247/F247</f>
        <v>0</v>
      </c>
      <c r="L247" s="14">
        <f>(H247+G247)/F247</f>
        <v>0</v>
      </c>
      <c r="P247" s="52"/>
      <c r="Q247" s="8"/>
    </row>
    <row r="248" spans="1:17" ht="12.75">
      <c r="A248" s="9" t="s">
        <v>488</v>
      </c>
      <c r="B248" s="8" t="s">
        <v>489</v>
      </c>
      <c r="C248" s="11"/>
      <c r="D248" s="52" t="s">
        <v>500</v>
      </c>
      <c r="E248" s="8" t="s">
        <v>501</v>
      </c>
      <c r="F248" s="51">
        <v>125</v>
      </c>
      <c r="G248" s="8">
        <v>0</v>
      </c>
      <c r="H248" s="8">
        <v>0</v>
      </c>
      <c r="I248" s="8">
        <v>0</v>
      </c>
      <c r="J248" s="13">
        <f>G248/F248</f>
        <v>0</v>
      </c>
      <c r="K248" s="13">
        <f>H248/F248</f>
        <v>0</v>
      </c>
      <c r="L248" s="14">
        <f>(H248+G248)/F248</f>
        <v>0</v>
      </c>
      <c r="P248" s="52"/>
      <c r="Q248" s="8"/>
    </row>
    <row r="249" spans="1:17" ht="12.75">
      <c r="A249" s="9" t="s">
        <v>488</v>
      </c>
      <c r="B249" s="8" t="s">
        <v>489</v>
      </c>
      <c r="C249" s="11"/>
      <c r="D249" s="52" t="s">
        <v>502</v>
      </c>
      <c r="E249" s="8" t="s">
        <v>503</v>
      </c>
      <c r="F249" s="51">
        <v>335</v>
      </c>
      <c r="G249" s="8">
        <v>0</v>
      </c>
      <c r="H249" s="8">
        <v>0</v>
      </c>
      <c r="I249" s="8">
        <v>0</v>
      </c>
      <c r="J249" s="13">
        <f>G249/F249</f>
        <v>0</v>
      </c>
      <c r="K249" s="13">
        <f>H249/F249</f>
        <v>0</v>
      </c>
      <c r="L249" s="14">
        <f>(H249+G249)/F249</f>
        <v>0</v>
      </c>
      <c r="P249" s="52"/>
      <c r="Q249" s="8"/>
    </row>
    <row r="250" spans="1:18" ht="12.75">
      <c r="A250" s="39"/>
      <c r="B250" s="40"/>
      <c r="C250" s="41"/>
      <c r="D250" s="53"/>
      <c r="E250" s="27"/>
      <c r="F250" s="55">
        <v>607</v>
      </c>
      <c r="G250" s="38">
        <v>0</v>
      </c>
      <c r="H250" s="27">
        <v>0</v>
      </c>
      <c r="I250" s="27">
        <v>0</v>
      </c>
      <c r="J250" s="28">
        <f>G250/F250</f>
        <v>0</v>
      </c>
      <c r="K250" s="28">
        <f>H250/F250</f>
        <v>0</v>
      </c>
      <c r="L250" s="29">
        <f>(H250+G250)/F250</f>
        <v>0</v>
      </c>
      <c r="P250" s="60"/>
      <c r="Q250" s="61"/>
      <c r="R250" s="59"/>
    </row>
    <row r="251" spans="1:12" ht="12.75">
      <c r="A251" s="9"/>
      <c r="C251" s="11"/>
      <c r="D251" s="8"/>
      <c r="E251" s="8"/>
      <c r="L251" s="14"/>
    </row>
    <row r="252" spans="1:12" ht="12.75">
      <c r="A252" s="9"/>
      <c r="C252" s="11"/>
      <c r="D252" s="11"/>
      <c r="E252" s="11"/>
      <c r="L252" s="14"/>
    </row>
    <row r="253" spans="1:17" ht="12.75">
      <c r="A253" s="38"/>
      <c r="B253" s="27"/>
      <c r="C253" s="30"/>
      <c r="D253" s="30"/>
      <c r="E253" s="30" t="s">
        <v>492</v>
      </c>
      <c r="F253" s="27">
        <f>SUM(F4:F250)/2</f>
        <v>780333</v>
      </c>
      <c r="G253" s="27">
        <f>SUM(G4:G250)/2</f>
        <v>210564</v>
      </c>
      <c r="H253" s="27">
        <f>SUM(H4:H250)/2</f>
        <v>48359</v>
      </c>
      <c r="I253" s="27">
        <f>SUM(I4:I250)/2</f>
        <v>511863</v>
      </c>
      <c r="J253" s="28">
        <f>G253/F253</f>
        <v>0.26983864580890465</v>
      </c>
      <c r="K253" s="28">
        <f>H253/F253</f>
        <v>0.061972260560555555</v>
      </c>
      <c r="L253" s="29">
        <f>(H253+G253)/F253</f>
        <v>0.3318109063694602</v>
      </c>
      <c r="P253" s="62"/>
      <c r="Q253" s="62"/>
    </row>
    <row r="254" spans="1:12" ht="12.75">
      <c r="A254" s="9"/>
      <c r="C254" s="11"/>
      <c r="D254" s="11"/>
      <c r="E254" s="11"/>
      <c r="L254" s="14"/>
    </row>
    <row r="255" spans="1:12" ht="12.75">
      <c r="A255" s="39"/>
      <c r="B255" s="40"/>
      <c r="C255" s="41"/>
      <c r="D255" s="41"/>
      <c r="E255" s="30" t="s">
        <v>493</v>
      </c>
      <c r="F255" s="27">
        <v>375</v>
      </c>
      <c r="G255" s="27"/>
      <c r="H255" s="40"/>
      <c r="I255" s="40"/>
      <c r="J255" s="42"/>
      <c r="K255" s="42"/>
      <c r="L255" s="43"/>
    </row>
    <row r="256" spans="1:12" ht="13.5" thickBot="1">
      <c r="A256" s="9"/>
      <c r="C256" s="11"/>
      <c r="D256" s="11"/>
      <c r="E256" s="11"/>
      <c r="L256" s="14"/>
    </row>
    <row r="257" spans="1:18" ht="13.5" thickBot="1">
      <c r="A257" s="44"/>
      <c r="B257" s="45"/>
      <c r="C257" s="46"/>
      <c r="D257" s="46"/>
      <c r="E257" s="17" t="s">
        <v>494</v>
      </c>
      <c r="F257" s="16">
        <f>F255+F253</f>
        <v>780708</v>
      </c>
      <c r="G257" s="16">
        <f>G253+F255</f>
        <v>210939</v>
      </c>
      <c r="H257" s="16">
        <f>F255+H253</f>
        <v>48734</v>
      </c>
      <c r="I257" s="16">
        <f>F255+I253</f>
        <v>512238</v>
      </c>
      <c r="J257" s="47">
        <f>G257/F257</f>
        <v>0.270189366574955</v>
      </c>
      <c r="K257" s="47">
        <f>H257/F257</f>
        <v>0.06242282646008495</v>
      </c>
      <c r="L257" s="48">
        <f>(G257+H257)/F257</f>
        <v>0.33261219303503997</v>
      </c>
      <c r="R257" s="59"/>
    </row>
    <row r="259" spans="1:2" ht="12.75">
      <c r="A259" s="32" t="s">
        <v>495</v>
      </c>
      <c r="B259" s="49"/>
    </row>
    <row r="260" spans="1:2" ht="12.75">
      <c r="A260" s="32" t="s">
        <v>496</v>
      </c>
      <c r="B260" s="49"/>
    </row>
    <row r="261" spans="1:2" ht="12.75">
      <c r="A261" s="24" t="s">
        <v>497</v>
      </c>
      <c r="B261" s="49"/>
    </row>
  </sheetData>
  <printOptions/>
  <pageMargins left="0.75" right="0.75" top="1" bottom="1" header="0.5" footer="0.5"/>
  <pageSetup fitToHeight="7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2007-05-16T19:01:46Z</cp:lastPrinted>
  <dcterms:created xsi:type="dcterms:W3CDTF">2007-05-15T16:37:11Z</dcterms:created>
  <dcterms:modified xsi:type="dcterms:W3CDTF">2007-05-16T19:01:47Z</dcterms:modified>
  <cp:category/>
  <cp:version/>
  <cp:contentType/>
  <cp:contentStatus/>
</cp:coreProperties>
</file>