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3425" activeTab="0"/>
  </bookViews>
  <sheets>
    <sheet name="Total Program w Fed Grant &amp;CSI" sheetId="1" r:id="rId1"/>
  </sheets>
  <definedNames>
    <definedName name="_xlnm.Print_Titles" localSheetId="0">'Total Program w Fed Grant &amp;CSI'!$1:$3</definedName>
  </definedNames>
  <calcPr fullCalcOnLoad="1"/>
</workbook>
</file>

<file path=xl/sharedStrings.xml><?xml version="1.0" encoding="utf-8"?>
<sst xmlns="http://schemas.openxmlformats.org/spreadsheetml/2006/main" count="461" uniqueCount="309">
  <si>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</si>
  <si>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</si>
  <si>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</si>
  <si>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</si>
  <si>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</si>
  <si>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</si>
  <si>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</si>
  <si>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</si>
  <si>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</si>
  <si>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</si>
  <si>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</si>
  <si>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</si>
  <si>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</si>
  <si>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</si>
  <si>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</si>
  <si>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</si>
  <si>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</si>
  <si>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</si>
  <si>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</si>
  <si>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</si>
  <si>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</si>
  <si>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</si>
  <si>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</si>
  <si>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</si>
  <si>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</si>
  <si>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</si>
  <si>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</si>
  <si>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</si>
  <si>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</si>
  <si>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</si>
  <si>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</si>
  <si>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</si>
  <si>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</si>
  <si>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</si>
  <si>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</si>
  <si>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</si>
  <si>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</si>
  <si>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</si>
  <si>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</si>
  <si>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</si>
  <si>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</si>
  <si>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</si>
  <si>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</si>
  <si>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</si>
  <si>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</si>
  <si>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</si>
  <si>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</si>
  <si>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</si>
  <si>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</si>
  <si>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</si>
  <si>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</si>
  <si>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</si>
  <si>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</si>
  <si>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</si>
  <si>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</si>
  <si>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</si>
  <si>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</si>
  <si>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</si>
  <si>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</si>
  <si>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</si>
  <si>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</si>
  <si>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</si>
  <si>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</si>
  <si>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</si>
  <si>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</si>
  <si>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</si>
  <si>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</si>
  <si>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</si>
  <si>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</si>
  <si>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</si>
  <si>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</si>
  <si>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</si>
  <si>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</si>
  <si>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</si>
  <si>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</si>
  <si>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</si>
  <si>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</si>
  <si>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</si>
  <si>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</si>
  <si>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</si>
  <si>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</si>
  <si>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</si>
  <si>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</si>
  <si>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</si>
  <si>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</si>
  <si>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</si>
  <si>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</si>
  <si>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</si>
  <si>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</si>
  <si>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</si>
  <si>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</si>
  <si>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</si>
  <si>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</si>
  <si>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</si>
  <si>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</si>
  <si>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</si>
  <si>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</si>
  <si>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</si>
  <si>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</si>
  <si>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</si>
  <si>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</si>
  <si>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</si>
  <si>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</si>
  <si>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</si>
  <si>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</si>
  <si>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</si>
  <si>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</si>
  <si>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</si>
  <si>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</si>
  <si>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</si>
  <si>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</si>
  <si>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</si>
  <si>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</si>
  <si>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</si>
  <si>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</si>
  <si>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</si>
  <si>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</si>
  <si>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</si>
  <si>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</si>
  <si>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</si>
  <si>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</si>
  <si>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</si>
  <si>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</si>
  <si>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</si>
  <si>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</si>
  <si>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</si>
  <si>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</si>
  <si>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</si>
  <si>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</si>
  <si>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</si>
  <si>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</si>
  <si>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</si>
  <si>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</si>
  <si>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</si>
  <si>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</si>
  <si>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</si>
  <si>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</si>
  <si>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</si>
  <si>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</si>
  <si>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</si>
  <si>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</si>
  <si>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</si>
  <si>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</si>
  <si>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</si>
  <si>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</si>
  <si>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</si>
  <si>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</si>
  <si>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</si>
  <si>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</si>
  <si>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</si>
  <si>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</si>
  <si>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</si>
  <si>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</si>
  <si>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</si>
  <si>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</si>
  <si>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</si>
  <si>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</si>
  <si>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</si>
  <si>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</si>
  <si>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</si>
  <si>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</si>
  <si>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</si>
  <si>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</si>
  <si>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</si>
  <si>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</si>
  <si>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</si>
  <si>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</si>
  <si>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</si>
  <si>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</si>
  <si>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</si>
  <si>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</si>
  <si>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</si>
  <si>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</si>
  <si>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</si>
  <si>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</si>
  <si>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</si>
  <si>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</si>
  <si>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</si>
  <si>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</si>
  <si>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</si>
  <si>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</si>
  <si>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</si>
  <si>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</si>
  <si>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</si>
  <si>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</si>
  <si>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</si>
  <si>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</si>
  <si>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</si>
  <si>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</si>
  <si>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</si>
  <si>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</si>
  <si>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</si>
  <si>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</si>
  <si>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</si>
  <si>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</si>
  <si>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</si>
  <si>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</si>
  <si>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</si>
  <si>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</si>
  <si>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</si>
  <si>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</si>
  <si>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</si>
  <si>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</si>
  <si>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</si>
  <si>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</si>
  <si>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</si>
  <si>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</si>
  <si>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</si>
  <si>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</si>
  <si>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</si>
  <si>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</si>
  <si>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STATE</t>
  </si>
  <si>
    <t>TOTALS</t>
  </si>
  <si>
    <t>PROPERTY TAX REVENUES</t>
  </si>
  <si>
    <t>SPECIFIC OWNERSHIP TAX</t>
  </si>
  <si>
    <t>STATE SHARE</t>
  </si>
  <si>
    <t>REQUIRED CATEGORICAL BUYOUT FROM TOTAL PROGRAM</t>
  </si>
  <si>
    <t>DISTRICT</t>
  </si>
  <si>
    <t>COUNTY</t>
  </si>
  <si>
    <t>State Share Reduced by Ed Jobs and ARRA-SFSF Funding</t>
  </si>
  <si>
    <t xml:space="preserve">ALLOCATION OF ARRA - STATE FISCAL STABILIZATION FUNDING </t>
  </si>
  <si>
    <t>ALLOCATION OF EDUCATION JOBS FUNDING</t>
  </si>
  <si>
    <t>DIFFERENCE ORIGINAL TO ADJUSTED TOTAL PROGRAM FUNDING</t>
  </si>
  <si>
    <t>TOTAL FEDERAL GRANTS ARRA-SFSF AND EDUCATION JOBS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</si>
  <si>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</si>
  <si>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</si>
  <si>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</si>
  <si>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</si>
  <si>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</si>
  <si>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</si>
  <si>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</si>
  <si>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</si>
  <si>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</si>
  <si>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</si>
  <si>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</si>
  <si>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</si>
  <si>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</si>
  <si>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</si>
  <si>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</si>
  <si>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</si>
  <si>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</si>
  <si>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</si>
  <si>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</si>
  <si>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</si>
  <si>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</si>
  <si>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</si>
  <si>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</si>
  <si>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</si>
  <si>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</si>
  <si>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</si>
  <si>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</si>
  <si>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</si>
  <si>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</si>
  <si>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</si>
  <si>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</si>
  <si>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</si>
  <si>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</si>
  <si>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</si>
  <si>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</si>
  <si>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</si>
  <si>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</si>
  <si>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</si>
  <si>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</si>
  <si>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</si>
  <si>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</si>
  <si>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</si>
  <si>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</si>
  <si>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</si>
  <si>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</si>
  <si>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</si>
  <si>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</si>
  <si>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</si>
  <si>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</si>
  <si>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</si>
  <si>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</si>
  <si>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</si>
  <si>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1130</t>
  </si>
  <si>
    <t>1480</t>
  </si>
  <si>
    <t>1530</t>
  </si>
  <si>
    <t>1780</t>
  </si>
  <si>
    <t>1790</t>
  </si>
  <si>
    <t>1810</t>
  </si>
  <si>
    <t>2010</t>
  </si>
  <si>
    <t>2520</t>
  </si>
  <si>
    <t>2620</t>
  </si>
  <si>
    <t>2630</t>
  </si>
  <si>
    <t>2830</t>
  </si>
  <si>
    <t>2840</t>
  </si>
  <si>
    <t>3060</t>
  </si>
  <si>
    <t>3146</t>
  </si>
  <si>
    <t>3200</t>
  </si>
  <si>
    <t>3210</t>
  </si>
  <si>
    <t>3220</t>
  </si>
  <si>
    <t>3230</t>
  </si>
  <si>
    <t>CSI</t>
  </si>
  <si>
    <t>A</t>
  </si>
  <si>
    <t>B</t>
  </si>
  <si>
    <t>D</t>
  </si>
  <si>
    <t>E</t>
  </si>
  <si>
    <t>F</t>
  </si>
  <si>
    <t>C</t>
  </si>
  <si>
    <t>FY 2010-11 TOTAL PROGRAM FUNDING - BUDGET SUPPLEMENTAL  AND REDUCTION DUE TO EDUCATION JOBS AND ARRA-STATE FISCAL STABILIZATION GRANT</t>
  </si>
  <si>
    <t>ALLOCATION OF FEDERAL GRANTS TO OFFSET REDUCTIONS - FY 2010-11</t>
  </si>
  <si>
    <t>FEBRUARY 2011 PRIOR TO FEDERAL ADJUSTMENT - FY 2010-11</t>
  </si>
  <si>
    <t>FEBRUARY 2011 - WITH FED ADJUSTMENT - FREEZE CATEGORICAL BUYOUT - FY 2010-11</t>
  </si>
  <si>
    <t>TOTAL PROGRAM FUNDING - AFTER STATE BUDGET STABILIZATION FACTOR</t>
  </si>
  <si>
    <t>PER PUPIL FUNDING</t>
  </si>
  <si>
    <t>PER PUPIL FUNDING FOR USE IN DISTRIBUTIONS</t>
  </si>
  <si>
    <t>% of TOTAL PROGRAM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</si>
</sst>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00_);[Red]\(#,##0.000\)"/>
    <numFmt numFmtId="172" formatCode="#,##0.0000_);[Red]\(#,##0.0000\)"/>
    <numFmt numFmtId="173" formatCode="#,##0.00000_);[Red]\(#,##0.00000\)"/>
    <numFmt numFmtId="174" formatCode="#,##0.000000_);[Red]\(#,##0.000000\)"/>
    <numFmt numFmtId="17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 wrapText="1"/>
    </xf>
    <xf numFmtId="4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4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0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6" fillId="0" borderId="10" xfId="0" applyFont="1" applyBorder="1" applyAlignment="1">
      <alignment horizontal="center"/>
    </xf>
    <xf numFmtId="40" fontId="0" fillId="33" borderId="0" xfId="0" applyNumberFormat="1" applyFill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40" fontId="34" fillId="0" borderId="10" xfId="0" applyNumberFormat="1" applyFont="1" applyBorder="1" applyAlignment="1">
      <alignment horizontal="center" wrapText="1"/>
    </xf>
    <xf numFmtId="39" fontId="0" fillId="0" borderId="12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14" xfId="0" applyNumberFormat="1" applyBorder="1" applyAlignment="1">
      <alignment/>
    </xf>
    <xf numFmtId="39" fontId="0" fillId="0" borderId="12" xfId="0" applyNumberForma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39" fontId="0" fillId="33" borderId="13" xfId="0" applyNumberFormat="1" applyFill="1" applyBorder="1" applyAlignment="1">
      <alignment horizontal="right"/>
    </xf>
    <xf numFmtId="39" fontId="0" fillId="33" borderId="12" xfId="0" applyNumberFormat="1" applyFill="1" applyBorder="1" applyAlignment="1">
      <alignment/>
    </xf>
    <xf numFmtId="39" fontId="0" fillId="33" borderId="0" xfId="0" applyNumberFormat="1" applyFill="1" applyBorder="1" applyAlignment="1">
      <alignment/>
    </xf>
    <xf numFmtId="39" fontId="0" fillId="33" borderId="13" xfId="0" applyNumberFormat="1" applyFill="1" applyBorder="1" applyAlignment="1">
      <alignment/>
    </xf>
    <xf numFmtId="39" fontId="0" fillId="33" borderId="0" xfId="0" applyNumberFormat="1" applyFill="1" applyAlignment="1">
      <alignment/>
    </xf>
    <xf numFmtId="39" fontId="0" fillId="33" borderId="14" xfId="0" applyNumberFormat="1" applyFill="1" applyBorder="1" applyAlignment="1">
      <alignment/>
    </xf>
    <xf numFmtId="39" fontId="0" fillId="33" borderId="12" xfId="0" applyNumberFormat="1" applyFill="1" applyBorder="1" applyAlignment="1">
      <alignment horizontal="right"/>
    </xf>
    <xf numFmtId="39" fontId="0" fillId="33" borderId="0" xfId="0" applyNumberFormat="1" applyFill="1" applyBorder="1" applyAlignment="1">
      <alignment horizontal="right"/>
    </xf>
    <xf numFmtId="39" fontId="0" fillId="0" borderId="12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39" fontId="0" fillId="0" borderId="15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7" xfId="0" applyNumberFormat="1" applyBorder="1" applyAlignment="1">
      <alignment/>
    </xf>
    <xf numFmtId="39" fontId="0" fillId="0" borderId="18" xfId="0" applyNumberFormat="1" applyBorder="1" applyAlignment="1">
      <alignment/>
    </xf>
    <xf numFmtId="39" fontId="0" fillId="0" borderId="15" xfId="42" applyNumberFormat="1" applyFont="1" applyBorder="1" applyAlignment="1">
      <alignment horizontal="right"/>
    </xf>
    <xf numFmtId="39" fontId="0" fillId="0" borderId="16" xfId="42" applyNumberFormat="1" applyFont="1" applyBorder="1" applyAlignment="1">
      <alignment horizontal="right"/>
    </xf>
    <xf numFmtId="39" fontId="0" fillId="33" borderId="17" xfId="42" applyNumberFormat="1" applyFont="1" applyFill="1" applyBorder="1" applyAlignment="1">
      <alignment horizontal="right"/>
    </xf>
    <xf numFmtId="39" fontId="0" fillId="0" borderId="19" xfId="0" applyNumberFormat="1" applyBorder="1" applyAlignment="1">
      <alignment/>
    </xf>
    <xf numFmtId="39" fontId="0" fillId="0" borderId="20" xfId="0" applyNumberFormat="1" applyBorder="1" applyAlignment="1">
      <alignment/>
    </xf>
    <xf numFmtId="39" fontId="0" fillId="0" borderId="21" xfId="0" applyNumberFormat="1" applyBorder="1" applyAlignment="1">
      <alignment/>
    </xf>
    <xf numFmtId="39" fontId="0" fillId="0" borderId="0" xfId="42" applyNumberFormat="1" applyFont="1" applyBorder="1" applyAlignment="1">
      <alignment/>
    </xf>
    <xf numFmtId="39" fontId="0" fillId="0" borderId="22" xfId="0" applyNumberFormat="1" applyBorder="1" applyAlignment="1">
      <alignment/>
    </xf>
    <xf numFmtId="39" fontId="0" fillId="0" borderId="19" xfId="0" applyNumberFormat="1" applyBorder="1" applyAlignment="1">
      <alignment horizontal="right"/>
    </xf>
    <xf numFmtId="39" fontId="0" fillId="0" borderId="20" xfId="0" applyNumberFormat="1" applyBorder="1" applyAlignment="1">
      <alignment horizontal="right"/>
    </xf>
    <xf numFmtId="39" fontId="0" fillId="33" borderId="21" xfId="0" applyNumberFormat="1" applyFill="1" applyBorder="1" applyAlignment="1">
      <alignment horizontal="right"/>
    </xf>
    <xf numFmtId="0" fontId="0" fillId="0" borderId="10" xfId="0" applyBorder="1" applyAlignment="1">
      <alignment horizontal="center" textRotation="90" wrapText="1"/>
    </xf>
    <xf numFmtId="175" fontId="0" fillId="0" borderId="0" xfId="57" applyNumberFormat="1" applyFont="1" applyBorder="1" applyAlignment="1">
      <alignment horizontal="right"/>
    </xf>
    <xf numFmtId="175" fontId="0" fillId="0" borderId="16" xfId="57" applyNumberFormat="1" applyFont="1" applyBorder="1" applyAlignment="1">
      <alignment horizontal="right"/>
    </xf>
    <xf numFmtId="175" fontId="0" fillId="0" borderId="20" xfId="57" applyNumberFormat="1" applyFont="1" applyBorder="1" applyAlignment="1">
      <alignment horizontal="right"/>
    </xf>
    <xf numFmtId="175" fontId="0" fillId="33" borderId="0" xfId="57" applyNumberFormat="1" applyFont="1" applyFill="1" applyBorder="1" applyAlignment="1">
      <alignment horizontal="right"/>
    </xf>
    <xf numFmtId="40" fontId="37" fillId="0" borderId="23" xfId="0" applyNumberFormat="1" applyFont="1" applyBorder="1" applyAlignment="1">
      <alignment horizontal="center"/>
    </xf>
    <xf numFmtId="40" fontId="37" fillId="0" borderId="24" xfId="0" applyNumberFormat="1" applyFont="1" applyBorder="1" applyAlignment="1">
      <alignment horizontal="center"/>
    </xf>
    <xf numFmtId="40" fontId="37" fillId="0" borderId="11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3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40" fontId="36" fillId="0" borderId="23" xfId="0" applyNumberFormat="1" applyFont="1" applyBorder="1" applyAlignment="1">
      <alignment horizontal="center"/>
    </xf>
    <xf numFmtId="40" fontId="36" fillId="0" borderId="24" xfId="0" applyNumberFormat="1" applyFont="1" applyBorder="1" applyAlignment="1">
      <alignment horizontal="center"/>
    </xf>
    <xf numFmtId="40" fontId="36" fillId="0" borderId="11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7"/>
  <sheetViews>
    <sheetView tabSelected="1" zoomScalePageLayoutView="0" workbookViewId="0" topLeftCell="B73">
      <selection activeCell="W88" sqref="W88"/>
    </sheetView>
  </sheetViews>
  <sheetFormatPr defaultColWidth="9.140625" defaultRowHeight="15"/>
  <cols>
    <col min="1" max="1" width="9.140625" style="0" hidden="1" customWidth="1"/>
    <col min="2" max="2" width="13.7109375" style="0" bestFit="1" customWidth="1"/>
    <col min="3" max="3" width="19.8515625" style="0" customWidth="1"/>
    <col min="4" max="5" width="16.140625" style="0" bestFit="1" customWidth="1"/>
    <col min="6" max="6" width="14.57421875" style="0" bestFit="1" customWidth="1"/>
    <col min="7" max="7" width="16.140625" style="0" bestFit="1" customWidth="1"/>
    <col min="8" max="8" width="13.28125" style="0" bestFit="1" customWidth="1"/>
    <col min="9" max="9" width="14.421875" style="0" customWidth="1"/>
    <col min="10" max="10" width="0.71875" style="0" customWidth="1"/>
    <col min="11" max="11" width="16.8515625" style="0" customWidth="1"/>
    <col min="12" max="12" width="18.57421875" style="0" customWidth="1"/>
    <col min="13" max="13" width="16.00390625" style="0" customWidth="1"/>
    <col min="14" max="14" width="17.421875" style="0" customWidth="1"/>
    <col min="15" max="15" width="14.00390625" style="0" bestFit="1" customWidth="1"/>
    <col min="16" max="16" width="9.8515625" style="0" bestFit="1" customWidth="1"/>
    <col min="17" max="17" width="1.28515625" style="0" customWidth="1"/>
    <col min="18" max="18" width="15.57421875" style="0" customWidth="1"/>
    <col min="19" max="19" width="0.13671875" style="0" customWidth="1"/>
    <col min="20" max="20" width="1.28515625" style="0" customWidth="1"/>
    <col min="21" max="21" width="16.421875" style="0" customWidth="1"/>
    <col min="22" max="22" width="5.421875" style="0" customWidth="1"/>
    <col min="23" max="23" width="14.57421875" style="0" bestFit="1" customWidth="1"/>
    <col min="24" max="24" width="6.28125" style="0" customWidth="1"/>
    <col min="25" max="25" width="14.57421875" style="0" bestFit="1" customWidth="1"/>
  </cols>
  <sheetData>
    <row r="1" spans="2:25" ht="34.5" customHeight="1" thickBot="1">
      <c r="B1" s="70" t="s">
        <v>301</v>
      </c>
      <c r="C1" s="71"/>
      <c r="D1" s="58" t="s">
        <v>303</v>
      </c>
      <c r="E1" s="59"/>
      <c r="F1" s="59"/>
      <c r="G1" s="59"/>
      <c r="H1" s="59"/>
      <c r="I1" s="60"/>
      <c r="K1" s="61" t="s">
        <v>304</v>
      </c>
      <c r="L1" s="62"/>
      <c r="M1" s="62"/>
      <c r="N1" s="62"/>
      <c r="O1" s="62"/>
      <c r="P1" s="63"/>
      <c r="R1" s="7"/>
      <c r="U1" s="64" t="s">
        <v>302</v>
      </c>
      <c r="V1" s="65"/>
      <c r="W1" s="65"/>
      <c r="X1" s="65"/>
      <c r="Y1" s="66"/>
    </row>
    <row r="2" spans="2:25" ht="49.5" customHeight="1" thickBot="1">
      <c r="B2" s="72"/>
      <c r="C2" s="73"/>
      <c r="D2" s="67" t="s">
        <v>295</v>
      </c>
      <c r="E2" s="68"/>
      <c r="F2" s="68"/>
      <c r="G2" s="68"/>
      <c r="H2" s="68"/>
      <c r="I2" s="69"/>
      <c r="K2" s="67" t="s">
        <v>296</v>
      </c>
      <c r="L2" s="68"/>
      <c r="M2" s="68"/>
      <c r="N2" s="68"/>
      <c r="O2" s="68"/>
      <c r="P2" s="69"/>
      <c r="R2" s="14" t="s">
        <v>300</v>
      </c>
      <c r="U2" s="14" t="s">
        <v>297</v>
      </c>
      <c r="V2" s="14"/>
      <c r="W2" s="14" t="s">
        <v>298</v>
      </c>
      <c r="X2" s="14"/>
      <c r="Y2" s="16" t="s">
        <v>299</v>
      </c>
    </row>
    <row r="3" spans="1:25" s="2" customFormat="1" ht="109.5" thickBot="1">
      <c r="A3" s="11" t="s">
        <v>224</v>
      </c>
      <c r="B3" s="11" t="s">
        <v>218</v>
      </c>
      <c r="C3" s="11" t="s">
        <v>217</v>
      </c>
      <c r="D3" s="10" t="s">
        <v>305</v>
      </c>
      <c r="E3" s="8" t="s">
        <v>213</v>
      </c>
      <c r="F3" s="8" t="s">
        <v>214</v>
      </c>
      <c r="G3" s="8" t="s">
        <v>215</v>
      </c>
      <c r="H3" s="8" t="s">
        <v>216</v>
      </c>
      <c r="I3" s="18" t="s">
        <v>307</v>
      </c>
      <c r="K3" s="10" t="s">
        <v>305</v>
      </c>
      <c r="L3" s="8" t="s">
        <v>213</v>
      </c>
      <c r="M3" s="8" t="s">
        <v>214</v>
      </c>
      <c r="N3" s="8" t="s">
        <v>215</v>
      </c>
      <c r="O3" s="8" t="s">
        <v>216</v>
      </c>
      <c r="P3" s="8" t="s">
        <v>306</v>
      </c>
      <c r="R3" s="9" t="s">
        <v>222</v>
      </c>
      <c r="S3" s="5"/>
      <c r="T3" s="5"/>
      <c r="U3" s="9" t="s">
        <v>220</v>
      </c>
      <c r="V3" s="53" t="s">
        <v>308</v>
      </c>
      <c r="W3" s="9" t="s">
        <v>221</v>
      </c>
      <c r="X3" s="53" t="s">
        <v>308</v>
      </c>
      <c r="Y3" s="17" t="s">
        <v>223</v>
      </c>
    </row>
    <row r="4" spans="1:25" ht="15">
      <c r="A4" s="12" t="s">
        <v>225</v>
      </c>
      <c r="B4" s="1" t="s">
        <v>0</v>
      </c>
      <c r="C4" s="1" t="s">
        <v>1</v>
      </c>
      <c r="D4" s="19">
        <v>49426767.63</v>
      </c>
      <c r="E4" s="20">
        <v>11841452.92</v>
      </c>
      <c r="F4" s="20">
        <v>840837.65</v>
      </c>
      <c r="G4" s="20">
        <v>36744477.06</v>
      </c>
      <c r="H4" s="20">
        <v>0</v>
      </c>
      <c r="I4" s="21">
        <v>6871.22</v>
      </c>
      <c r="J4" s="22"/>
      <c r="K4" s="19">
        <v>47432568.07</v>
      </c>
      <c r="L4" s="20">
        <v>11841452.92</v>
      </c>
      <c r="M4" s="20">
        <v>840837.65</v>
      </c>
      <c r="N4" s="20">
        <v>34750277.5</v>
      </c>
      <c r="O4" s="22">
        <v>0</v>
      </c>
      <c r="P4" s="21">
        <v>6593.99</v>
      </c>
      <c r="Q4" s="22"/>
      <c r="R4" s="23">
        <f>K4-D4</f>
        <v>-1994199.5600000024</v>
      </c>
      <c r="S4" s="22">
        <f>R4/$R$183</f>
        <v>0.009217121846162461</v>
      </c>
      <c r="T4" s="22"/>
      <c r="U4" s="24">
        <f>ROUND(S4*$W$186,2)</f>
        <v>553272.61</v>
      </c>
      <c r="V4" s="54">
        <f>U4/D4</f>
        <v>0.011193784998074332</v>
      </c>
      <c r="W4" s="25">
        <f>(-R4-U4)</f>
        <v>1440926.9500000025</v>
      </c>
      <c r="X4" s="54">
        <f>W4/D4</f>
        <v>0.029152765173448638</v>
      </c>
      <c r="Y4" s="26">
        <f>U4+W4</f>
        <v>1994199.5600000024</v>
      </c>
    </row>
    <row r="5" spans="1:25" ht="15">
      <c r="A5" s="12" t="s">
        <v>226</v>
      </c>
      <c r="B5" s="1" t="s">
        <v>0</v>
      </c>
      <c r="C5" s="1" t="s">
        <v>2</v>
      </c>
      <c r="D5" s="19">
        <v>265815340.478</v>
      </c>
      <c r="E5" s="20">
        <v>47560738.63</v>
      </c>
      <c r="F5" s="20">
        <v>3292007.68</v>
      </c>
      <c r="G5" s="20">
        <v>214962594.16799998</v>
      </c>
      <c r="H5" s="20">
        <v>0</v>
      </c>
      <c r="I5" s="21">
        <v>6616.07</v>
      </c>
      <c r="J5" s="22"/>
      <c r="K5" s="19">
        <v>255090607.38</v>
      </c>
      <c r="L5" s="20">
        <v>47560738.63</v>
      </c>
      <c r="M5" s="20">
        <v>3292007.68</v>
      </c>
      <c r="N5" s="20">
        <v>204237861.07</v>
      </c>
      <c r="O5" s="22">
        <v>0</v>
      </c>
      <c r="P5" s="21">
        <v>6349.14</v>
      </c>
      <c r="Q5" s="22"/>
      <c r="R5" s="23">
        <f aca="true" t="shared" si="0" ref="R5:R68">K5-D5</f>
        <v>-10724733.09799999</v>
      </c>
      <c r="S5" s="22">
        <f aca="true" t="shared" si="1" ref="S5:S68">R5/$R$183</f>
        <v>0.04956934788002722</v>
      </c>
      <c r="T5" s="22"/>
      <c r="U5" s="24">
        <f aca="true" t="shared" si="2" ref="U5:U68">ROUND(S5*$W$186,2)</f>
        <v>2975480.06</v>
      </c>
      <c r="V5" s="54">
        <f aca="true" t="shared" si="3" ref="V5:V68">U5/D5</f>
        <v>0.01119378608717379</v>
      </c>
      <c r="W5" s="25">
        <f aca="true" t="shared" si="4" ref="W5:W68">(-R5-U5)</f>
        <v>7749253.037999989</v>
      </c>
      <c r="X5" s="54">
        <f aca="true" t="shared" si="5" ref="X5:X68">W5/D5</f>
        <v>0.029152768324299742</v>
      </c>
      <c r="Y5" s="26">
        <f aca="true" t="shared" si="6" ref="Y5:Y68">U5+W5</f>
        <v>10724733.09799999</v>
      </c>
    </row>
    <row r="6" spans="1:25" ht="15">
      <c r="A6" s="12" t="s">
        <v>227</v>
      </c>
      <c r="B6" s="1" t="s">
        <v>0</v>
      </c>
      <c r="C6" s="1" t="s">
        <v>3</v>
      </c>
      <c r="D6" s="19">
        <v>51080106.39</v>
      </c>
      <c r="E6" s="20">
        <v>13891505.31</v>
      </c>
      <c r="F6" s="20">
        <v>963714.3</v>
      </c>
      <c r="G6" s="20">
        <v>36224886.78</v>
      </c>
      <c r="H6" s="20">
        <v>0</v>
      </c>
      <c r="I6" s="21">
        <v>7275.54</v>
      </c>
      <c r="J6" s="22"/>
      <c r="K6" s="19">
        <v>49019200.31</v>
      </c>
      <c r="L6" s="20">
        <v>13891505.31</v>
      </c>
      <c r="M6" s="20">
        <v>963714.3</v>
      </c>
      <c r="N6" s="20">
        <v>34163980.7</v>
      </c>
      <c r="O6" s="22">
        <v>0</v>
      </c>
      <c r="P6" s="21">
        <v>6982</v>
      </c>
      <c r="Q6" s="22"/>
      <c r="R6" s="23">
        <f t="shared" si="0"/>
        <v>-2060906.0799999982</v>
      </c>
      <c r="S6" s="22">
        <f t="shared" si="1"/>
        <v>0.009525437089584456</v>
      </c>
      <c r="T6" s="22"/>
      <c r="U6" s="24">
        <f t="shared" si="2"/>
        <v>571779.73</v>
      </c>
      <c r="V6" s="54">
        <f t="shared" si="3"/>
        <v>0.011193785025317367</v>
      </c>
      <c r="W6" s="25">
        <f t="shared" si="4"/>
        <v>1489126.3499999982</v>
      </c>
      <c r="X6" s="54">
        <f t="shared" si="5"/>
        <v>0.029152765239571346</v>
      </c>
      <c r="Y6" s="26">
        <f t="shared" si="6"/>
        <v>2060906.0799999982</v>
      </c>
    </row>
    <row r="7" spans="1:25" ht="15">
      <c r="A7" s="12" t="s">
        <v>228</v>
      </c>
      <c r="B7" s="1" t="s">
        <v>0</v>
      </c>
      <c r="C7" s="1" t="s">
        <v>4</v>
      </c>
      <c r="D7" s="19">
        <v>93105533.25199999</v>
      </c>
      <c r="E7" s="20">
        <v>20511325.98</v>
      </c>
      <c r="F7" s="20">
        <v>1490488.02</v>
      </c>
      <c r="G7" s="20">
        <v>71103719.25199999</v>
      </c>
      <c r="H7" s="20">
        <v>0</v>
      </c>
      <c r="I7" s="21">
        <v>6543.64</v>
      </c>
      <c r="J7" s="22"/>
      <c r="K7" s="19">
        <v>89349044.799</v>
      </c>
      <c r="L7" s="20">
        <v>20511325.98</v>
      </c>
      <c r="M7" s="20">
        <v>1490488.02</v>
      </c>
      <c r="N7" s="20">
        <v>67347230.799</v>
      </c>
      <c r="O7" s="22">
        <v>0</v>
      </c>
      <c r="P7" s="21">
        <v>6279.63</v>
      </c>
      <c r="Q7" s="22"/>
      <c r="R7" s="23">
        <f t="shared" si="0"/>
        <v>-3756488.452999994</v>
      </c>
      <c r="S7" s="22">
        <f t="shared" si="1"/>
        <v>0.01736236055783867</v>
      </c>
      <c r="T7" s="22"/>
      <c r="U7" s="24">
        <f t="shared" si="2"/>
        <v>1042203.7</v>
      </c>
      <c r="V7" s="54">
        <f t="shared" si="3"/>
        <v>0.01119378906492233</v>
      </c>
      <c r="W7" s="25">
        <f t="shared" si="4"/>
        <v>2714284.752999994</v>
      </c>
      <c r="X7" s="54">
        <f t="shared" si="5"/>
        <v>0.029152775975768215</v>
      </c>
      <c r="Y7" s="26">
        <f t="shared" si="6"/>
        <v>3756488.452999994</v>
      </c>
    </row>
    <row r="8" spans="1:25" ht="15">
      <c r="A8" s="12" t="s">
        <v>229</v>
      </c>
      <c r="B8" s="1" t="s">
        <v>0</v>
      </c>
      <c r="C8" s="1" t="s">
        <v>5</v>
      </c>
      <c r="D8" s="19">
        <v>7506571.55</v>
      </c>
      <c r="E8" s="20">
        <v>1936225.54</v>
      </c>
      <c r="F8" s="20">
        <v>136121.81</v>
      </c>
      <c r="G8" s="20">
        <v>5434224.2</v>
      </c>
      <c r="H8" s="20">
        <v>0</v>
      </c>
      <c r="I8" s="21">
        <v>7016.14</v>
      </c>
      <c r="J8" s="22"/>
      <c r="K8" s="19">
        <v>7203707.279999999</v>
      </c>
      <c r="L8" s="20">
        <v>1936225.54</v>
      </c>
      <c r="M8" s="20">
        <v>136121.81</v>
      </c>
      <c r="N8" s="20">
        <v>5131359.93</v>
      </c>
      <c r="O8" s="22">
        <v>0</v>
      </c>
      <c r="P8" s="21">
        <v>6733.07</v>
      </c>
      <c r="Q8" s="22"/>
      <c r="R8" s="23">
        <f t="shared" si="0"/>
        <v>-302864.2700000005</v>
      </c>
      <c r="S8" s="22">
        <f t="shared" si="1"/>
        <v>0.001399828249605595</v>
      </c>
      <c r="T8" s="22"/>
      <c r="U8" s="24">
        <f t="shared" si="2"/>
        <v>84026.95</v>
      </c>
      <c r="V8" s="54">
        <f t="shared" si="3"/>
        <v>0.011193785264059728</v>
      </c>
      <c r="W8" s="25">
        <f t="shared" si="4"/>
        <v>218837.32000000047</v>
      </c>
      <c r="X8" s="54">
        <f t="shared" si="5"/>
        <v>0.029152765485862913</v>
      </c>
      <c r="Y8" s="26">
        <f t="shared" si="6"/>
        <v>302864.2700000005</v>
      </c>
    </row>
    <row r="9" spans="1:25" ht="15">
      <c r="A9" s="12" t="s">
        <v>230</v>
      </c>
      <c r="B9" s="1" t="s">
        <v>0</v>
      </c>
      <c r="C9" s="1" t="s">
        <v>6</v>
      </c>
      <c r="D9" s="19">
        <v>6695956.87</v>
      </c>
      <c r="E9" s="20">
        <v>2013100.29</v>
      </c>
      <c r="F9" s="20">
        <v>92837.31</v>
      </c>
      <c r="G9" s="20">
        <v>4590019.2700000005</v>
      </c>
      <c r="H9" s="20">
        <v>0</v>
      </c>
      <c r="I9" s="21">
        <v>6993.9</v>
      </c>
      <c r="J9" s="22"/>
      <c r="K9" s="19">
        <v>6425798.11</v>
      </c>
      <c r="L9" s="20">
        <v>2013100.29</v>
      </c>
      <c r="M9" s="20">
        <v>92837.31</v>
      </c>
      <c r="N9" s="20">
        <v>4319860.510000001</v>
      </c>
      <c r="O9" s="22">
        <v>0</v>
      </c>
      <c r="P9" s="21">
        <v>6711.72</v>
      </c>
      <c r="Q9" s="22"/>
      <c r="R9" s="23">
        <f t="shared" si="0"/>
        <v>-270158.7599999998</v>
      </c>
      <c r="S9" s="22">
        <f t="shared" si="1"/>
        <v>0.00124866450613807</v>
      </c>
      <c r="T9" s="22"/>
      <c r="U9" s="24">
        <f t="shared" si="2"/>
        <v>74953.1</v>
      </c>
      <c r="V9" s="54">
        <f t="shared" si="3"/>
        <v>0.011193784765223556</v>
      </c>
      <c r="W9" s="25">
        <f t="shared" si="4"/>
        <v>195205.65999999977</v>
      </c>
      <c r="X9" s="54">
        <f t="shared" si="5"/>
        <v>0.029152765435898002</v>
      </c>
      <c r="Y9" s="26">
        <f t="shared" si="6"/>
        <v>270158.7599999998</v>
      </c>
    </row>
    <row r="10" spans="1:25" ht="15">
      <c r="A10" s="12" t="s">
        <v>231</v>
      </c>
      <c r="B10" s="1" t="s">
        <v>0</v>
      </c>
      <c r="C10" s="1" t="s">
        <v>7</v>
      </c>
      <c r="D10" s="19">
        <v>68248446.079</v>
      </c>
      <c r="E10" s="20">
        <v>14007777.66</v>
      </c>
      <c r="F10" s="20">
        <v>1014512.8</v>
      </c>
      <c r="G10" s="20">
        <v>53226155.619</v>
      </c>
      <c r="H10" s="20">
        <v>0</v>
      </c>
      <c r="I10" s="21">
        <v>7058.98</v>
      </c>
      <c r="J10" s="22"/>
      <c r="K10" s="19">
        <v>65494864.8</v>
      </c>
      <c r="L10" s="20">
        <v>14007777.66</v>
      </c>
      <c r="M10" s="20">
        <v>1014512.8</v>
      </c>
      <c r="N10" s="20">
        <v>50472574.34</v>
      </c>
      <c r="O10" s="22">
        <v>0</v>
      </c>
      <c r="P10" s="21">
        <v>6774.17</v>
      </c>
      <c r="Q10" s="22"/>
      <c r="R10" s="23">
        <f t="shared" si="0"/>
        <v>-2753581.278999999</v>
      </c>
      <c r="S10" s="22">
        <f t="shared" si="1"/>
        <v>0.012726958059229958</v>
      </c>
      <c r="T10" s="22"/>
      <c r="U10" s="24">
        <f t="shared" si="2"/>
        <v>763956.19</v>
      </c>
      <c r="V10" s="54">
        <f t="shared" si="3"/>
        <v>0.011193752149546285</v>
      </c>
      <c r="W10" s="25">
        <f t="shared" si="4"/>
        <v>1989625.0889999992</v>
      </c>
      <c r="X10" s="54">
        <f t="shared" si="5"/>
        <v>0.029152679706391228</v>
      </c>
      <c r="Y10" s="26">
        <f t="shared" si="6"/>
        <v>2753581.278999999</v>
      </c>
    </row>
    <row r="11" spans="1:25" ht="15">
      <c r="A11" s="12" t="s">
        <v>232</v>
      </c>
      <c r="B11" s="1" t="s">
        <v>8</v>
      </c>
      <c r="C11" s="1" t="s">
        <v>8</v>
      </c>
      <c r="D11" s="19">
        <v>13993094.31</v>
      </c>
      <c r="E11" s="20">
        <v>3168456.86</v>
      </c>
      <c r="F11" s="20">
        <v>336460.62</v>
      </c>
      <c r="G11" s="20">
        <v>10488176.830000002</v>
      </c>
      <c r="H11" s="20">
        <v>0</v>
      </c>
      <c r="I11" s="21">
        <v>6632.74</v>
      </c>
      <c r="J11" s="22"/>
      <c r="K11" s="19">
        <v>13428521.23</v>
      </c>
      <c r="L11" s="20">
        <v>3168456.86</v>
      </c>
      <c r="M11" s="20">
        <v>336460.62</v>
      </c>
      <c r="N11" s="20">
        <v>9923603.750000002</v>
      </c>
      <c r="O11" s="22">
        <v>0</v>
      </c>
      <c r="P11" s="21">
        <v>6365.13</v>
      </c>
      <c r="Q11" s="22"/>
      <c r="R11" s="23">
        <f t="shared" si="0"/>
        <v>-564573.0800000001</v>
      </c>
      <c r="S11" s="22">
        <f t="shared" si="1"/>
        <v>0.0026094373771816605</v>
      </c>
      <c r="T11" s="22"/>
      <c r="U11" s="24">
        <f t="shared" si="2"/>
        <v>156635.69</v>
      </c>
      <c r="V11" s="54">
        <f t="shared" si="3"/>
        <v>0.011193785057823997</v>
      </c>
      <c r="W11" s="25">
        <f t="shared" si="4"/>
        <v>407937.3900000001</v>
      </c>
      <c r="X11" s="54">
        <f t="shared" si="5"/>
        <v>0.02915276499697943</v>
      </c>
      <c r="Y11" s="26">
        <f t="shared" si="6"/>
        <v>564573.0800000001</v>
      </c>
    </row>
    <row r="12" spans="1:25" ht="15">
      <c r="A12" s="12" t="s">
        <v>233</v>
      </c>
      <c r="B12" s="1" t="s">
        <v>8</v>
      </c>
      <c r="C12" s="1" t="s">
        <v>9</v>
      </c>
      <c r="D12" s="19">
        <v>2713286.27</v>
      </c>
      <c r="E12" s="20">
        <v>614744.21</v>
      </c>
      <c r="F12" s="20">
        <v>57382.57</v>
      </c>
      <c r="G12" s="20">
        <v>2041159.49</v>
      </c>
      <c r="H12" s="20">
        <v>0</v>
      </c>
      <c r="I12" s="21">
        <v>8919.42</v>
      </c>
      <c r="J12" s="22"/>
      <c r="K12" s="19">
        <v>2603814.53</v>
      </c>
      <c r="L12" s="20">
        <v>614744.21</v>
      </c>
      <c r="M12" s="20">
        <v>57382.57</v>
      </c>
      <c r="N12" s="20">
        <v>1931687.7499999998</v>
      </c>
      <c r="O12" s="22">
        <v>0</v>
      </c>
      <c r="P12" s="21">
        <v>8559.55</v>
      </c>
      <c r="Q12" s="22"/>
      <c r="R12" s="23">
        <f t="shared" si="0"/>
        <v>-109471.74000000022</v>
      </c>
      <c r="S12" s="22">
        <f t="shared" si="1"/>
        <v>0.0005059746208606213</v>
      </c>
      <c r="T12" s="22"/>
      <c r="U12" s="24">
        <f t="shared" si="2"/>
        <v>30371.94</v>
      </c>
      <c r="V12" s="54">
        <f t="shared" si="3"/>
        <v>0.011193783839108138</v>
      </c>
      <c r="W12" s="25">
        <f t="shared" si="4"/>
        <v>79099.80000000022</v>
      </c>
      <c r="X12" s="54">
        <f t="shared" si="5"/>
        <v>0.029152766103077</v>
      </c>
      <c r="Y12" s="26">
        <f t="shared" si="6"/>
        <v>109471.74000000022</v>
      </c>
    </row>
    <row r="13" spans="1:25" ht="15">
      <c r="A13" s="12" t="s">
        <v>234</v>
      </c>
      <c r="B13" s="1" t="s">
        <v>10</v>
      </c>
      <c r="C13" s="1" t="s">
        <v>11</v>
      </c>
      <c r="D13" s="19">
        <v>21150934.39</v>
      </c>
      <c r="E13" s="20">
        <v>9185806.19</v>
      </c>
      <c r="F13" s="20">
        <v>625463.99</v>
      </c>
      <c r="G13" s="20">
        <v>11339664.21</v>
      </c>
      <c r="H13" s="20">
        <v>0</v>
      </c>
      <c r="I13" s="21">
        <v>6941.79</v>
      </c>
      <c r="J13" s="22"/>
      <c r="K13" s="19">
        <v>20297567.16</v>
      </c>
      <c r="L13" s="20">
        <v>9185806.19</v>
      </c>
      <c r="M13" s="20">
        <v>625463.99</v>
      </c>
      <c r="N13" s="20">
        <v>10486296.98</v>
      </c>
      <c r="O13" s="22">
        <v>0</v>
      </c>
      <c r="P13" s="21">
        <v>6661.71</v>
      </c>
      <c r="Q13" s="22"/>
      <c r="R13" s="23">
        <f t="shared" si="0"/>
        <v>-853367.2300000004</v>
      </c>
      <c r="S13" s="22">
        <f t="shared" si="1"/>
        <v>0.003944234015592773</v>
      </c>
      <c r="T13" s="22"/>
      <c r="U13" s="24">
        <f t="shared" si="2"/>
        <v>236759.01</v>
      </c>
      <c r="V13" s="54">
        <f t="shared" si="3"/>
        <v>0.011193784900204591</v>
      </c>
      <c r="W13" s="25">
        <f t="shared" si="4"/>
        <v>616608.2200000004</v>
      </c>
      <c r="X13" s="54">
        <f t="shared" si="5"/>
        <v>0.02915276500935713</v>
      </c>
      <c r="Y13" s="26">
        <f t="shared" si="6"/>
        <v>853367.2300000004</v>
      </c>
    </row>
    <row r="14" spans="1:25" ht="15">
      <c r="A14" s="12" t="s">
        <v>235</v>
      </c>
      <c r="B14" s="1" t="s">
        <v>10</v>
      </c>
      <c r="C14" s="1" t="s">
        <v>12</v>
      </c>
      <c r="D14" s="19">
        <v>11816662.64</v>
      </c>
      <c r="E14" s="20">
        <v>3308181.77</v>
      </c>
      <c r="F14" s="20">
        <v>241459.6</v>
      </c>
      <c r="G14" s="20">
        <v>8267021.270000001</v>
      </c>
      <c r="H14" s="20">
        <v>0</v>
      </c>
      <c r="I14" s="21">
        <v>7899.89</v>
      </c>
      <c r="J14" s="22"/>
      <c r="K14" s="19">
        <v>11339901.07</v>
      </c>
      <c r="L14" s="20">
        <v>3308181.77</v>
      </c>
      <c r="M14" s="20">
        <v>241459.6</v>
      </c>
      <c r="N14" s="20">
        <v>7790259.700000001</v>
      </c>
      <c r="O14" s="22">
        <v>0</v>
      </c>
      <c r="P14" s="21">
        <v>7581.16</v>
      </c>
      <c r="Q14" s="22"/>
      <c r="R14" s="23">
        <f t="shared" si="0"/>
        <v>-476761.5700000003</v>
      </c>
      <c r="S14" s="22">
        <f t="shared" si="1"/>
        <v>0.002203575595141397</v>
      </c>
      <c r="T14" s="22"/>
      <c r="U14" s="24">
        <f t="shared" si="2"/>
        <v>132273.18</v>
      </c>
      <c r="V14" s="54">
        <f t="shared" si="3"/>
        <v>0.011193784914553504</v>
      </c>
      <c r="W14" s="25">
        <f t="shared" si="4"/>
        <v>344488.3900000003</v>
      </c>
      <c r="X14" s="54">
        <f t="shared" si="5"/>
        <v>0.02915276508223986</v>
      </c>
      <c r="Y14" s="26">
        <f t="shared" si="6"/>
        <v>476761.5700000003</v>
      </c>
    </row>
    <row r="15" spans="1:25" ht="15">
      <c r="A15" s="12" t="s">
        <v>236</v>
      </c>
      <c r="B15" s="1" t="s">
        <v>10</v>
      </c>
      <c r="C15" s="1" t="s">
        <v>13</v>
      </c>
      <c r="D15" s="19">
        <v>333031095.24</v>
      </c>
      <c r="E15" s="20">
        <v>121380013.09</v>
      </c>
      <c r="F15" s="20">
        <v>8740620.45</v>
      </c>
      <c r="G15" s="20">
        <v>202910461.70000002</v>
      </c>
      <c r="H15" s="20">
        <v>0</v>
      </c>
      <c r="I15" s="21">
        <v>6742.09</v>
      </c>
      <c r="J15" s="22"/>
      <c r="K15" s="19">
        <v>319594439.44</v>
      </c>
      <c r="L15" s="20">
        <v>121380013.09</v>
      </c>
      <c r="M15" s="20">
        <v>8740620.45</v>
      </c>
      <c r="N15" s="20">
        <v>189473805.9</v>
      </c>
      <c r="O15" s="22">
        <v>0</v>
      </c>
      <c r="P15" s="21">
        <v>6470.07</v>
      </c>
      <c r="Q15" s="22"/>
      <c r="R15" s="23">
        <f t="shared" si="0"/>
        <v>-13436655.800000012</v>
      </c>
      <c r="S15" s="22">
        <f t="shared" si="1"/>
        <v>0.06210376142774072</v>
      </c>
      <c r="T15" s="22"/>
      <c r="U15" s="24">
        <f t="shared" si="2"/>
        <v>3727878.45</v>
      </c>
      <c r="V15" s="54">
        <f t="shared" si="3"/>
        <v>0.011193784914629343</v>
      </c>
      <c r="W15" s="25">
        <f t="shared" si="4"/>
        <v>9708777.350000013</v>
      </c>
      <c r="X15" s="54">
        <f t="shared" si="5"/>
        <v>0.029152765278579615</v>
      </c>
      <c r="Y15" s="26">
        <f t="shared" si="6"/>
        <v>13436655.800000012</v>
      </c>
    </row>
    <row r="16" spans="1:25" ht="15">
      <c r="A16" s="12" t="s">
        <v>237</v>
      </c>
      <c r="B16" s="1" t="s">
        <v>10</v>
      </c>
      <c r="C16" s="1" t="s">
        <v>14</v>
      </c>
      <c r="D16" s="19">
        <v>98701507.23</v>
      </c>
      <c r="E16" s="20">
        <v>33721107.52</v>
      </c>
      <c r="F16" s="20">
        <v>2413868.65</v>
      </c>
      <c r="G16" s="20">
        <v>62566531.06</v>
      </c>
      <c r="H16" s="20">
        <v>0</v>
      </c>
      <c r="I16" s="21">
        <v>6556.24</v>
      </c>
      <c r="J16" s="22"/>
      <c r="K16" s="19">
        <v>94719241.91000001</v>
      </c>
      <c r="L16" s="20">
        <v>33721107.52</v>
      </c>
      <c r="M16" s="20">
        <v>2413868.65</v>
      </c>
      <c r="N16" s="20">
        <v>58584265.74000001</v>
      </c>
      <c r="O16" s="22">
        <v>0</v>
      </c>
      <c r="P16" s="21">
        <v>6291.71</v>
      </c>
      <c r="Q16" s="22"/>
      <c r="R16" s="23">
        <f t="shared" si="0"/>
        <v>-3982265.319999993</v>
      </c>
      <c r="S16" s="22">
        <f t="shared" si="1"/>
        <v>0.01840589347948058</v>
      </c>
      <c r="T16" s="22"/>
      <c r="U16" s="24">
        <f t="shared" si="2"/>
        <v>1104843.44</v>
      </c>
      <c r="V16" s="54">
        <f t="shared" si="3"/>
        <v>0.011193784887452927</v>
      </c>
      <c r="W16" s="25">
        <f t="shared" si="4"/>
        <v>2877421.879999993</v>
      </c>
      <c r="X16" s="54">
        <f t="shared" si="5"/>
        <v>0.029152765350329016</v>
      </c>
      <c r="Y16" s="26">
        <f t="shared" si="6"/>
        <v>3982265.319999993</v>
      </c>
    </row>
    <row r="17" spans="1:25" ht="15">
      <c r="A17" s="12" t="s">
        <v>238</v>
      </c>
      <c r="B17" s="1" t="s">
        <v>10</v>
      </c>
      <c r="C17" s="1" t="s">
        <v>15</v>
      </c>
      <c r="D17" s="19">
        <v>1998493.2699999998</v>
      </c>
      <c r="E17" s="20">
        <v>563660.64</v>
      </c>
      <c r="F17" s="20">
        <v>38638.67</v>
      </c>
      <c r="G17" s="20">
        <v>1396193.96</v>
      </c>
      <c r="H17" s="20">
        <v>0</v>
      </c>
      <c r="I17" s="21">
        <v>12680.79</v>
      </c>
      <c r="J17" s="22"/>
      <c r="K17" s="19">
        <v>1917860.96</v>
      </c>
      <c r="L17" s="20">
        <v>563660.64</v>
      </c>
      <c r="M17" s="20">
        <v>38638.67</v>
      </c>
      <c r="N17" s="20">
        <v>1315561.65</v>
      </c>
      <c r="O17" s="22">
        <v>0</v>
      </c>
      <c r="P17" s="21">
        <v>12169.17</v>
      </c>
      <c r="Q17" s="22"/>
      <c r="R17" s="23">
        <f t="shared" si="0"/>
        <v>-80632.30999999982</v>
      </c>
      <c r="S17" s="22">
        <f t="shared" si="1"/>
        <v>0.00037267976631563465</v>
      </c>
      <c r="T17" s="22"/>
      <c r="U17" s="24">
        <f t="shared" si="2"/>
        <v>22370.7</v>
      </c>
      <c r="V17" s="54">
        <f t="shared" si="3"/>
        <v>0.01119378300433306</v>
      </c>
      <c r="W17" s="25">
        <f t="shared" si="4"/>
        <v>58261.609999999826</v>
      </c>
      <c r="X17" s="54">
        <f t="shared" si="5"/>
        <v>0.029152767674819256</v>
      </c>
      <c r="Y17" s="26">
        <f t="shared" si="6"/>
        <v>80632.30999999982</v>
      </c>
    </row>
    <row r="18" spans="1:25" ht="15">
      <c r="A18" s="12" t="s">
        <v>239</v>
      </c>
      <c r="B18" s="1" t="s">
        <v>10</v>
      </c>
      <c r="C18" s="1" t="s">
        <v>16</v>
      </c>
      <c r="D18" s="19">
        <v>251492165.65999997</v>
      </c>
      <c r="E18" s="20">
        <v>45888772.15</v>
      </c>
      <c r="F18" s="20">
        <v>3175005.72</v>
      </c>
      <c r="G18" s="20">
        <v>202428387.78999996</v>
      </c>
      <c r="H18" s="20">
        <v>0</v>
      </c>
      <c r="I18" s="21">
        <v>7071.16</v>
      </c>
      <c r="J18" s="22"/>
      <c r="K18" s="19">
        <v>241345324.36999997</v>
      </c>
      <c r="L18" s="20">
        <v>45888772.15</v>
      </c>
      <c r="M18" s="20">
        <v>3175005.72</v>
      </c>
      <c r="N18" s="20">
        <v>192281546.49999997</v>
      </c>
      <c r="O18" s="22">
        <v>0</v>
      </c>
      <c r="P18" s="21">
        <v>6785.86</v>
      </c>
      <c r="Q18" s="22"/>
      <c r="R18" s="23">
        <f t="shared" si="0"/>
        <v>-10146841.289999992</v>
      </c>
      <c r="S18" s="22">
        <f t="shared" si="1"/>
        <v>0.046898351799657456</v>
      </c>
      <c r="T18" s="22"/>
      <c r="U18" s="24">
        <f t="shared" si="2"/>
        <v>2815149.21</v>
      </c>
      <c r="V18" s="54">
        <f t="shared" si="3"/>
        <v>0.011193784914182525</v>
      </c>
      <c r="W18" s="25">
        <f t="shared" si="4"/>
        <v>7331692.079999992</v>
      </c>
      <c r="X18" s="54">
        <f t="shared" si="5"/>
        <v>0.02915276529890769</v>
      </c>
      <c r="Y18" s="26">
        <f t="shared" si="6"/>
        <v>10146841.289999992</v>
      </c>
    </row>
    <row r="19" spans="1:25" ht="15">
      <c r="A19" s="12" t="s">
        <v>240</v>
      </c>
      <c r="B19" s="1" t="s">
        <v>10</v>
      </c>
      <c r="C19" s="1" t="s">
        <v>17</v>
      </c>
      <c r="D19" s="19">
        <v>3609789.98</v>
      </c>
      <c r="E19" s="20">
        <v>944943.45</v>
      </c>
      <c r="F19" s="20">
        <v>60738.13</v>
      </c>
      <c r="G19" s="20">
        <v>2604108.4000000004</v>
      </c>
      <c r="H19" s="20">
        <v>0</v>
      </c>
      <c r="I19" s="21">
        <v>7752.99</v>
      </c>
      <c r="J19" s="22"/>
      <c r="K19" s="19">
        <v>3464147.4</v>
      </c>
      <c r="L19" s="20">
        <v>944943.45</v>
      </c>
      <c r="M19" s="20">
        <v>60738.13</v>
      </c>
      <c r="N19" s="20">
        <v>2458465.8200000003</v>
      </c>
      <c r="O19" s="22">
        <v>0</v>
      </c>
      <c r="P19" s="21">
        <v>7440.18</v>
      </c>
      <c r="Q19" s="22"/>
      <c r="R19" s="23">
        <f t="shared" si="0"/>
        <v>-145642.58000000007</v>
      </c>
      <c r="S19" s="22">
        <f t="shared" si="1"/>
        <v>0.0006731550005203406</v>
      </c>
      <c r="T19" s="22"/>
      <c r="U19" s="24">
        <f t="shared" si="2"/>
        <v>40407.21</v>
      </c>
      <c r="V19" s="54">
        <f t="shared" si="3"/>
        <v>0.011193784187965418</v>
      </c>
      <c r="W19" s="25">
        <f t="shared" si="4"/>
        <v>105235.37000000008</v>
      </c>
      <c r="X19" s="54">
        <f t="shared" si="5"/>
        <v>0.029152768051065422</v>
      </c>
      <c r="Y19" s="26">
        <f t="shared" si="6"/>
        <v>145642.58000000007</v>
      </c>
    </row>
    <row r="20" spans="1:25" ht="15">
      <c r="A20" s="12" t="s">
        <v>241</v>
      </c>
      <c r="B20" s="1" t="s">
        <v>18</v>
      </c>
      <c r="C20" s="1" t="s">
        <v>18</v>
      </c>
      <c r="D20" s="19">
        <v>10515958.01</v>
      </c>
      <c r="E20" s="20">
        <v>8331612.63</v>
      </c>
      <c r="F20" s="20">
        <v>509576.64</v>
      </c>
      <c r="G20" s="20">
        <v>1674768.7399999998</v>
      </c>
      <c r="H20" s="20">
        <v>0</v>
      </c>
      <c r="I20" s="21">
        <v>6871.38</v>
      </c>
      <c r="J20" s="22"/>
      <c r="K20" s="19">
        <v>10091675.38</v>
      </c>
      <c r="L20" s="20">
        <v>8331612.63</v>
      </c>
      <c r="M20" s="20">
        <v>509576.64</v>
      </c>
      <c r="N20" s="20">
        <v>1250486.1100000008</v>
      </c>
      <c r="O20" s="22">
        <v>0</v>
      </c>
      <c r="P20" s="21">
        <v>6594.14</v>
      </c>
      <c r="Q20" s="22"/>
      <c r="R20" s="23">
        <f t="shared" si="0"/>
        <v>-424282.62999999896</v>
      </c>
      <c r="S20" s="22">
        <f t="shared" si="1"/>
        <v>0.001961019737623576</v>
      </c>
      <c r="T20" s="22"/>
      <c r="U20" s="24">
        <f t="shared" si="2"/>
        <v>117713.37</v>
      </c>
      <c r="V20" s="54">
        <f t="shared" si="3"/>
        <v>0.011193784711584257</v>
      </c>
      <c r="W20" s="25">
        <f t="shared" si="4"/>
        <v>306569.25999999896</v>
      </c>
      <c r="X20" s="54">
        <f t="shared" si="5"/>
        <v>0.02915276570222811</v>
      </c>
      <c r="Y20" s="26">
        <f t="shared" si="6"/>
        <v>424282.62999999896</v>
      </c>
    </row>
    <row r="21" spans="1:25" ht="15">
      <c r="A21" s="12" t="s">
        <v>242</v>
      </c>
      <c r="B21" s="1" t="s">
        <v>19</v>
      </c>
      <c r="C21" s="1" t="s">
        <v>20</v>
      </c>
      <c r="D21" s="19">
        <v>1777021.39</v>
      </c>
      <c r="E21" s="20">
        <v>471341</v>
      </c>
      <c r="F21" s="20">
        <v>73836.78</v>
      </c>
      <c r="G21" s="20">
        <v>1231843.6099999999</v>
      </c>
      <c r="H21" s="20">
        <v>0</v>
      </c>
      <c r="I21" s="21">
        <v>11457.26</v>
      </c>
      <c r="J21" s="22"/>
      <c r="K21" s="19">
        <v>1705324.71</v>
      </c>
      <c r="L21" s="20">
        <v>471341</v>
      </c>
      <c r="M21" s="20">
        <v>73836.78</v>
      </c>
      <c r="N21" s="20">
        <v>1160146.93</v>
      </c>
      <c r="O21" s="22">
        <v>0</v>
      </c>
      <c r="P21" s="21">
        <v>10995</v>
      </c>
      <c r="Q21" s="22"/>
      <c r="R21" s="23">
        <f t="shared" si="0"/>
        <v>-71696.67999999993</v>
      </c>
      <c r="S21" s="22">
        <f t="shared" si="1"/>
        <v>0.00033137959148146534</v>
      </c>
      <c r="T21" s="22"/>
      <c r="U21" s="24">
        <f t="shared" si="2"/>
        <v>19891.59</v>
      </c>
      <c r="V21" s="54">
        <f t="shared" si="3"/>
        <v>0.011193781972427468</v>
      </c>
      <c r="W21" s="25">
        <f t="shared" si="4"/>
        <v>51805.08999999994</v>
      </c>
      <c r="X21" s="54">
        <f t="shared" si="5"/>
        <v>0.02915276669798552</v>
      </c>
      <c r="Y21" s="26">
        <f t="shared" si="6"/>
        <v>71696.67999999993</v>
      </c>
    </row>
    <row r="22" spans="1:25" ht="15">
      <c r="A22" s="12" t="s">
        <v>243</v>
      </c>
      <c r="B22" s="1" t="s">
        <v>19</v>
      </c>
      <c r="C22" s="1" t="s">
        <v>21</v>
      </c>
      <c r="D22" s="19">
        <v>860415.28</v>
      </c>
      <c r="E22" s="20">
        <v>187794.9</v>
      </c>
      <c r="F22" s="20">
        <v>25053.68</v>
      </c>
      <c r="G22" s="20">
        <v>647566.7</v>
      </c>
      <c r="H22" s="20">
        <v>0</v>
      </c>
      <c r="I22" s="21">
        <v>13465.03</v>
      </c>
      <c r="J22" s="22"/>
      <c r="K22" s="19">
        <v>825700.5</v>
      </c>
      <c r="L22" s="20">
        <v>187794.9</v>
      </c>
      <c r="M22" s="20">
        <v>25053.68</v>
      </c>
      <c r="N22" s="20">
        <v>612851.9199999999</v>
      </c>
      <c r="O22" s="22">
        <v>0</v>
      </c>
      <c r="P22" s="21">
        <v>12921.76</v>
      </c>
      <c r="Q22" s="22"/>
      <c r="R22" s="23">
        <f t="shared" si="0"/>
        <v>-34714.78000000003</v>
      </c>
      <c r="S22" s="22">
        <f t="shared" si="1"/>
        <v>0.00016045052036954796</v>
      </c>
      <c r="T22" s="22"/>
      <c r="U22" s="24">
        <f t="shared" si="2"/>
        <v>9631.3</v>
      </c>
      <c r="V22" s="54">
        <f t="shared" si="3"/>
        <v>0.011193780752010819</v>
      </c>
      <c r="W22" s="25">
        <f t="shared" si="4"/>
        <v>25083.48000000003</v>
      </c>
      <c r="X22" s="54">
        <f t="shared" si="5"/>
        <v>0.029152759816166943</v>
      </c>
      <c r="Y22" s="26">
        <f t="shared" si="6"/>
        <v>34714.78000000003</v>
      </c>
    </row>
    <row r="23" spans="1:25" ht="15">
      <c r="A23" s="12" t="s">
        <v>244</v>
      </c>
      <c r="B23" s="1" t="s">
        <v>19</v>
      </c>
      <c r="C23" s="1" t="s">
        <v>22</v>
      </c>
      <c r="D23" s="19">
        <v>2452671.04</v>
      </c>
      <c r="E23" s="20">
        <v>563592.74</v>
      </c>
      <c r="F23" s="20">
        <v>77170.8</v>
      </c>
      <c r="G23" s="20">
        <v>1811907.5</v>
      </c>
      <c r="H23" s="20">
        <v>0</v>
      </c>
      <c r="I23" s="21">
        <v>9017.17</v>
      </c>
      <c r="J23" s="22"/>
      <c r="K23" s="19">
        <v>2353714.2300000004</v>
      </c>
      <c r="L23" s="20">
        <v>563592.74</v>
      </c>
      <c r="M23" s="20">
        <v>77170.8</v>
      </c>
      <c r="N23" s="20">
        <v>1712950.6900000004</v>
      </c>
      <c r="O23" s="22">
        <v>0</v>
      </c>
      <c r="P23" s="21">
        <v>8653.36</v>
      </c>
      <c r="Q23" s="22"/>
      <c r="R23" s="23">
        <f t="shared" si="0"/>
        <v>-98956.80999999959</v>
      </c>
      <c r="S23" s="22">
        <f t="shared" si="1"/>
        <v>0.0004573749756907694</v>
      </c>
      <c r="T23" s="22"/>
      <c r="U23" s="24">
        <f t="shared" si="2"/>
        <v>27454.67</v>
      </c>
      <c r="V23" s="54">
        <f t="shared" si="3"/>
        <v>0.011193784063271688</v>
      </c>
      <c r="W23" s="25">
        <f t="shared" si="4"/>
        <v>71502.13999999959</v>
      </c>
      <c r="X23" s="54">
        <f t="shared" si="5"/>
        <v>0.029152764000507623</v>
      </c>
      <c r="Y23" s="26">
        <f t="shared" si="6"/>
        <v>98956.80999999959</v>
      </c>
    </row>
    <row r="24" spans="1:25" ht="15">
      <c r="A24" s="12" t="s">
        <v>245</v>
      </c>
      <c r="B24" s="1" t="s">
        <v>19</v>
      </c>
      <c r="C24" s="1" t="s">
        <v>23</v>
      </c>
      <c r="D24" s="19">
        <v>2473130.2500000005</v>
      </c>
      <c r="E24" s="20">
        <v>139973.64</v>
      </c>
      <c r="F24" s="20">
        <v>23031.77</v>
      </c>
      <c r="G24" s="20">
        <v>2310124.8400000003</v>
      </c>
      <c r="H24" s="20">
        <v>0</v>
      </c>
      <c r="I24" s="21">
        <v>6972.46</v>
      </c>
      <c r="J24" s="22"/>
      <c r="K24" s="19">
        <v>2373347.9800000004</v>
      </c>
      <c r="L24" s="20">
        <v>139973.64</v>
      </c>
      <c r="M24" s="20">
        <v>23031.77</v>
      </c>
      <c r="N24" s="20">
        <v>2210342.5700000003</v>
      </c>
      <c r="O24" s="22">
        <v>0</v>
      </c>
      <c r="P24" s="21">
        <v>6691.14</v>
      </c>
      <c r="Q24" s="22"/>
      <c r="R24" s="23">
        <f t="shared" si="0"/>
        <v>-99782.27000000002</v>
      </c>
      <c r="S24" s="22">
        <f t="shared" si="1"/>
        <v>0.0004611902234481891</v>
      </c>
      <c r="T24" s="22"/>
      <c r="U24" s="24">
        <f t="shared" si="2"/>
        <v>27683.69</v>
      </c>
      <c r="V24" s="54">
        <f t="shared" si="3"/>
        <v>0.011193785689209047</v>
      </c>
      <c r="W24" s="25">
        <f t="shared" si="4"/>
        <v>72098.58000000002</v>
      </c>
      <c r="X24" s="54">
        <f t="shared" si="5"/>
        <v>0.029152762981246135</v>
      </c>
      <c r="Y24" s="26">
        <f t="shared" si="6"/>
        <v>99782.27000000002</v>
      </c>
    </row>
    <row r="25" spans="1:25" ht="15">
      <c r="A25" s="12" t="s">
        <v>246</v>
      </c>
      <c r="B25" s="1" t="s">
        <v>19</v>
      </c>
      <c r="C25" s="1" t="s">
        <v>24</v>
      </c>
      <c r="D25" s="19">
        <v>669694.8500000001</v>
      </c>
      <c r="E25" s="20">
        <v>118446.57</v>
      </c>
      <c r="F25" s="20">
        <v>18409.09</v>
      </c>
      <c r="G25" s="20">
        <v>532839.1900000001</v>
      </c>
      <c r="H25" s="20">
        <v>0</v>
      </c>
      <c r="I25" s="21">
        <v>13723.26</v>
      </c>
      <c r="J25" s="22"/>
      <c r="K25" s="19">
        <v>642674.9700000001</v>
      </c>
      <c r="L25" s="20">
        <v>118446.57</v>
      </c>
      <c r="M25" s="20">
        <v>18409.09</v>
      </c>
      <c r="N25" s="20">
        <v>505819.31000000006</v>
      </c>
      <c r="O25" s="22">
        <v>0</v>
      </c>
      <c r="P25" s="21">
        <v>13169.57</v>
      </c>
      <c r="Q25" s="22"/>
      <c r="R25" s="23">
        <f t="shared" si="0"/>
        <v>-27019.880000000005</v>
      </c>
      <c r="S25" s="22">
        <f t="shared" si="1"/>
        <v>0.00012488495696423078</v>
      </c>
      <c r="T25" s="22"/>
      <c r="U25" s="24">
        <f t="shared" si="2"/>
        <v>7496.42</v>
      </c>
      <c r="V25" s="54">
        <f t="shared" si="3"/>
        <v>0.011193784751368476</v>
      </c>
      <c r="W25" s="25">
        <f t="shared" si="4"/>
        <v>19523.460000000006</v>
      </c>
      <c r="X25" s="54">
        <f t="shared" si="5"/>
        <v>0.02915277010118863</v>
      </c>
      <c r="Y25" s="26">
        <f t="shared" si="6"/>
        <v>27019.880000000005</v>
      </c>
    </row>
    <row r="26" spans="1:25" ht="15">
      <c r="A26" s="12" t="s">
        <v>247</v>
      </c>
      <c r="B26" s="1" t="s">
        <v>25</v>
      </c>
      <c r="C26" s="1" t="s">
        <v>26</v>
      </c>
      <c r="D26" s="19">
        <v>3927441.81</v>
      </c>
      <c r="E26" s="20">
        <v>998976.52</v>
      </c>
      <c r="F26" s="20">
        <v>85095.08</v>
      </c>
      <c r="G26" s="20">
        <v>2843370.21</v>
      </c>
      <c r="H26" s="20">
        <v>0</v>
      </c>
      <c r="I26" s="21">
        <v>7310.95</v>
      </c>
      <c r="J26" s="22"/>
      <c r="K26" s="19">
        <v>3768983.08</v>
      </c>
      <c r="L26" s="20">
        <v>998976.52</v>
      </c>
      <c r="M26" s="20">
        <v>85095.08</v>
      </c>
      <c r="N26" s="20">
        <v>2684911.48</v>
      </c>
      <c r="O26" s="22">
        <v>0</v>
      </c>
      <c r="P26" s="21">
        <v>7015.98</v>
      </c>
      <c r="Q26" s="22"/>
      <c r="R26" s="23">
        <f t="shared" si="0"/>
        <v>-158458.72999999998</v>
      </c>
      <c r="S26" s="22">
        <f t="shared" si="1"/>
        <v>0.0007323908054608924</v>
      </c>
      <c r="T26" s="22"/>
      <c r="U26" s="24">
        <f t="shared" si="2"/>
        <v>43962.94</v>
      </c>
      <c r="V26" s="54">
        <f t="shared" si="3"/>
        <v>0.011193785198309533</v>
      </c>
      <c r="W26" s="25">
        <f t="shared" si="4"/>
        <v>114495.78999999998</v>
      </c>
      <c r="X26" s="54">
        <f t="shared" si="5"/>
        <v>0.029152765474073306</v>
      </c>
      <c r="Y26" s="26">
        <f t="shared" si="6"/>
        <v>158458.72999999998</v>
      </c>
    </row>
    <row r="27" spans="1:25" ht="15">
      <c r="A27" s="12" t="s">
        <v>248</v>
      </c>
      <c r="B27" s="1" t="s">
        <v>25</v>
      </c>
      <c r="C27" s="1" t="s">
        <v>27</v>
      </c>
      <c r="D27" s="19">
        <v>2428030.1</v>
      </c>
      <c r="E27" s="20">
        <v>348528.36</v>
      </c>
      <c r="F27" s="20">
        <v>39031.03</v>
      </c>
      <c r="G27" s="20">
        <v>2040470.7100000002</v>
      </c>
      <c r="H27" s="20">
        <v>0</v>
      </c>
      <c r="I27" s="21">
        <v>8854.96</v>
      </c>
      <c r="J27" s="22"/>
      <c r="K27" s="19">
        <v>2330067.46</v>
      </c>
      <c r="L27" s="20">
        <v>348528.36</v>
      </c>
      <c r="M27" s="20">
        <v>39031.03</v>
      </c>
      <c r="N27" s="20">
        <v>1942508.07</v>
      </c>
      <c r="O27" s="22">
        <v>0</v>
      </c>
      <c r="P27" s="21">
        <v>8497.69</v>
      </c>
      <c r="Q27" s="22"/>
      <c r="R27" s="23">
        <f t="shared" si="0"/>
        <v>-97962.64000000013</v>
      </c>
      <c r="S27" s="22">
        <f t="shared" si="1"/>
        <v>0.00045277995611018424</v>
      </c>
      <c r="T27" s="22"/>
      <c r="U27" s="24">
        <f t="shared" si="2"/>
        <v>27178.85</v>
      </c>
      <c r="V27" s="54">
        <f t="shared" si="3"/>
        <v>0.01119378627143049</v>
      </c>
      <c r="W27" s="25">
        <f t="shared" si="4"/>
        <v>70783.79000000012</v>
      </c>
      <c r="X27" s="54">
        <f t="shared" si="5"/>
        <v>0.02915276462182249</v>
      </c>
      <c r="Y27" s="26">
        <f t="shared" si="6"/>
        <v>97962.64000000013</v>
      </c>
    </row>
    <row r="28" spans="1:25" ht="15">
      <c r="A28" s="12" t="s">
        <v>249</v>
      </c>
      <c r="B28" s="1" t="s">
        <v>28</v>
      </c>
      <c r="C28" s="1" t="s">
        <v>29</v>
      </c>
      <c r="D28" s="19">
        <v>169866478.50000003</v>
      </c>
      <c r="E28" s="20">
        <v>58458045.63</v>
      </c>
      <c r="F28" s="20">
        <v>3264963.4</v>
      </c>
      <c r="G28" s="20">
        <v>108143469.47000003</v>
      </c>
      <c r="H28" s="20">
        <v>0</v>
      </c>
      <c r="I28" s="21">
        <v>6663.18</v>
      </c>
      <c r="J28" s="22"/>
      <c r="K28" s="19">
        <v>163012952.09000003</v>
      </c>
      <c r="L28" s="20">
        <v>58458045.63</v>
      </c>
      <c r="M28" s="20">
        <v>3264963.4</v>
      </c>
      <c r="N28" s="20">
        <v>101289943.06000003</v>
      </c>
      <c r="O28" s="22">
        <v>0</v>
      </c>
      <c r="P28" s="21">
        <v>6394.34</v>
      </c>
      <c r="Q28" s="22"/>
      <c r="R28" s="23">
        <f t="shared" si="0"/>
        <v>-6853526.409999996</v>
      </c>
      <c r="S28" s="22">
        <f t="shared" si="1"/>
        <v>0.031676763581706076</v>
      </c>
      <c r="T28" s="22"/>
      <c r="U28" s="24">
        <f t="shared" si="2"/>
        <v>1901448.83</v>
      </c>
      <c r="V28" s="54">
        <f t="shared" si="3"/>
        <v>0.011193784946804557</v>
      </c>
      <c r="W28" s="25">
        <f t="shared" si="4"/>
        <v>4952077.579999996</v>
      </c>
      <c r="X28" s="54">
        <f t="shared" si="5"/>
        <v>0.02915276529971742</v>
      </c>
      <c r="Y28" s="26">
        <f t="shared" si="6"/>
        <v>6853526.409999996</v>
      </c>
    </row>
    <row r="29" spans="1:25" ht="15">
      <c r="A29" s="12" t="s">
        <v>250</v>
      </c>
      <c r="B29" s="1" t="s">
        <v>28</v>
      </c>
      <c r="C29" s="1" t="s">
        <v>28</v>
      </c>
      <c r="D29" s="19">
        <v>189067564.14</v>
      </c>
      <c r="E29" s="20">
        <v>121748508.12</v>
      </c>
      <c r="F29" s="20">
        <v>6184589.68</v>
      </c>
      <c r="G29" s="20">
        <v>61134466.33999998</v>
      </c>
      <c r="H29" s="20">
        <v>0</v>
      </c>
      <c r="I29" s="21">
        <v>6716.72</v>
      </c>
      <c r="J29" s="22"/>
      <c r="K29" s="19">
        <v>181439340.16</v>
      </c>
      <c r="L29" s="20">
        <v>121748508.12</v>
      </c>
      <c r="M29" s="20">
        <v>6184589.68</v>
      </c>
      <c r="N29" s="20">
        <v>53506242.35999999</v>
      </c>
      <c r="O29" s="22">
        <v>0</v>
      </c>
      <c r="P29" s="21">
        <v>6445.72</v>
      </c>
      <c r="Q29" s="22"/>
      <c r="R29" s="23">
        <f t="shared" si="0"/>
        <v>-7628223.979999989</v>
      </c>
      <c r="S29" s="22">
        <f t="shared" si="1"/>
        <v>0.035257389131847054</v>
      </c>
      <c r="T29" s="22"/>
      <c r="U29" s="24">
        <f t="shared" si="2"/>
        <v>2116381.65</v>
      </c>
      <c r="V29" s="54">
        <f t="shared" si="3"/>
        <v>0.011193784928825074</v>
      </c>
      <c r="W29" s="25">
        <f t="shared" si="4"/>
        <v>5511842.329999989</v>
      </c>
      <c r="X29" s="54">
        <f t="shared" si="5"/>
        <v>0.02915276533588068</v>
      </c>
      <c r="Y29" s="26">
        <f t="shared" si="6"/>
        <v>7628223.979999989</v>
      </c>
    </row>
    <row r="30" spans="1:25" ht="15">
      <c r="A30" s="12" t="s">
        <v>251</v>
      </c>
      <c r="B30" s="1" t="s">
        <v>30</v>
      </c>
      <c r="C30" s="1" t="s">
        <v>31</v>
      </c>
      <c r="D30" s="19">
        <v>6439306.42</v>
      </c>
      <c r="E30" s="20">
        <v>3052204.19</v>
      </c>
      <c r="F30" s="20">
        <v>346490.04</v>
      </c>
      <c r="G30" s="20">
        <v>3040612.19</v>
      </c>
      <c r="H30" s="20">
        <v>0</v>
      </c>
      <c r="I30" s="21">
        <v>6988.61</v>
      </c>
      <c r="J30" s="22"/>
      <c r="K30" s="19">
        <v>6179502.62</v>
      </c>
      <c r="L30" s="20">
        <v>3052204.19</v>
      </c>
      <c r="M30" s="20">
        <v>346490.04</v>
      </c>
      <c r="N30" s="20">
        <v>2780808.39</v>
      </c>
      <c r="O30" s="22">
        <v>0</v>
      </c>
      <c r="P30" s="21">
        <v>6706.64</v>
      </c>
      <c r="Q30" s="22"/>
      <c r="R30" s="23">
        <f t="shared" si="0"/>
        <v>-259803.7999999998</v>
      </c>
      <c r="S30" s="22">
        <f t="shared" si="1"/>
        <v>0.0012008042368116952</v>
      </c>
      <c r="T30" s="22"/>
      <c r="U30" s="24">
        <f t="shared" si="2"/>
        <v>72080.21</v>
      </c>
      <c r="V30" s="54">
        <f t="shared" si="3"/>
        <v>0.011193784749258757</v>
      </c>
      <c r="W30" s="25">
        <f t="shared" si="4"/>
        <v>187723.5899999998</v>
      </c>
      <c r="X30" s="54">
        <f t="shared" si="5"/>
        <v>0.029152765493026467</v>
      </c>
      <c r="Y30" s="26">
        <f t="shared" si="6"/>
        <v>259803.7999999998</v>
      </c>
    </row>
    <row r="31" spans="1:25" ht="15">
      <c r="A31" s="12" t="s">
        <v>252</v>
      </c>
      <c r="B31" s="1" t="s">
        <v>30</v>
      </c>
      <c r="C31" s="1" t="s">
        <v>32</v>
      </c>
      <c r="D31" s="19">
        <v>7269470.04</v>
      </c>
      <c r="E31" s="20">
        <v>3107254.48</v>
      </c>
      <c r="F31" s="20">
        <v>373042.1</v>
      </c>
      <c r="G31" s="20">
        <v>3789173.46</v>
      </c>
      <c r="H31" s="20">
        <v>0</v>
      </c>
      <c r="I31" s="21">
        <v>6764.81</v>
      </c>
      <c r="J31" s="22"/>
      <c r="K31" s="19">
        <v>6976172</v>
      </c>
      <c r="L31" s="20">
        <v>3107254.48</v>
      </c>
      <c r="M31" s="20">
        <v>373042.1</v>
      </c>
      <c r="N31" s="20">
        <v>3495875.42</v>
      </c>
      <c r="O31" s="22">
        <v>0</v>
      </c>
      <c r="P31" s="21">
        <v>6491.88</v>
      </c>
      <c r="Q31" s="22"/>
      <c r="R31" s="23">
        <f t="shared" si="0"/>
        <v>-293298.04000000004</v>
      </c>
      <c r="S31" s="22">
        <f t="shared" si="1"/>
        <v>0.0013556134632386684</v>
      </c>
      <c r="T31" s="22"/>
      <c r="U31" s="24">
        <f t="shared" si="2"/>
        <v>81372.88</v>
      </c>
      <c r="V31" s="54">
        <f t="shared" si="3"/>
        <v>0.011193784354602004</v>
      </c>
      <c r="W31" s="25">
        <f t="shared" si="4"/>
        <v>211925.16000000003</v>
      </c>
      <c r="X31" s="54">
        <f t="shared" si="5"/>
        <v>0.02915276613479241</v>
      </c>
      <c r="Y31" s="26">
        <f t="shared" si="6"/>
        <v>293298.04000000004</v>
      </c>
    </row>
    <row r="32" spans="1:25" ht="15">
      <c r="A32" s="12" t="s">
        <v>253</v>
      </c>
      <c r="B32" s="1" t="s">
        <v>33</v>
      </c>
      <c r="C32" s="1" t="s">
        <v>34</v>
      </c>
      <c r="D32" s="19">
        <v>1301993.94</v>
      </c>
      <c r="E32" s="20">
        <v>370955.98</v>
      </c>
      <c r="F32" s="20">
        <v>57320.63</v>
      </c>
      <c r="G32" s="20">
        <v>873717.33</v>
      </c>
      <c r="H32" s="20">
        <v>0</v>
      </c>
      <c r="I32" s="21">
        <v>12376.37</v>
      </c>
      <c r="J32" s="22"/>
      <c r="K32" s="19">
        <v>1249462.98</v>
      </c>
      <c r="L32" s="20">
        <v>370955.98</v>
      </c>
      <c r="M32" s="20">
        <v>57320.63</v>
      </c>
      <c r="N32" s="20">
        <v>821186.37</v>
      </c>
      <c r="O32" s="22">
        <v>0</v>
      </c>
      <c r="P32" s="21">
        <v>11877.02</v>
      </c>
      <c r="Q32" s="22"/>
      <c r="R32" s="23">
        <f t="shared" si="0"/>
        <v>-52530.95999999996</v>
      </c>
      <c r="S32" s="22">
        <f t="shared" si="1"/>
        <v>0.00024279629217042125</v>
      </c>
      <c r="T32" s="22"/>
      <c r="U32" s="24">
        <f t="shared" si="2"/>
        <v>14574.24</v>
      </c>
      <c r="V32" s="54">
        <f t="shared" si="3"/>
        <v>0.011193784818998466</v>
      </c>
      <c r="W32" s="25">
        <f t="shared" si="4"/>
        <v>37956.719999999965</v>
      </c>
      <c r="X32" s="54">
        <f t="shared" si="5"/>
        <v>0.029152762416083108</v>
      </c>
      <c r="Y32" s="26">
        <f t="shared" si="6"/>
        <v>52530.95999999996</v>
      </c>
    </row>
    <row r="33" spans="1:25" ht="15">
      <c r="A33" s="12" t="s">
        <v>254</v>
      </c>
      <c r="B33" s="1" t="s">
        <v>33</v>
      </c>
      <c r="C33" s="1" t="s">
        <v>33</v>
      </c>
      <c r="D33" s="19">
        <v>2014569.45</v>
      </c>
      <c r="E33" s="20">
        <v>528234.32</v>
      </c>
      <c r="F33" s="20">
        <v>69001.4</v>
      </c>
      <c r="G33" s="20">
        <v>1417333.73</v>
      </c>
      <c r="H33" s="20">
        <v>0</v>
      </c>
      <c r="I33" s="21">
        <v>10966.63</v>
      </c>
      <c r="J33" s="22"/>
      <c r="K33" s="19">
        <v>1933288.52</v>
      </c>
      <c r="L33" s="20">
        <v>528234.32</v>
      </c>
      <c r="M33" s="20">
        <v>69001.4</v>
      </c>
      <c r="N33" s="20">
        <v>1336052.8000000003</v>
      </c>
      <c r="O33" s="22">
        <v>0</v>
      </c>
      <c r="P33" s="21">
        <v>10524.16</v>
      </c>
      <c r="Q33" s="22"/>
      <c r="R33" s="23">
        <f t="shared" si="0"/>
        <v>-81280.92999999993</v>
      </c>
      <c r="S33" s="22">
        <f t="shared" si="1"/>
        <v>0.00037567766566922736</v>
      </c>
      <c r="T33" s="22"/>
      <c r="U33" s="24">
        <f t="shared" si="2"/>
        <v>22550.66</v>
      </c>
      <c r="V33" s="54">
        <f t="shared" si="3"/>
        <v>0.011193786344769599</v>
      </c>
      <c r="W33" s="25">
        <f t="shared" si="4"/>
        <v>58730.26999999993</v>
      </c>
      <c r="X33" s="54">
        <f t="shared" si="5"/>
        <v>0.029152765123088675</v>
      </c>
      <c r="Y33" s="26">
        <f t="shared" si="6"/>
        <v>81280.92999999993</v>
      </c>
    </row>
    <row r="34" spans="1:25" ht="15">
      <c r="A34" s="12" t="s">
        <v>255</v>
      </c>
      <c r="B34" s="15" t="s">
        <v>35</v>
      </c>
      <c r="C34" s="15" t="s">
        <v>35</v>
      </c>
      <c r="D34" s="27">
        <v>6991899.61</v>
      </c>
      <c r="E34" s="28">
        <v>6712821.89</v>
      </c>
      <c r="F34" s="28">
        <v>278886.97</v>
      </c>
      <c r="G34" s="28">
        <v>6.984919309616089E-10</v>
      </c>
      <c r="H34" s="28">
        <v>-190.75</v>
      </c>
      <c r="I34" s="29">
        <v>7615.41</v>
      </c>
      <c r="J34" s="30"/>
      <c r="K34" s="27">
        <v>6991899.61</v>
      </c>
      <c r="L34" s="28">
        <v>6713012.64</v>
      </c>
      <c r="M34" s="28">
        <v>278886.97</v>
      </c>
      <c r="N34" s="28">
        <v>6.984919309616089E-10</v>
      </c>
      <c r="O34" s="30">
        <v>-190.75</v>
      </c>
      <c r="P34" s="29">
        <v>7615.41</v>
      </c>
      <c r="Q34" s="30"/>
      <c r="R34" s="31">
        <f t="shared" si="0"/>
        <v>0</v>
      </c>
      <c r="S34" s="30">
        <f t="shared" si="1"/>
        <v>0</v>
      </c>
      <c r="T34" s="30"/>
      <c r="U34" s="32">
        <f t="shared" si="2"/>
        <v>0</v>
      </c>
      <c r="V34" s="57">
        <f t="shared" si="3"/>
        <v>0</v>
      </c>
      <c r="W34" s="33">
        <f t="shared" si="4"/>
        <v>0</v>
      </c>
      <c r="X34" s="57">
        <f t="shared" si="5"/>
        <v>0</v>
      </c>
      <c r="Y34" s="26">
        <f t="shared" si="6"/>
        <v>0</v>
      </c>
    </row>
    <row r="35" spans="1:25" ht="15">
      <c r="A35" s="12" t="s">
        <v>256</v>
      </c>
      <c r="B35" s="1" t="s">
        <v>36</v>
      </c>
      <c r="C35" s="1" t="s">
        <v>37</v>
      </c>
      <c r="D35" s="19">
        <v>7329905.67</v>
      </c>
      <c r="E35" s="20">
        <v>400593.08</v>
      </c>
      <c r="F35" s="20">
        <v>123111.27</v>
      </c>
      <c r="G35" s="20">
        <v>6806201.32</v>
      </c>
      <c r="H35" s="20">
        <v>0</v>
      </c>
      <c r="I35" s="21">
        <v>6820.42</v>
      </c>
      <c r="J35" s="22"/>
      <c r="K35" s="19">
        <v>7034169.26</v>
      </c>
      <c r="L35" s="20">
        <v>400593.08</v>
      </c>
      <c r="M35" s="20">
        <v>123111.27</v>
      </c>
      <c r="N35" s="20">
        <v>6510464.91</v>
      </c>
      <c r="O35" s="22">
        <v>0</v>
      </c>
      <c r="P35" s="21">
        <v>6545.24</v>
      </c>
      <c r="Q35" s="22"/>
      <c r="R35" s="23">
        <f t="shared" si="0"/>
        <v>-295736.41000000015</v>
      </c>
      <c r="S35" s="22">
        <f t="shared" si="1"/>
        <v>0.0013668835255969353</v>
      </c>
      <c r="T35" s="22"/>
      <c r="U35" s="24">
        <f t="shared" si="2"/>
        <v>82049.39</v>
      </c>
      <c r="V35" s="54">
        <f t="shared" si="3"/>
        <v>0.01119378525371937</v>
      </c>
      <c r="W35" s="25">
        <f t="shared" si="4"/>
        <v>213687.02000000014</v>
      </c>
      <c r="X35" s="54">
        <f t="shared" si="5"/>
        <v>0.02915276534520534</v>
      </c>
      <c r="Y35" s="26">
        <f t="shared" si="6"/>
        <v>295736.41000000015</v>
      </c>
    </row>
    <row r="36" spans="1:25" ht="15">
      <c r="A36" s="12" t="s">
        <v>257</v>
      </c>
      <c r="B36" s="1" t="s">
        <v>36</v>
      </c>
      <c r="C36" s="1" t="s">
        <v>38</v>
      </c>
      <c r="D36" s="19">
        <v>2786007.74</v>
      </c>
      <c r="E36" s="20">
        <v>161640.17</v>
      </c>
      <c r="F36" s="20">
        <v>31602.19</v>
      </c>
      <c r="G36" s="20">
        <v>2592765.3800000004</v>
      </c>
      <c r="H36" s="20">
        <v>0</v>
      </c>
      <c r="I36" s="21">
        <v>8598.79</v>
      </c>
      <c r="J36" s="22"/>
      <c r="K36" s="19">
        <v>2673601.94</v>
      </c>
      <c r="L36" s="20">
        <v>161640.17</v>
      </c>
      <c r="M36" s="20">
        <v>31602.19</v>
      </c>
      <c r="N36" s="20">
        <v>2480359.58</v>
      </c>
      <c r="O36" s="22">
        <v>0</v>
      </c>
      <c r="P36" s="21">
        <v>8251.86</v>
      </c>
      <c r="Q36" s="22"/>
      <c r="R36" s="23">
        <f t="shared" si="0"/>
        <v>-112405.80000000028</v>
      </c>
      <c r="S36" s="22">
        <f t="shared" si="1"/>
        <v>0.0005195357453671135</v>
      </c>
      <c r="T36" s="22"/>
      <c r="U36" s="24">
        <f t="shared" si="2"/>
        <v>31185.97</v>
      </c>
      <c r="V36" s="54">
        <f t="shared" si="3"/>
        <v>0.01119378440779206</v>
      </c>
      <c r="W36" s="25">
        <f t="shared" si="4"/>
        <v>81219.83000000028</v>
      </c>
      <c r="X36" s="54">
        <f t="shared" si="5"/>
        <v>0.02915276538320036</v>
      </c>
      <c r="Y36" s="26">
        <f t="shared" si="6"/>
        <v>112405.80000000028</v>
      </c>
    </row>
    <row r="37" spans="1:25" ht="15">
      <c r="A37" s="12" t="s">
        <v>258</v>
      </c>
      <c r="B37" s="1" t="s">
        <v>36</v>
      </c>
      <c r="C37" s="1" t="s">
        <v>39</v>
      </c>
      <c r="D37" s="19">
        <v>2539970.04</v>
      </c>
      <c r="E37" s="20">
        <v>464062.34</v>
      </c>
      <c r="F37" s="20">
        <v>90843.62</v>
      </c>
      <c r="G37" s="20">
        <v>1985064.08</v>
      </c>
      <c r="H37" s="20">
        <v>0</v>
      </c>
      <c r="I37" s="21">
        <v>9552.35</v>
      </c>
      <c r="J37" s="22"/>
      <c r="K37" s="19">
        <v>2437491.0100000002</v>
      </c>
      <c r="L37" s="20">
        <v>464062.34</v>
      </c>
      <c r="M37" s="20">
        <v>90843.62</v>
      </c>
      <c r="N37" s="20">
        <v>1882585.0500000003</v>
      </c>
      <c r="O37" s="22">
        <v>0</v>
      </c>
      <c r="P37" s="21">
        <v>9166.95</v>
      </c>
      <c r="Q37" s="22"/>
      <c r="R37" s="23">
        <f t="shared" si="0"/>
        <v>-102479.0299999998</v>
      </c>
      <c r="S37" s="22">
        <f t="shared" si="1"/>
        <v>0.0004736545555082438</v>
      </c>
      <c r="T37" s="22"/>
      <c r="U37" s="24">
        <f t="shared" si="2"/>
        <v>28431.88</v>
      </c>
      <c r="V37" s="54">
        <f t="shared" si="3"/>
        <v>0.01119378557709287</v>
      </c>
      <c r="W37" s="25">
        <f t="shared" si="4"/>
        <v>74047.14999999979</v>
      </c>
      <c r="X37" s="54">
        <f t="shared" si="5"/>
        <v>0.029152765124741308</v>
      </c>
      <c r="Y37" s="26">
        <f t="shared" si="6"/>
        <v>102479.0299999998</v>
      </c>
    </row>
    <row r="38" spans="1:25" ht="15">
      <c r="A38" s="12" t="s">
        <v>259</v>
      </c>
      <c r="B38" s="1" t="s">
        <v>40</v>
      </c>
      <c r="C38" s="1" t="s">
        <v>41</v>
      </c>
      <c r="D38" s="19">
        <v>2418248.53</v>
      </c>
      <c r="E38" s="20">
        <v>1034373.15</v>
      </c>
      <c r="F38" s="20">
        <v>58779.42</v>
      </c>
      <c r="G38" s="20">
        <v>1325095.96</v>
      </c>
      <c r="H38" s="20">
        <v>0</v>
      </c>
      <c r="I38" s="21">
        <v>10436.98</v>
      </c>
      <c r="J38" s="22"/>
      <c r="K38" s="19">
        <v>2320680.54</v>
      </c>
      <c r="L38" s="20">
        <v>1034373.15</v>
      </c>
      <c r="M38" s="20">
        <v>58779.42</v>
      </c>
      <c r="N38" s="20">
        <v>1227527.9700000002</v>
      </c>
      <c r="O38" s="22">
        <v>0</v>
      </c>
      <c r="P38" s="21">
        <v>10015.88</v>
      </c>
      <c r="Q38" s="22"/>
      <c r="R38" s="23">
        <f t="shared" si="0"/>
        <v>-97567.98999999976</v>
      </c>
      <c r="S38" s="22">
        <f t="shared" si="1"/>
        <v>0.0004509558973702498</v>
      </c>
      <c r="T38" s="22"/>
      <c r="U38" s="24">
        <f t="shared" si="2"/>
        <v>27069.36</v>
      </c>
      <c r="V38" s="54">
        <f t="shared" si="3"/>
        <v>0.011193787430938707</v>
      </c>
      <c r="W38" s="25">
        <f t="shared" si="4"/>
        <v>70498.62999999976</v>
      </c>
      <c r="X38" s="54">
        <f t="shared" si="5"/>
        <v>0.02915276454236065</v>
      </c>
      <c r="Y38" s="26">
        <f t="shared" si="6"/>
        <v>97567.98999999976</v>
      </c>
    </row>
    <row r="39" spans="1:25" ht="15">
      <c r="A39" s="12" t="s">
        <v>260</v>
      </c>
      <c r="B39" s="1" t="s">
        <v>40</v>
      </c>
      <c r="C39" s="1" t="s">
        <v>42</v>
      </c>
      <c r="D39" s="19">
        <v>2525607.8500000006</v>
      </c>
      <c r="E39" s="20">
        <v>1752060.16</v>
      </c>
      <c r="F39" s="20">
        <v>78145.44</v>
      </c>
      <c r="G39" s="20">
        <v>695402.2500000007</v>
      </c>
      <c r="H39" s="20">
        <v>0</v>
      </c>
      <c r="I39" s="21">
        <v>9710.14</v>
      </c>
      <c r="J39" s="22"/>
      <c r="K39" s="19">
        <v>2423708.2800000003</v>
      </c>
      <c r="L39" s="20">
        <v>1752060.16</v>
      </c>
      <c r="M39" s="20">
        <v>78145.44</v>
      </c>
      <c r="N39" s="20">
        <v>593502.6800000004</v>
      </c>
      <c r="O39" s="22">
        <v>0</v>
      </c>
      <c r="P39" s="21">
        <v>9318.37</v>
      </c>
      <c r="Q39" s="22"/>
      <c r="R39" s="23">
        <f t="shared" si="0"/>
        <v>-101899.5700000003</v>
      </c>
      <c r="S39" s="22">
        <f t="shared" si="1"/>
        <v>0.000470976311298335</v>
      </c>
      <c r="T39" s="22"/>
      <c r="U39" s="24">
        <f t="shared" si="2"/>
        <v>28271.11</v>
      </c>
      <c r="V39" s="54">
        <f t="shared" si="3"/>
        <v>0.011193784498254547</v>
      </c>
      <c r="W39" s="25">
        <f t="shared" si="4"/>
        <v>73628.4600000003</v>
      </c>
      <c r="X39" s="54">
        <f t="shared" si="5"/>
        <v>0.02915276811481255</v>
      </c>
      <c r="Y39" s="26">
        <f t="shared" si="6"/>
        <v>101899.5700000003</v>
      </c>
    </row>
    <row r="40" spans="1:25" ht="15">
      <c r="A40" s="12" t="s">
        <v>261</v>
      </c>
      <c r="B40" s="1" t="s">
        <v>43</v>
      </c>
      <c r="C40" s="1" t="s">
        <v>43</v>
      </c>
      <c r="D40" s="19">
        <v>3713698.34</v>
      </c>
      <c r="E40" s="20">
        <v>553189.1</v>
      </c>
      <c r="F40" s="20">
        <v>71682.57</v>
      </c>
      <c r="G40" s="20">
        <v>3088826.67</v>
      </c>
      <c r="H40" s="20">
        <v>0</v>
      </c>
      <c r="I40" s="21">
        <v>7466.22</v>
      </c>
      <c r="J40" s="22"/>
      <c r="K40" s="19">
        <v>3563863.42</v>
      </c>
      <c r="L40" s="20">
        <v>553189.1</v>
      </c>
      <c r="M40" s="20">
        <v>71682.57</v>
      </c>
      <c r="N40" s="20">
        <v>2938991.75</v>
      </c>
      <c r="O40" s="22">
        <v>0</v>
      </c>
      <c r="P40" s="21">
        <v>7164.98</v>
      </c>
      <c r="Q40" s="22"/>
      <c r="R40" s="23">
        <f t="shared" si="0"/>
        <v>-149834.91999999993</v>
      </c>
      <c r="S40" s="22">
        <f t="shared" si="1"/>
        <v>0.0006925318519526714</v>
      </c>
      <c r="T40" s="22"/>
      <c r="U40" s="24">
        <f t="shared" si="2"/>
        <v>41570.34</v>
      </c>
      <c r="V40" s="54">
        <f t="shared" si="3"/>
        <v>0.011193784791901003</v>
      </c>
      <c r="W40" s="25">
        <f t="shared" si="4"/>
        <v>108264.57999999993</v>
      </c>
      <c r="X40" s="54">
        <f t="shared" si="5"/>
        <v>0.0291527663498915</v>
      </c>
      <c r="Y40" s="26">
        <f t="shared" si="6"/>
        <v>149834.91999999993</v>
      </c>
    </row>
    <row r="41" spans="1:25" ht="15">
      <c r="A41" s="12" t="s">
        <v>262</v>
      </c>
      <c r="B41" s="1" t="s">
        <v>44</v>
      </c>
      <c r="C41" s="1" t="s">
        <v>45</v>
      </c>
      <c r="D41" s="19">
        <v>3438187.58</v>
      </c>
      <c r="E41" s="20">
        <v>2131820.86</v>
      </c>
      <c r="F41" s="20">
        <v>253371</v>
      </c>
      <c r="G41" s="20">
        <v>1052995.7200000002</v>
      </c>
      <c r="H41" s="20">
        <v>0</v>
      </c>
      <c r="I41" s="21">
        <v>7386.01</v>
      </c>
      <c r="J41" s="22"/>
      <c r="K41" s="19">
        <v>3299468.57</v>
      </c>
      <c r="L41" s="20">
        <v>2131820.86</v>
      </c>
      <c r="M41" s="20">
        <v>253371</v>
      </c>
      <c r="N41" s="20">
        <v>914276.71</v>
      </c>
      <c r="O41" s="22">
        <v>0</v>
      </c>
      <c r="P41" s="21">
        <v>7088.01</v>
      </c>
      <c r="Q41" s="22"/>
      <c r="R41" s="23">
        <f t="shared" si="0"/>
        <v>-138719.01000000024</v>
      </c>
      <c r="S41" s="22">
        <f t="shared" si="1"/>
        <v>0.0006411544978723342</v>
      </c>
      <c r="T41" s="22"/>
      <c r="U41" s="24">
        <f t="shared" si="2"/>
        <v>38486.33</v>
      </c>
      <c r="V41" s="54">
        <f t="shared" si="3"/>
        <v>0.011193784255366311</v>
      </c>
      <c r="W41" s="25">
        <f t="shared" si="4"/>
        <v>100232.68000000024</v>
      </c>
      <c r="X41" s="54">
        <f t="shared" si="5"/>
        <v>0.02915276658640022</v>
      </c>
      <c r="Y41" s="26">
        <f t="shared" si="6"/>
        <v>138719.01000000024</v>
      </c>
    </row>
    <row r="42" spans="1:25" ht="15">
      <c r="A42" s="12" t="s">
        <v>263</v>
      </c>
      <c r="B42" s="1" t="s">
        <v>46</v>
      </c>
      <c r="C42" s="1" t="s">
        <v>46</v>
      </c>
      <c r="D42" s="19">
        <v>33081717.8</v>
      </c>
      <c r="E42" s="20">
        <v>10257154.85</v>
      </c>
      <c r="F42" s="20">
        <v>1225373.09</v>
      </c>
      <c r="G42" s="20">
        <v>21599189.860000003</v>
      </c>
      <c r="H42" s="20">
        <v>0</v>
      </c>
      <c r="I42" s="21">
        <v>6479.62</v>
      </c>
      <c r="J42" s="22"/>
      <c r="K42" s="19">
        <v>31746984.61</v>
      </c>
      <c r="L42" s="20">
        <v>10257154.85</v>
      </c>
      <c r="M42" s="20">
        <v>1225373.09</v>
      </c>
      <c r="N42" s="20">
        <v>20264456.669999998</v>
      </c>
      <c r="O42" s="22">
        <v>0</v>
      </c>
      <c r="P42" s="21">
        <v>6218.19</v>
      </c>
      <c r="Q42" s="22"/>
      <c r="R42" s="23">
        <f t="shared" si="0"/>
        <v>-1334733.1900000013</v>
      </c>
      <c r="S42" s="22">
        <f t="shared" si="1"/>
        <v>0.006169090943108578</v>
      </c>
      <c r="T42" s="22"/>
      <c r="U42" s="24">
        <f t="shared" si="2"/>
        <v>370309.63</v>
      </c>
      <c r="V42" s="54">
        <f t="shared" si="3"/>
        <v>0.011193784804004344</v>
      </c>
      <c r="W42" s="25">
        <f t="shared" si="4"/>
        <v>964423.5600000013</v>
      </c>
      <c r="X42" s="54">
        <f t="shared" si="5"/>
        <v>0.029152765458872312</v>
      </c>
      <c r="Y42" s="26">
        <f t="shared" si="6"/>
        <v>1334733.1900000013</v>
      </c>
    </row>
    <row r="43" spans="1:25" ht="15">
      <c r="A43" s="12" t="s">
        <v>264</v>
      </c>
      <c r="B43" s="1" t="s">
        <v>47</v>
      </c>
      <c r="C43" s="1" t="s">
        <v>47</v>
      </c>
      <c r="D43" s="19">
        <v>526320774.70000005</v>
      </c>
      <c r="E43" s="20">
        <v>285169021.6</v>
      </c>
      <c r="F43" s="20">
        <v>17375124.05</v>
      </c>
      <c r="G43" s="20">
        <v>223776629.05</v>
      </c>
      <c r="H43" s="20">
        <v>0</v>
      </c>
      <c r="I43" s="21">
        <v>7232.65</v>
      </c>
      <c r="J43" s="22"/>
      <c r="K43" s="19">
        <v>505085547.14</v>
      </c>
      <c r="L43" s="20">
        <v>285169021.6</v>
      </c>
      <c r="M43" s="20">
        <v>17375124.05</v>
      </c>
      <c r="N43" s="20">
        <v>202541401.48999995</v>
      </c>
      <c r="O43" s="22">
        <v>0</v>
      </c>
      <c r="P43" s="21">
        <v>6940.84</v>
      </c>
      <c r="Q43" s="22"/>
      <c r="R43" s="23">
        <f t="shared" si="0"/>
        <v>-21235227.560000062</v>
      </c>
      <c r="S43" s="22">
        <f t="shared" si="1"/>
        <v>0.0981484921456444</v>
      </c>
      <c r="T43" s="22"/>
      <c r="U43" s="24">
        <f t="shared" si="2"/>
        <v>5891521.55</v>
      </c>
      <c r="V43" s="54">
        <f t="shared" si="3"/>
        <v>0.011193784918252818</v>
      </c>
      <c r="W43" s="25">
        <f t="shared" si="4"/>
        <v>15343706.010000061</v>
      </c>
      <c r="X43" s="54">
        <f t="shared" si="5"/>
        <v>0.02915276528604802</v>
      </c>
      <c r="Y43" s="26">
        <f t="shared" si="6"/>
        <v>21235227.560000062</v>
      </c>
    </row>
    <row r="44" spans="1:25" ht="15">
      <c r="A44" s="12" t="s">
        <v>265</v>
      </c>
      <c r="B44" s="1" t="s">
        <v>48</v>
      </c>
      <c r="C44" s="1" t="s">
        <v>48</v>
      </c>
      <c r="D44" s="19">
        <v>2613684.64</v>
      </c>
      <c r="E44" s="20">
        <v>1286940.68</v>
      </c>
      <c r="F44" s="20">
        <v>81674.18</v>
      </c>
      <c r="G44" s="20">
        <v>1245069.7800000003</v>
      </c>
      <c r="H44" s="20">
        <v>0</v>
      </c>
      <c r="I44" s="21">
        <v>9602.07</v>
      </c>
      <c r="J44" s="22"/>
      <c r="K44" s="19">
        <v>2508231.4800000004</v>
      </c>
      <c r="L44" s="20">
        <v>1286940.68</v>
      </c>
      <c r="M44" s="20">
        <v>81674.18</v>
      </c>
      <c r="N44" s="20">
        <v>1139616.6200000006</v>
      </c>
      <c r="O44" s="22">
        <v>0</v>
      </c>
      <c r="P44" s="21">
        <v>9214.66</v>
      </c>
      <c r="Q44" s="22"/>
      <c r="R44" s="23">
        <f t="shared" si="0"/>
        <v>-105453.15999999968</v>
      </c>
      <c r="S44" s="22">
        <f t="shared" si="1"/>
        <v>0.0004874008821779408</v>
      </c>
      <c r="T44" s="22"/>
      <c r="U44" s="24">
        <f t="shared" si="2"/>
        <v>29257.02</v>
      </c>
      <c r="V44" s="54">
        <f t="shared" si="3"/>
        <v>0.011193783500981205</v>
      </c>
      <c r="W44" s="25">
        <f t="shared" si="4"/>
        <v>76196.13999999968</v>
      </c>
      <c r="X44" s="54">
        <f t="shared" si="5"/>
        <v>0.02915276725963377</v>
      </c>
      <c r="Y44" s="26">
        <f t="shared" si="6"/>
        <v>105453.15999999968</v>
      </c>
    </row>
    <row r="45" spans="1:25" ht="15">
      <c r="A45" s="12" t="s">
        <v>266</v>
      </c>
      <c r="B45" s="1" t="s">
        <v>49</v>
      </c>
      <c r="C45" s="1" t="s">
        <v>49</v>
      </c>
      <c r="D45" s="19">
        <v>379057949.94</v>
      </c>
      <c r="E45" s="20">
        <v>125871582.78</v>
      </c>
      <c r="F45" s="20">
        <v>8743382.71</v>
      </c>
      <c r="G45" s="20">
        <v>244442984.45</v>
      </c>
      <c r="H45" s="20">
        <v>0</v>
      </c>
      <c r="I45" s="21">
        <v>6541.59</v>
      </c>
      <c r="J45" s="22"/>
      <c r="K45" s="19">
        <v>363764269.33</v>
      </c>
      <c r="L45" s="20">
        <v>125871582.78</v>
      </c>
      <c r="M45" s="20">
        <v>8743382.71</v>
      </c>
      <c r="N45" s="20">
        <v>229149303.83999997</v>
      </c>
      <c r="O45" s="22">
        <v>0</v>
      </c>
      <c r="P45" s="21">
        <v>6277.66</v>
      </c>
      <c r="Q45" s="22"/>
      <c r="R45" s="23">
        <f t="shared" si="0"/>
        <v>-15293680.610000014</v>
      </c>
      <c r="S45" s="22">
        <f t="shared" si="1"/>
        <v>0.0706868662926905</v>
      </c>
      <c r="T45" s="22"/>
      <c r="U45" s="24">
        <f t="shared" si="2"/>
        <v>4243093.17</v>
      </c>
      <c r="V45" s="54">
        <f t="shared" si="3"/>
        <v>0.011193784936238977</v>
      </c>
      <c r="W45" s="25">
        <f t="shared" si="4"/>
        <v>11050587.440000014</v>
      </c>
      <c r="X45" s="54">
        <f t="shared" si="5"/>
        <v>0.029152765274410367</v>
      </c>
      <c r="Y45" s="26">
        <f t="shared" si="6"/>
        <v>15293680.610000014</v>
      </c>
    </row>
    <row r="46" spans="1:25" ht="15">
      <c r="A46" s="12" t="s">
        <v>267</v>
      </c>
      <c r="B46" s="1" t="s">
        <v>50</v>
      </c>
      <c r="C46" s="1" t="s">
        <v>50</v>
      </c>
      <c r="D46" s="19">
        <v>41503241.94</v>
      </c>
      <c r="E46" s="20">
        <v>37889372.79</v>
      </c>
      <c r="F46" s="20">
        <v>1529564.94</v>
      </c>
      <c r="G46" s="20">
        <v>2084304.2099999979</v>
      </c>
      <c r="H46" s="20">
        <v>0</v>
      </c>
      <c r="I46" s="21">
        <v>7098.45</v>
      </c>
      <c r="J46" s="22"/>
      <c r="K46" s="19">
        <v>39828727.768</v>
      </c>
      <c r="L46" s="20">
        <v>37889372.79</v>
      </c>
      <c r="M46" s="20">
        <v>1529564.94</v>
      </c>
      <c r="N46" s="20">
        <v>409790.0379999988</v>
      </c>
      <c r="O46" s="22">
        <v>0</v>
      </c>
      <c r="P46" s="21">
        <v>6812.06</v>
      </c>
      <c r="Q46" s="22"/>
      <c r="R46" s="23">
        <f t="shared" si="0"/>
        <v>-1674514.1719999984</v>
      </c>
      <c r="S46" s="22">
        <f t="shared" si="1"/>
        <v>0.007739546967129916</v>
      </c>
      <c r="T46" s="22"/>
      <c r="U46" s="24">
        <f t="shared" si="2"/>
        <v>464578.79</v>
      </c>
      <c r="V46" s="54">
        <f t="shared" si="3"/>
        <v>0.01119379519006317</v>
      </c>
      <c r="W46" s="25">
        <f t="shared" si="4"/>
        <v>1209935.3819999984</v>
      </c>
      <c r="X46" s="54">
        <f t="shared" si="5"/>
        <v>0.029152792057766618</v>
      </c>
      <c r="Y46" s="26">
        <f t="shared" si="6"/>
        <v>1674514.1719999984</v>
      </c>
    </row>
    <row r="47" spans="1:25" ht="15">
      <c r="A47" s="12" t="s">
        <v>268</v>
      </c>
      <c r="B47" s="1" t="s">
        <v>51</v>
      </c>
      <c r="C47" s="1" t="s">
        <v>52</v>
      </c>
      <c r="D47" s="19">
        <v>17516570.599999998</v>
      </c>
      <c r="E47" s="20">
        <v>4431551.37</v>
      </c>
      <c r="F47" s="20">
        <v>652272.02</v>
      </c>
      <c r="G47" s="20">
        <v>12432747.209999997</v>
      </c>
      <c r="H47" s="20">
        <v>0</v>
      </c>
      <c r="I47" s="21">
        <v>6644.38</v>
      </c>
      <c r="J47" s="22"/>
      <c r="K47" s="19">
        <v>16809837.409999996</v>
      </c>
      <c r="L47" s="20">
        <v>4431551.37</v>
      </c>
      <c r="M47" s="20">
        <v>652272.02</v>
      </c>
      <c r="N47" s="20">
        <v>11726014.019999996</v>
      </c>
      <c r="O47" s="22">
        <v>0</v>
      </c>
      <c r="P47" s="21">
        <v>6376.3</v>
      </c>
      <c r="Q47" s="22"/>
      <c r="R47" s="23">
        <f t="shared" si="0"/>
        <v>-706733.1900000013</v>
      </c>
      <c r="S47" s="22">
        <f t="shared" si="1"/>
        <v>0.0032664965210187345</v>
      </c>
      <c r="T47" s="22"/>
      <c r="U47" s="24">
        <f t="shared" si="2"/>
        <v>196076.72</v>
      </c>
      <c r="V47" s="54">
        <f t="shared" si="3"/>
        <v>0.011193784701213148</v>
      </c>
      <c r="W47" s="25">
        <f t="shared" si="4"/>
        <v>510656.47000000137</v>
      </c>
      <c r="X47" s="54">
        <f t="shared" si="5"/>
        <v>0.029152765210788547</v>
      </c>
      <c r="Y47" s="26">
        <f t="shared" si="6"/>
        <v>706733.1900000013</v>
      </c>
    </row>
    <row r="48" spans="1:25" ht="15">
      <c r="A48" s="12" t="s">
        <v>269</v>
      </c>
      <c r="B48" s="1" t="s">
        <v>51</v>
      </c>
      <c r="C48" s="1" t="s">
        <v>53</v>
      </c>
      <c r="D48" s="19">
        <v>3086656.2399999998</v>
      </c>
      <c r="E48" s="20">
        <v>545770.04</v>
      </c>
      <c r="F48" s="20">
        <v>86206.6</v>
      </c>
      <c r="G48" s="20">
        <v>2454679.5999999996</v>
      </c>
      <c r="H48" s="20">
        <v>0</v>
      </c>
      <c r="I48" s="21">
        <v>8928.71</v>
      </c>
      <c r="J48" s="22"/>
      <c r="K48" s="19">
        <v>2962120.3099999996</v>
      </c>
      <c r="L48" s="20">
        <v>545770.04</v>
      </c>
      <c r="M48" s="20">
        <v>86206.6</v>
      </c>
      <c r="N48" s="20">
        <v>2330143.6699999995</v>
      </c>
      <c r="O48" s="22">
        <v>0</v>
      </c>
      <c r="P48" s="21">
        <v>8568.47</v>
      </c>
      <c r="Q48" s="22"/>
      <c r="R48" s="23">
        <f t="shared" si="0"/>
        <v>-124535.93000000017</v>
      </c>
      <c r="S48" s="22">
        <f t="shared" si="1"/>
        <v>0.0005756007894391268</v>
      </c>
      <c r="T48" s="22"/>
      <c r="U48" s="24">
        <f t="shared" si="2"/>
        <v>34551.37</v>
      </c>
      <c r="V48" s="54">
        <f t="shared" si="3"/>
        <v>0.011193786192400875</v>
      </c>
      <c r="W48" s="25">
        <f t="shared" si="4"/>
        <v>89984.56000000017</v>
      </c>
      <c r="X48" s="54">
        <f t="shared" si="5"/>
        <v>0.0291527637039362</v>
      </c>
      <c r="Y48" s="26">
        <f t="shared" si="6"/>
        <v>124535.93000000017</v>
      </c>
    </row>
    <row r="49" spans="1:25" ht="15">
      <c r="A49" s="12" t="s">
        <v>270</v>
      </c>
      <c r="B49" s="1" t="s">
        <v>51</v>
      </c>
      <c r="C49" s="1" t="s">
        <v>54</v>
      </c>
      <c r="D49" s="19">
        <v>2880696.52</v>
      </c>
      <c r="E49" s="20">
        <v>367789.59</v>
      </c>
      <c r="F49" s="20">
        <v>53059.85</v>
      </c>
      <c r="G49" s="20">
        <v>2459847.08</v>
      </c>
      <c r="H49" s="20">
        <v>0</v>
      </c>
      <c r="I49" s="21">
        <v>9444.91</v>
      </c>
      <c r="J49" s="22"/>
      <c r="K49" s="19">
        <v>2764470.35</v>
      </c>
      <c r="L49" s="20">
        <v>367789.59</v>
      </c>
      <c r="M49" s="20">
        <v>53059.85</v>
      </c>
      <c r="N49" s="20">
        <v>2343620.91</v>
      </c>
      <c r="O49" s="22">
        <v>0</v>
      </c>
      <c r="P49" s="21">
        <v>9063.84</v>
      </c>
      <c r="Q49" s="22"/>
      <c r="R49" s="23">
        <f t="shared" si="0"/>
        <v>-116226.16999999993</v>
      </c>
      <c r="S49" s="22">
        <f t="shared" si="1"/>
        <v>0.0005371933642402319</v>
      </c>
      <c r="T49" s="22"/>
      <c r="U49" s="24">
        <f t="shared" si="2"/>
        <v>32245.9</v>
      </c>
      <c r="V49" s="54">
        <f t="shared" si="3"/>
        <v>0.011193785869536859</v>
      </c>
      <c r="W49" s="25">
        <f t="shared" si="4"/>
        <v>83980.26999999993</v>
      </c>
      <c r="X49" s="54">
        <f t="shared" si="5"/>
        <v>0.029152765456876357</v>
      </c>
      <c r="Y49" s="26">
        <f t="shared" si="6"/>
        <v>116226.16999999993</v>
      </c>
    </row>
    <row r="50" spans="1:25" ht="15">
      <c r="A50" s="12" t="s">
        <v>271</v>
      </c>
      <c r="B50" s="1" t="s">
        <v>51</v>
      </c>
      <c r="C50" s="1" t="s">
        <v>51</v>
      </c>
      <c r="D50" s="19">
        <v>2460416.2899999996</v>
      </c>
      <c r="E50" s="20">
        <v>379383.26</v>
      </c>
      <c r="F50" s="20">
        <v>53854.1</v>
      </c>
      <c r="G50" s="20">
        <v>2027178.9299999995</v>
      </c>
      <c r="H50" s="20">
        <v>0</v>
      </c>
      <c r="I50" s="21">
        <v>10519.09</v>
      </c>
      <c r="J50" s="22"/>
      <c r="K50" s="19">
        <v>2361146.9799999995</v>
      </c>
      <c r="L50" s="20">
        <v>379383.26</v>
      </c>
      <c r="M50" s="20">
        <v>53854.1</v>
      </c>
      <c r="N50" s="20">
        <v>1927909.6199999994</v>
      </c>
      <c r="O50" s="22">
        <v>0</v>
      </c>
      <c r="P50" s="21">
        <v>10094.69</v>
      </c>
      <c r="Q50" s="22"/>
      <c r="R50" s="23">
        <f t="shared" si="0"/>
        <v>-99269.31000000006</v>
      </c>
      <c r="S50" s="22">
        <f t="shared" si="1"/>
        <v>0.0004588193399533561</v>
      </c>
      <c r="T50" s="22"/>
      <c r="U50" s="24">
        <f t="shared" si="2"/>
        <v>27541.37</v>
      </c>
      <c r="V50" s="54">
        <f t="shared" si="3"/>
        <v>0.011193784609514191</v>
      </c>
      <c r="W50" s="25">
        <f t="shared" si="4"/>
        <v>71727.94000000006</v>
      </c>
      <c r="X50" s="54">
        <f t="shared" si="5"/>
        <v>0.029152765851668164</v>
      </c>
      <c r="Y50" s="26">
        <f t="shared" si="6"/>
        <v>99269.31000000006</v>
      </c>
    </row>
    <row r="51" spans="1:25" ht="15">
      <c r="A51" s="12" t="s">
        <v>272</v>
      </c>
      <c r="B51" s="1" t="s">
        <v>51</v>
      </c>
      <c r="C51" s="1" t="s">
        <v>55</v>
      </c>
      <c r="D51" s="19">
        <v>737095.22</v>
      </c>
      <c r="E51" s="20">
        <v>216002.63</v>
      </c>
      <c r="F51" s="20">
        <v>31172.06</v>
      </c>
      <c r="G51" s="20">
        <v>489920.52999999997</v>
      </c>
      <c r="H51" s="20">
        <v>0</v>
      </c>
      <c r="I51" s="21">
        <v>14481.24</v>
      </c>
      <c r="J51" s="22"/>
      <c r="K51" s="19">
        <v>707355.97</v>
      </c>
      <c r="L51" s="20">
        <v>216002.63</v>
      </c>
      <c r="M51" s="20">
        <v>31172.06</v>
      </c>
      <c r="N51" s="20">
        <v>460181.27999999997</v>
      </c>
      <c r="O51" s="22">
        <v>0</v>
      </c>
      <c r="P51" s="21">
        <v>13896.97</v>
      </c>
      <c r="Q51" s="22"/>
      <c r="R51" s="23">
        <f t="shared" si="0"/>
        <v>-29739.25</v>
      </c>
      <c r="S51" s="22">
        <f t="shared" si="1"/>
        <v>0.000137453791667413</v>
      </c>
      <c r="T51" s="22"/>
      <c r="U51" s="24">
        <f t="shared" si="2"/>
        <v>8250.89</v>
      </c>
      <c r="V51" s="54">
        <f t="shared" si="3"/>
        <v>0.011193791217368089</v>
      </c>
      <c r="W51" s="25">
        <f t="shared" si="4"/>
        <v>21488.36</v>
      </c>
      <c r="X51" s="54">
        <f t="shared" si="5"/>
        <v>0.029152759937854437</v>
      </c>
      <c r="Y51" s="26">
        <f t="shared" si="6"/>
        <v>29739.25</v>
      </c>
    </row>
    <row r="52" spans="1:25" ht="15">
      <c r="A52" s="12" t="s">
        <v>273</v>
      </c>
      <c r="B52" s="1" t="s">
        <v>56</v>
      </c>
      <c r="C52" s="1" t="s">
        <v>57</v>
      </c>
      <c r="D52" s="19">
        <v>4578334.420000001</v>
      </c>
      <c r="E52" s="20">
        <v>609711.03</v>
      </c>
      <c r="F52" s="20">
        <v>70202.47</v>
      </c>
      <c r="G52" s="20">
        <v>3898420.9200000004</v>
      </c>
      <c r="H52" s="20">
        <v>0</v>
      </c>
      <c r="I52" s="21">
        <v>7571.25</v>
      </c>
      <c r="J52" s="22"/>
      <c r="K52" s="19">
        <v>4393614.420000001</v>
      </c>
      <c r="L52" s="20">
        <v>609711.03</v>
      </c>
      <c r="M52" s="20">
        <v>70202.47</v>
      </c>
      <c r="N52" s="20">
        <v>3713700.9200000004</v>
      </c>
      <c r="O52" s="22">
        <v>0</v>
      </c>
      <c r="P52" s="21">
        <v>7265.78</v>
      </c>
      <c r="Q52" s="22"/>
      <c r="R52" s="23">
        <f t="shared" si="0"/>
        <v>-184720</v>
      </c>
      <c r="S52" s="22">
        <f t="shared" si="1"/>
        <v>0.0008537694930707576</v>
      </c>
      <c r="T52" s="22"/>
      <c r="U52" s="24">
        <f t="shared" si="2"/>
        <v>51248.89</v>
      </c>
      <c r="V52" s="54">
        <f t="shared" si="3"/>
        <v>0.01119378474759823</v>
      </c>
      <c r="W52" s="25">
        <f t="shared" si="4"/>
        <v>133471.11</v>
      </c>
      <c r="X52" s="54">
        <f t="shared" si="5"/>
        <v>0.029152765559663937</v>
      </c>
      <c r="Y52" s="26">
        <f t="shared" si="6"/>
        <v>184720</v>
      </c>
    </row>
    <row r="53" spans="1:25" ht="15">
      <c r="A53" s="12" t="s">
        <v>274</v>
      </c>
      <c r="B53" s="1" t="s">
        <v>56</v>
      </c>
      <c r="C53" s="1" t="s">
        <v>58</v>
      </c>
      <c r="D53" s="19">
        <v>71753641.22999999</v>
      </c>
      <c r="E53" s="20">
        <v>10898422.87</v>
      </c>
      <c r="F53" s="20">
        <v>1075872.13</v>
      </c>
      <c r="G53" s="20">
        <v>59779346.22999999</v>
      </c>
      <c r="H53" s="20">
        <v>0</v>
      </c>
      <c r="I53" s="21">
        <v>6927.36</v>
      </c>
      <c r="J53" s="22"/>
      <c r="K53" s="19">
        <v>68858629.33999999</v>
      </c>
      <c r="L53" s="20">
        <v>10898422.87</v>
      </c>
      <c r="M53" s="20">
        <v>1075872.13</v>
      </c>
      <c r="N53" s="20">
        <v>56884334.33999999</v>
      </c>
      <c r="O53" s="22">
        <v>0</v>
      </c>
      <c r="P53" s="21">
        <v>6647.87</v>
      </c>
      <c r="Q53" s="22"/>
      <c r="R53" s="23">
        <f t="shared" si="0"/>
        <v>-2895011.8900000006</v>
      </c>
      <c r="S53" s="22">
        <f t="shared" si="1"/>
        <v>0.01338064548375442</v>
      </c>
      <c r="T53" s="22"/>
      <c r="U53" s="24">
        <f t="shared" si="2"/>
        <v>803194.83</v>
      </c>
      <c r="V53" s="54">
        <f t="shared" si="3"/>
        <v>0.011193784959643087</v>
      </c>
      <c r="W53" s="25">
        <f t="shared" si="4"/>
        <v>2091817.0600000005</v>
      </c>
      <c r="X53" s="54">
        <f t="shared" si="5"/>
        <v>0.02915276526935915</v>
      </c>
      <c r="Y53" s="26">
        <f t="shared" si="6"/>
        <v>2895011.8900000006</v>
      </c>
    </row>
    <row r="54" spans="1:25" ht="15">
      <c r="A54" s="12" t="s">
        <v>275</v>
      </c>
      <c r="B54" s="1" t="s">
        <v>56</v>
      </c>
      <c r="C54" s="1" t="s">
        <v>59</v>
      </c>
      <c r="D54" s="19">
        <v>54004853.97999999</v>
      </c>
      <c r="E54" s="20">
        <v>6685569.57</v>
      </c>
      <c r="F54" s="20">
        <v>564561.53</v>
      </c>
      <c r="G54" s="20">
        <v>46754722.87999999</v>
      </c>
      <c r="H54" s="20">
        <v>0</v>
      </c>
      <c r="I54" s="21">
        <v>6462.62</v>
      </c>
      <c r="J54" s="22"/>
      <c r="K54" s="19">
        <v>51825944.42999999</v>
      </c>
      <c r="L54" s="20">
        <v>6685569.57</v>
      </c>
      <c r="M54" s="20">
        <v>564561.53</v>
      </c>
      <c r="N54" s="20">
        <v>44575813.32999999</v>
      </c>
      <c r="O54" s="22">
        <v>0</v>
      </c>
      <c r="P54" s="21">
        <v>6201.87</v>
      </c>
      <c r="Q54" s="22"/>
      <c r="R54" s="23">
        <f t="shared" si="0"/>
        <v>-2178909.549999997</v>
      </c>
      <c r="S54" s="22">
        <f t="shared" si="1"/>
        <v>0.010070845073357136</v>
      </c>
      <c r="T54" s="22"/>
      <c r="U54" s="24">
        <f t="shared" si="2"/>
        <v>604518.72</v>
      </c>
      <c r="V54" s="54">
        <f t="shared" si="3"/>
        <v>0.011193784918368185</v>
      </c>
      <c r="W54" s="25">
        <f t="shared" si="4"/>
        <v>1574390.829999997</v>
      </c>
      <c r="X54" s="54">
        <f t="shared" si="5"/>
        <v>0.02915276524186238</v>
      </c>
      <c r="Y54" s="26">
        <f t="shared" si="6"/>
        <v>2178909.549999997</v>
      </c>
    </row>
    <row r="55" spans="1:25" ht="15">
      <c r="A55" s="12">
        <v>1000</v>
      </c>
      <c r="B55" s="1" t="s">
        <v>56</v>
      </c>
      <c r="C55" s="1" t="s">
        <v>60</v>
      </c>
      <c r="D55" s="19">
        <v>45734643.77</v>
      </c>
      <c r="E55" s="20">
        <v>3173675.93</v>
      </c>
      <c r="F55" s="20">
        <v>295758.95</v>
      </c>
      <c r="G55" s="20">
        <v>42265208.89</v>
      </c>
      <c r="H55" s="20">
        <v>0</v>
      </c>
      <c r="I55" s="21">
        <v>6462.62</v>
      </c>
      <c r="J55" s="22"/>
      <c r="K55" s="19">
        <v>43889408.67</v>
      </c>
      <c r="L55" s="20">
        <v>3173675.93</v>
      </c>
      <c r="M55" s="20">
        <v>295758.95</v>
      </c>
      <c r="N55" s="20">
        <v>40419973.79</v>
      </c>
      <c r="O55" s="22">
        <v>0</v>
      </c>
      <c r="P55" s="21">
        <v>6201.87</v>
      </c>
      <c r="Q55" s="22"/>
      <c r="R55" s="23">
        <f t="shared" si="0"/>
        <v>-1845235.1000000015</v>
      </c>
      <c r="S55" s="22">
        <f t="shared" si="1"/>
        <v>0.008528613230421016</v>
      </c>
      <c r="T55" s="22"/>
      <c r="U55" s="24">
        <f t="shared" si="2"/>
        <v>511943.77</v>
      </c>
      <c r="V55" s="54">
        <f t="shared" si="3"/>
        <v>0.011193785012835578</v>
      </c>
      <c r="W55" s="25">
        <f t="shared" si="4"/>
        <v>1333291.3300000015</v>
      </c>
      <c r="X55" s="54">
        <f t="shared" si="5"/>
        <v>0.0291527651708656</v>
      </c>
      <c r="Y55" s="26">
        <f t="shared" si="6"/>
        <v>1845235.1000000015</v>
      </c>
    </row>
    <row r="56" spans="1:25" ht="15">
      <c r="A56" s="12">
        <v>1010</v>
      </c>
      <c r="B56" s="1" t="s">
        <v>56</v>
      </c>
      <c r="C56" s="1" t="s">
        <v>61</v>
      </c>
      <c r="D56" s="19">
        <v>188177497.604</v>
      </c>
      <c r="E56" s="20">
        <v>60155773.11</v>
      </c>
      <c r="F56" s="20">
        <v>6001434.2</v>
      </c>
      <c r="G56" s="20">
        <v>122020290.29400001</v>
      </c>
      <c r="H56" s="20">
        <v>0</v>
      </c>
      <c r="I56" s="21">
        <v>6662.5</v>
      </c>
      <c r="J56" s="22"/>
      <c r="K56" s="19">
        <v>180585181.95799997</v>
      </c>
      <c r="L56" s="20">
        <v>60155773.11</v>
      </c>
      <c r="M56" s="20">
        <v>6001434.2</v>
      </c>
      <c r="N56" s="20">
        <v>114427974.64799999</v>
      </c>
      <c r="O56" s="22">
        <v>0</v>
      </c>
      <c r="P56" s="21">
        <v>6393.69</v>
      </c>
      <c r="Q56" s="22"/>
      <c r="R56" s="23">
        <f t="shared" si="0"/>
        <v>-7592315.646000028</v>
      </c>
      <c r="S56" s="22">
        <f t="shared" si="1"/>
        <v>0.03509142204589988</v>
      </c>
      <c r="T56" s="22"/>
      <c r="U56" s="24">
        <f t="shared" si="2"/>
        <v>2106419.21</v>
      </c>
      <c r="V56" s="54">
        <f t="shared" si="3"/>
        <v>0.011193789038648715</v>
      </c>
      <c r="W56" s="25">
        <f t="shared" si="4"/>
        <v>5485896.436000028</v>
      </c>
      <c r="X56" s="54">
        <f t="shared" si="5"/>
        <v>0.029152776000584975</v>
      </c>
      <c r="Y56" s="26">
        <f t="shared" si="6"/>
        <v>7592315.646000028</v>
      </c>
    </row>
    <row r="57" spans="1:25" ht="15">
      <c r="A57" s="12">
        <v>1020</v>
      </c>
      <c r="B57" s="1" t="s">
        <v>56</v>
      </c>
      <c r="C57" s="1" t="s">
        <v>62</v>
      </c>
      <c r="D57" s="19">
        <v>28694016.840000004</v>
      </c>
      <c r="E57" s="20">
        <v>10573051.23</v>
      </c>
      <c r="F57" s="20">
        <v>1006877.85</v>
      </c>
      <c r="G57" s="20">
        <v>17114087.76</v>
      </c>
      <c r="H57" s="20">
        <v>0</v>
      </c>
      <c r="I57" s="21">
        <v>6462.62</v>
      </c>
      <c r="J57" s="22"/>
      <c r="K57" s="19">
        <v>27536312.250000004</v>
      </c>
      <c r="L57" s="20">
        <v>10573051.23</v>
      </c>
      <c r="M57" s="20">
        <v>1006877.85</v>
      </c>
      <c r="N57" s="20">
        <v>15956383.170000004</v>
      </c>
      <c r="O57" s="22">
        <v>0</v>
      </c>
      <c r="P57" s="21">
        <v>6201.87</v>
      </c>
      <c r="Q57" s="22"/>
      <c r="R57" s="23">
        <f t="shared" si="0"/>
        <v>-1157704.5899999999</v>
      </c>
      <c r="S57" s="22">
        <f t="shared" si="1"/>
        <v>0.005350870836563389</v>
      </c>
      <c r="T57" s="22"/>
      <c r="U57" s="24">
        <f t="shared" si="2"/>
        <v>321194.65</v>
      </c>
      <c r="V57" s="54">
        <f t="shared" si="3"/>
        <v>0.011193784815524629</v>
      </c>
      <c r="W57" s="25">
        <f t="shared" si="4"/>
        <v>836509.9399999998</v>
      </c>
      <c r="X57" s="54">
        <f t="shared" si="5"/>
        <v>0.02915276535399147</v>
      </c>
      <c r="Y57" s="26">
        <f t="shared" si="6"/>
        <v>1157704.5899999999</v>
      </c>
    </row>
    <row r="58" spans="1:25" ht="15">
      <c r="A58" s="12">
        <v>1030</v>
      </c>
      <c r="B58" s="1" t="s">
        <v>56</v>
      </c>
      <c r="C58" s="1" t="s">
        <v>63</v>
      </c>
      <c r="D58" s="19">
        <v>9249651.74</v>
      </c>
      <c r="E58" s="20">
        <v>2625046.28</v>
      </c>
      <c r="F58" s="20">
        <v>255787.14</v>
      </c>
      <c r="G58" s="20">
        <v>6368818.320000001</v>
      </c>
      <c r="H58" s="20">
        <v>0</v>
      </c>
      <c r="I58" s="21">
        <v>6883.72</v>
      </c>
      <c r="J58" s="22"/>
      <c r="K58" s="19">
        <v>8876460.2</v>
      </c>
      <c r="L58" s="20">
        <v>2625046.28</v>
      </c>
      <c r="M58" s="20">
        <v>255787.14</v>
      </c>
      <c r="N58" s="20">
        <v>5995626.78</v>
      </c>
      <c r="O58" s="22">
        <v>0</v>
      </c>
      <c r="P58" s="21">
        <v>6605.98</v>
      </c>
      <c r="Q58" s="22"/>
      <c r="R58" s="23">
        <f t="shared" si="0"/>
        <v>-373191.54000000097</v>
      </c>
      <c r="S58" s="22">
        <f t="shared" si="1"/>
        <v>0.00172487847511962</v>
      </c>
      <c r="T58" s="22"/>
      <c r="U58" s="24">
        <f t="shared" si="2"/>
        <v>103538.61</v>
      </c>
      <c r="V58" s="54">
        <f t="shared" si="3"/>
        <v>0.01119378468621133</v>
      </c>
      <c r="W58" s="25">
        <f t="shared" si="4"/>
        <v>269652.930000001</v>
      </c>
      <c r="X58" s="54">
        <f t="shared" si="5"/>
        <v>0.029152765701857764</v>
      </c>
      <c r="Y58" s="26">
        <f t="shared" si="6"/>
        <v>373191.54000000097</v>
      </c>
    </row>
    <row r="59" spans="1:25" ht="15">
      <c r="A59" s="12">
        <v>1040</v>
      </c>
      <c r="B59" s="1" t="s">
        <v>56</v>
      </c>
      <c r="C59" s="1" t="s">
        <v>64</v>
      </c>
      <c r="D59" s="19">
        <v>141449108.42000002</v>
      </c>
      <c r="E59" s="20">
        <v>37579315.64</v>
      </c>
      <c r="F59" s="20">
        <v>3641577.03</v>
      </c>
      <c r="G59" s="20">
        <v>100228215.75000001</v>
      </c>
      <c r="H59" s="20">
        <v>0</v>
      </c>
      <c r="I59" s="21">
        <v>6462.26</v>
      </c>
      <c r="J59" s="22"/>
      <c r="K59" s="19">
        <v>135742124.86</v>
      </c>
      <c r="L59" s="20">
        <v>37579315.64</v>
      </c>
      <c r="M59" s="20">
        <v>3641577.03</v>
      </c>
      <c r="N59" s="20">
        <v>94521232.19000001</v>
      </c>
      <c r="O59" s="22">
        <v>0</v>
      </c>
      <c r="P59" s="21">
        <v>6201.53</v>
      </c>
      <c r="Q59" s="22"/>
      <c r="R59" s="23">
        <f t="shared" si="0"/>
        <v>-5706983.560000002</v>
      </c>
      <c r="S59" s="22">
        <f t="shared" si="1"/>
        <v>0.026377481923908347</v>
      </c>
      <c r="T59" s="22"/>
      <c r="U59" s="24">
        <f t="shared" si="2"/>
        <v>1583350.9</v>
      </c>
      <c r="V59" s="54">
        <f t="shared" si="3"/>
        <v>0.011193784942769736</v>
      </c>
      <c r="W59" s="25">
        <f t="shared" si="4"/>
        <v>4123632.6600000025</v>
      </c>
      <c r="X59" s="54">
        <f t="shared" si="5"/>
        <v>0.029152765302385933</v>
      </c>
      <c r="Y59" s="26">
        <f t="shared" si="6"/>
        <v>5706983.560000002</v>
      </c>
    </row>
    <row r="60" spans="1:25" ht="15">
      <c r="A60" s="12">
        <v>1050</v>
      </c>
      <c r="B60" s="1" t="s">
        <v>56</v>
      </c>
      <c r="C60" s="1" t="s">
        <v>65</v>
      </c>
      <c r="D60" s="19">
        <v>6853180.21</v>
      </c>
      <c r="E60" s="20">
        <v>798797.7</v>
      </c>
      <c r="F60" s="20">
        <v>113403.79</v>
      </c>
      <c r="G60" s="20">
        <v>5940978.72</v>
      </c>
      <c r="H60" s="20">
        <v>0</v>
      </c>
      <c r="I60" s="21">
        <v>7328.82</v>
      </c>
      <c r="J60" s="22"/>
      <c r="K60" s="19">
        <v>6576678.03</v>
      </c>
      <c r="L60" s="20">
        <v>798797.7</v>
      </c>
      <c r="M60" s="20">
        <v>113403.79</v>
      </c>
      <c r="N60" s="20">
        <v>5664476.54</v>
      </c>
      <c r="O60" s="22">
        <v>0</v>
      </c>
      <c r="P60" s="21">
        <v>7033.13</v>
      </c>
      <c r="Q60" s="22"/>
      <c r="R60" s="23">
        <f t="shared" si="0"/>
        <v>-276502.1799999997</v>
      </c>
      <c r="S60" s="22">
        <f t="shared" si="1"/>
        <v>0.001277983575419874</v>
      </c>
      <c r="T60" s="22"/>
      <c r="U60" s="24">
        <f t="shared" si="2"/>
        <v>76713.03</v>
      </c>
      <c r="V60" s="54">
        <f t="shared" si="3"/>
        <v>0.011193785607455958</v>
      </c>
      <c r="W60" s="25">
        <f t="shared" si="4"/>
        <v>199789.1499999997</v>
      </c>
      <c r="X60" s="54">
        <f t="shared" si="5"/>
        <v>0.029152764684120237</v>
      </c>
      <c r="Y60" s="26">
        <f t="shared" si="6"/>
        <v>276502.1799999997</v>
      </c>
    </row>
    <row r="61" spans="1:25" ht="15">
      <c r="A61" s="12">
        <v>1060</v>
      </c>
      <c r="B61" s="1" t="s">
        <v>56</v>
      </c>
      <c r="C61" s="1" t="s">
        <v>66</v>
      </c>
      <c r="D61" s="19">
        <v>4908805.410000001</v>
      </c>
      <c r="E61" s="20">
        <v>890853.91</v>
      </c>
      <c r="F61" s="20">
        <v>87867.62</v>
      </c>
      <c r="G61" s="20">
        <v>3930083.880000001</v>
      </c>
      <c r="H61" s="20">
        <v>0</v>
      </c>
      <c r="I61" s="21">
        <v>7388.33</v>
      </c>
      <c r="J61" s="22"/>
      <c r="K61" s="19">
        <v>4710752.040000001</v>
      </c>
      <c r="L61" s="20">
        <v>890853.91</v>
      </c>
      <c r="M61" s="20">
        <v>87867.62</v>
      </c>
      <c r="N61" s="20">
        <v>3732030.5100000007</v>
      </c>
      <c r="O61" s="22">
        <v>0</v>
      </c>
      <c r="P61" s="21">
        <v>7090.23</v>
      </c>
      <c r="Q61" s="22"/>
      <c r="R61" s="23">
        <f t="shared" si="0"/>
        <v>-198053.3700000001</v>
      </c>
      <c r="S61" s="22">
        <f t="shared" si="1"/>
        <v>0.000915395871079771</v>
      </c>
      <c r="T61" s="22"/>
      <c r="U61" s="24">
        <f t="shared" si="2"/>
        <v>54948.11</v>
      </c>
      <c r="V61" s="54">
        <f t="shared" si="3"/>
        <v>0.011193784517932234</v>
      </c>
      <c r="W61" s="25">
        <f t="shared" si="4"/>
        <v>143105.26000000013</v>
      </c>
      <c r="X61" s="54">
        <f t="shared" si="5"/>
        <v>0.029152766925425976</v>
      </c>
      <c r="Y61" s="26">
        <f t="shared" si="6"/>
        <v>198053.3700000001</v>
      </c>
    </row>
    <row r="62" spans="1:25" ht="15">
      <c r="A62" s="12">
        <v>1070</v>
      </c>
      <c r="B62" s="1" t="s">
        <v>56</v>
      </c>
      <c r="C62" s="1" t="s">
        <v>67</v>
      </c>
      <c r="D62" s="19">
        <v>2610897.8</v>
      </c>
      <c r="E62" s="20">
        <v>424626.93</v>
      </c>
      <c r="F62" s="20">
        <v>41900.03</v>
      </c>
      <c r="G62" s="20">
        <v>2144370.84</v>
      </c>
      <c r="H62" s="20">
        <v>0</v>
      </c>
      <c r="I62" s="21">
        <v>10072.91</v>
      </c>
      <c r="J62" s="22"/>
      <c r="K62" s="19">
        <v>2505557.08</v>
      </c>
      <c r="L62" s="20">
        <v>424626.93</v>
      </c>
      <c r="M62" s="20">
        <v>41900.03</v>
      </c>
      <c r="N62" s="20">
        <v>2039030.12</v>
      </c>
      <c r="O62" s="22">
        <v>0</v>
      </c>
      <c r="P62" s="21">
        <v>9666.5</v>
      </c>
      <c r="Q62" s="22"/>
      <c r="R62" s="23">
        <f t="shared" si="0"/>
        <v>-105340.71999999974</v>
      </c>
      <c r="S62" s="22">
        <f t="shared" si="1"/>
        <v>0.0004868811883613491</v>
      </c>
      <c r="T62" s="22"/>
      <c r="U62" s="24">
        <f t="shared" si="2"/>
        <v>29225.83</v>
      </c>
      <c r="V62" s="54">
        <f t="shared" si="3"/>
        <v>0.011193785524657458</v>
      </c>
      <c r="W62" s="25">
        <f t="shared" si="4"/>
        <v>76114.88999999974</v>
      </c>
      <c r="X62" s="54">
        <f t="shared" si="5"/>
        <v>0.029152764999074165</v>
      </c>
      <c r="Y62" s="26">
        <f t="shared" si="6"/>
        <v>105340.71999999974</v>
      </c>
    </row>
    <row r="63" spans="1:25" ht="15">
      <c r="A63" s="12">
        <v>1080</v>
      </c>
      <c r="B63" s="1" t="s">
        <v>56</v>
      </c>
      <c r="C63" s="1" t="s">
        <v>68</v>
      </c>
      <c r="D63" s="19">
        <v>36420074.75</v>
      </c>
      <c r="E63" s="20">
        <v>10750116.6</v>
      </c>
      <c r="F63" s="20">
        <v>999441.89</v>
      </c>
      <c r="G63" s="20">
        <v>24670516.259999998</v>
      </c>
      <c r="H63" s="20">
        <v>0</v>
      </c>
      <c r="I63" s="21">
        <v>6462.62</v>
      </c>
      <c r="J63" s="22"/>
      <c r="K63" s="19">
        <v>34950650.370000005</v>
      </c>
      <c r="L63" s="20">
        <v>10750116.6</v>
      </c>
      <c r="M63" s="20">
        <v>999441.89</v>
      </c>
      <c r="N63" s="20">
        <v>23201091.880000003</v>
      </c>
      <c r="O63" s="22">
        <v>0</v>
      </c>
      <c r="P63" s="21">
        <v>6201.87</v>
      </c>
      <c r="Q63" s="22"/>
      <c r="R63" s="23">
        <f t="shared" si="0"/>
        <v>-1469424.3799999952</v>
      </c>
      <c r="S63" s="22">
        <f t="shared" si="1"/>
        <v>0.006791628995335688</v>
      </c>
      <c r="T63" s="22"/>
      <c r="U63" s="24">
        <f t="shared" si="2"/>
        <v>407678.49</v>
      </c>
      <c r="V63" s="54">
        <f t="shared" si="3"/>
        <v>0.011193785097873804</v>
      </c>
      <c r="W63" s="25">
        <f t="shared" si="4"/>
        <v>1061745.8899999952</v>
      </c>
      <c r="X63" s="54">
        <f t="shared" si="5"/>
        <v>0.029152765261691155</v>
      </c>
      <c r="Y63" s="26">
        <f t="shared" si="6"/>
        <v>1469424.3799999952</v>
      </c>
    </row>
    <row r="64" spans="1:25" ht="15">
      <c r="A64" s="12">
        <v>1110</v>
      </c>
      <c r="B64" s="1" t="s">
        <v>56</v>
      </c>
      <c r="C64" s="1" t="s">
        <v>69</v>
      </c>
      <c r="D64" s="19">
        <v>90656290.39999999</v>
      </c>
      <c r="E64" s="20">
        <v>17217626.39</v>
      </c>
      <c r="F64" s="20">
        <v>1613082.04</v>
      </c>
      <c r="G64" s="20">
        <v>71825581.96999998</v>
      </c>
      <c r="H64" s="20">
        <v>0</v>
      </c>
      <c r="I64" s="21">
        <v>6462.62</v>
      </c>
      <c r="J64" s="22"/>
      <c r="K64" s="19">
        <v>86998621.83</v>
      </c>
      <c r="L64" s="20">
        <v>17217626.39</v>
      </c>
      <c r="M64" s="20">
        <v>1613082.04</v>
      </c>
      <c r="N64" s="20">
        <v>68167913.39999999</v>
      </c>
      <c r="O64" s="22">
        <v>0</v>
      </c>
      <c r="P64" s="21">
        <v>6201.87</v>
      </c>
      <c r="Q64" s="22"/>
      <c r="R64" s="23">
        <f t="shared" si="0"/>
        <v>-3657668.569999993</v>
      </c>
      <c r="S64" s="22">
        <f t="shared" si="1"/>
        <v>0.01690561845403712</v>
      </c>
      <c r="T64" s="22"/>
      <c r="U64" s="24">
        <f t="shared" si="2"/>
        <v>1014787.02</v>
      </c>
      <c r="V64" s="54">
        <f t="shared" si="3"/>
        <v>0.011193784959901691</v>
      </c>
      <c r="W64" s="25">
        <f t="shared" si="4"/>
        <v>2642881.549999993</v>
      </c>
      <c r="X64" s="54">
        <f t="shared" si="5"/>
        <v>0.029152765222786935</v>
      </c>
      <c r="Y64" s="26">
        <f t="shared" si="6"/>
        <v>3657668.569999993</v>
      </c>
    </row>
    <row r="65" spans="1:25" ht="15">
      <c r="A65" s="12">
        <v>1120</v>
      </c>
      <c r="B65" s="1" t="s">
        <v>56</v>
      </c>
      <c r="C65" s="1" t="s">
        <v>70</v>
      </c>
      <c r="D65" s="19">
        <v>2282569.86</v>
      </c>
      <c r="E65" s="20">
        <v>89156.16</v>
      </c>
      <c r="F65" s="20">
        <v>6031.1</v>
      </c>
      <c r="G65" s="20">
        <v>2187382.5999999996</v>
      </c>
      <c r="H65" s="20">
        <v>0</v>
      </c>
      <c r="I65" s="21">
        <v>10538.18</v>
      </c>
      <c r="J65" s="22"/>
      <c r="K65" s="19">
        <v>2190476.04</v>
      </c>
      <c r="L65" s="20">
        <v>89156.16</v>
      </c>
      <c r="M65" s="20">
        <v>6031.1</v>
      </c>
      <c r="N65" s="20">
        <v>2095288.7799999998</v>
      </c>
      <c r="O65" s="22">
        <v>0</v>
      </c>
      <c r="P65" s="21">
        <v>10113</v>
      </c>
      <c r="Q65" s="22"/>
      <c r="R65" s="23">
        <f t="shared" si="0"/>
        <v>-92093.81999999983</v>
      </c>
      <c r="S65" s="22">
        <f t="shared" si="1"/>
        <v>0.00042565447172125085</v>
      </c>
      <c r="T65" s="22"/>
      <c r="U65" s="24">
        <f t="shared" si="2"/>
        <v>25550.6</v>
      </c>
      <c r="V65" s="54">
        <f t="shared" si="3"/>
        <v>0.011193786638363831</v>
      </c>
      <c r="W65" s="25">
        <f t="shared" si="4"/>
        <v>66543.21999999983</v>
      </c>
      <c r="X65" s="54">
        <f t="shared" si="5"/>
        <v>0.029152763806317775</v>
      </c>
      <c r="Y65" s="26">
        <f t="shared" si="6"/>
        <v>92093.81999999983</v>
      </c>
    </row>
    <row r="66" spans="1:25" ht="15">
      <c r="A66" s="12" t="s">
        <v>276</v>
      </c>
      <c r="B66" s="1" t="s">
        <v>56</v>
      </c>
      <c r="C66" s="1" t="s">
        <v>71</v>
      </c>
      <c r="D66" s="19">
        <v>2892459.5300000003</v>
      </c>
      <c r="E66" s="20">
        <v>323969.12</v>
      </c>
      <c r="F66" s="20">
        <v>39205.69</v>
      </c>
      <c r="G66" s="20">
        <v>2529284.72</v>
      </c>
      <c r="H66" s="20">
        <v>0</v>
      </c>
      <c r="I66" s="21">
        <v>9047.42</v>
      </c>
      <c r="J66" s="22"/>
      <c r="K66" s="19">
        <v>2775758.77</v>
      </c>
      <c r="L66" s="20">
        <v>323969.12</v>
      </c>
      <c r="M66" s="20">
        <v>39205.69</v>
      </c>
      <c r="N66" s="20">
        <v>2412583.96</v>
      </c>
      <c r="O66" s="22">
        <v>0</v>
      </c>
      <c r="P66" s="21">
        <v>8682.39</v>
      </c>
      <c r="Q66" s="22"/>
      <c r="R66" s="23">
        <f t="shared" si="0"/>
        <v>-116700.76000000024</v>
      </c>
      <c r="S66" s="22">
        <f t="shared" si="1"/>
        <v>0.0005393869029134493</v>
      </c>
      <c r="T66" s="22"/>
      <c r="U66" s="24">
        <f t="shared" si="2"/>
        <v>32377.57</v>
      </c>
      <c r="V66" s="54">
        <f t="shared" si="3"/>
        <v>0.011193784965420069</v>
      </c>
      <c r="W66" s="25">
        <f t="shared" si="4"/>
        <v>84323.19000000024</v>
      </c>
      <c r="X66" s="54">
        <f t="shared" si="5"/>
        <v>0.029152763980072084</v>
      </c>
      <c r="Y66" s="26">
        <f t="shared" si="6"/>
        <v>116700.76000000024</v>
      </c>
    </row>
    <row r="67" spans="1:25" ht="15">
      <c r="A67" s="12">
        <v>1140</v>
      </c>
      <c r="B67" s="1" t="s">
        <v>72</v>
      </c>
      <c r="C67" s="1" t="s">
        <v>73</v>
      </c>
      <c r="D67" s="19">
        <v>24587670.379999995</v>
      </c>
      <c r="E67" s="20">
        <v>6257126.88</v>
      </c>
      <c r="F67" s="20">
        <v>827472.85</v>
      </c>
      <c r="G67" s="20">
        <v>17503070.649999995</v>
      </c>
      <c r="H67" s="20">
        <v>0</v>
      </c>
      <c r="I67" s="21">
        <v>6462.62</v>
      </c>
      <c r="J67" s="22"/>
      <c r="K67" s="19">
        <v>23595642.699999996</v>
      </c>
      <c r="L67" s="20">
        <v>6257126.88</v>
      </c>
      <c r="M67" s="20">
        <v>827472.85</v>
      </c>
      <c r="N67" s="20">
        <v>16511042.969999997</v>
      </c>
      <c r="O67" s="22">
        <v>0</v>
      </c>
      <c r="P67" s="21">
        <v>6201.87</v>
      </c>
      <c r="Q67" s="22"/>
      <c r="R67" s="23">
        <f t="shared" si="0"/>
        <v>-992027.6799999997</v>
      </c>
      <c r="S67" s="22">
        <f t="shared" si="1"/>
        <v>0.004585117851157209</v>
      </c>
      <c r="T67" s="22"/>
      <c r="U67" s="24">
        <f t="shared" si="2"/>
        <v>275229.09</v>
      </c>
      <c r="V67" s="54">
        <f t="shared" si="3"/>
        <v>0.011193784760669142</v>
      </c>
      <c r="W67" s="25">
        <f t="shared" si="4"/>
        <v>716798.5899999996</v>
      </c>
      <c r="X67" s="54">
        <f t="shared" si="5"/>
        <v>0.0291527655496413</v>
      </c>
      <c r="Y67" s="26">
        <f t="shared" si="6"/>
        <v>992027.6799999997</v>
      </c>
    </row>
    <row r="68" spans="1:25" ht="15">
      <c r="A68" s="12">
        <v>1150</v>
      </c>
      <c r="B68" s="1" t="s">
        <v>72</v>
      </c>
      <c r="C68" s="1" t="s">
        <v>74</v>
      </c>
      <c r="D68" s="19">
        <v>10913356.13</v>
      </c>
      <c r="E68" s="20">
        <v>2529446.86</v>
      </c>
      <c r="F68" s="20">
        <v>366004.71</v>
      </c>
      <c r="G68" s="20">
        <v>8017904.560000001</v>
      </c>
      <c r="H68" s="20">
        <v>0</v>
      </c>
      <c r="I68" s="21">
        <v>6571.54</v>
      </c>
      <c r="J68" s="22"/>
      <c r="K68" s="19">
        <v>10473039.86</v>
      </c>
      <c r="L68" s="20">
        <v>2529446.86</v>
      </c>
      <c r="M68" s="20">
        <v>366004.71</v>
      </c>
      <c r="N68" s="20">
        <v>7577588.29</v>
      </c>
      <c r="O68" s="22">
        <v>0</v>
      </c>
      <c r="P68" s="21">
        <v>6306.4</v>
      </c>
      <c r="Q68" s="22"/>
      <c r="R68" s="23">
        <f t="shared" si="0"/>
        <v>-440316.2700000014</v>
      </c>
      <c r="S68" s="22">
        <f t="shared" si="1"/>
        <v>0.0020351266707920534</v>
      </c>
      <c r="T68" s="22"/>
      <c r="U68" s="24">
        <f t="shared" si="2"/>
        <v>122161.76</v>
      </c>
      <c r="V68" s="54">
        <f t="shared" si="3"/>
        <v>0.011193784803208835</v>
      </c>
      <c r="W68" s="25">
        <f t="shared" si="4"/>
        <v>318154.5100000014</v>
      </c>
      <c r="X68" s="54">
        <f t="shared" si="5"/>
        <v>0.029152765309785725</v>
      </c>
      <c r="Y68" s="26">
        <f t="shared" si="6"/>
        <v>440316.2700000014</v>
      </c>
    </row>
    <row r="69" spans="1:25" ht="15">
      <c r="A69" s="12">
        <v>1160</v>
      </c>
      <c r="B69" s="1" t="s">
        <v>72</v>
      </c>
      <c r="C69" s="1" t="s">
        <v>75</v>
      </c>
      <c r="D69" s="19">
        <v>2295522.74</v>
      </c>
      <c r="E69" s="20">
        <v>1242035.63</v>
      </c>
      <c r="F69" s="20">
        <v>156265.28</v>
      </c>
      <c r="G69" s="20">
        <v>897221.8300000003</v>
      </c>
      <c r="H69" s="20">
        <v>0</v>
      </c>
      <c r="I69" s="21">
        <v>10563.84</v>
      </c>
      <c r="J69" s="22"/>
      <c r="K69" s="19">
        <v>2202906.31</v>
      </c>
      <c r="L69" s="20">
        <v>1242035.63</v>
      </c>
      <c r="M69" s="20">
        <v>156265.28</v>
      </c>
      <c r="N69" s="20">
        <v>804605.4000000001</v>
      </c>
      <c r="O69" s="22">
        <v>0</v>
      </c>
      <c r="P69" s="21">
        <v>10137.63</v>
      </c>
      <c r="Q69" s="22"/>
      <c r="R69" s="23">
        <f aca="true" t="shared" si="7" ref="R69:R132">K69-D69</f>
        <v>-92616.43000000017</v>
      </c>
      <c r="S69" s="22">
        <f aca="true" t="shared" si="8" ref="S69:S132">R69/$R$183</f>
        <v>0.00042806995718451416</v>
      </c>
      <c r="T69" s="22"/>
      <c r="U69" s="24">
        <f aca="true" t="shared" si="9" ref="U69:U132">ROUND(S69*$W$186,2)</f>
        <v>25695.59</v>
      </c>
      <c r="V69" s="54">
        <f aca="true" t="shared" si="10" ref="V69:V132">U69/D69</f>
        <v>0.011193785865087966</v>
      </c>
      <c r="W69" s="25">
        <f aca="true" t="shared" si="11" ref="W69:W132">(-R69-U69)</f>
        <v>66920.84000000017</v>
      </c>
      <c r="X69" s="54">
        <f aca="true" t="shared" si="12" ref="X69:X132">W69/D69</f>
        <v>0.029152767181910018</v>
      </c>
      <c r="Y69" s="26">
        <f aca="true" t="shared" si="13" ref="Y69:Y132">U69+W69</f>
        <v>92616.43000000017</v>
      </c>
    </row>
    <row r="70" spans="1:25" ht="15">
      <c r="A70" s="12">
        <v>1180</v>
      </c>
      <c r="B70" s="1" t="s">
        <v>76</v>
      </c>
      <c r="C70" s="1" t="s">
        <v>77</v>
      </c>
      <c r="D70" s="19">
        <v>36173337.59</v>
      </c>
      <c r="E70" s="20">
        <v>30846747.75</v>
      </c>
      <c r="F70" s="20">
        <v>1131308.47</v>
      </c>
      <c r="G70" s="20">
        <v>4195281.370000003</v>
      </c>
      <c r="H70" s="20">
        <v>0</v>
      </c>
      <c r="I70" s="21">
        <v>7050.1</v>
      </c>
      <c r="J70" s="22"/>
      <c r="K70" s="19">
        <v>34713868.73500001</v>
      </c>
      <c r="L70" s="20">
        <v>30846747.75</v>
      </c>
      <c r="M70" s="20">
        <v>1131308.47</v>
      </c>
      <c r="N70" s="20">
        <v>2735812.515000009</v>
      </c>
      <c r="O70" s="22">
        <v>0</v>
      </c>
      <c r="P70" s="21">
        <v>6765.65</v>
      </c>
      <c r="Q70" s="22"/>
      <c r="R70" s="23">
        <f t="shared" si="7"/>
        <v>-1459468.8549999967</v>
      </c>
      <c r="S70" s="22">
        <f t="shared" si="8"/>
        <v>0.006745614900854842</v>
      </c>
      <c r="T70" s="22"/>
      <c r="U70" s="24">
        <f t="shared" si="9"/>
        <v>404916.42</v>
      </c>
      <c r="V70" s="54">
        <f t="shared" si="10"/>
        <v>0.01119378102704954</v>
      </c>
      <c r="W70" s="25">
        <f t="shared" si="11"/>
        <v>1054552.4349999968</v>
      </c>
      <c r="X70" s="54">
        <f t="shared" si="12"/>
        <v>0.02915275463250381</v>
      </c>
      <c r="Y70" s="26">
        <f t="shared" si="13"/>
        <v>1459468.8549999967</v>
      </c>
    </row>
    <row r="71" spans="1:25" ht="15">
      <c r="A71" s="12">
        <v>1195</v>
      </c>
      <c r="B71" s="1" t="s">
        <v>76</v>
      </c>
      <c r="C71" s="1" t="s">
        <v>78</v>
      </c>
      <c r="D71" s="19">
        <v>31652719.53</v>
      </c>
      <c r="E71" s="20">
        <v>5583670.12</v>
      </c>
      <c r="F71" s="20">
        <v>353433.29</v>
      </c>
      <c r="G71" s="20">
        <v>25715616.12</v>
      </c>
      <c r="H71" s="20">
        <v>0</v>
      </c>
      <c r="I71" s="21">
        <v>6589.24</v>
      </c>
      <c r="J71" s="22"/>
      <c r="K71" s="19">
        <v>30375641.490000002</v>
      </c>
      <c r="L71" s="20">
        <v>5583670.12</v>
      </c>
      <c r="M71" s="20">
        <v>353433.29</v>
      </c>
      <c r="N71" s="20">
        <v>24438538.080000002</v>
      </c>
      <c r="O71" s="22">
        <v>0</v>
      </c>
      <c r="P71" s="21">
        <v>6323.38</v>
      </c>
      <c r="Q71" s="22"/>
      <c r="R71" s="23">
        <f t="shared" si="7"/>
        <v>-1277078.039999999</v>
      </c>
      <c r="S71" s="22">
        <f t="shared" si="8"/>
        <v>0.005902610820823928</v>
      </c>
      <c r="T71" s="22"/>
      <c r="U71" s="24">
        <f t="shared" si="9"/>
        <v>354313.74</v>
      </c>
      <c r="V71" s="54">
        <f t="shared" si="10"/>
        <v>0.011193785092120961</v>
      </c>
      <c r="W71" s="25">
        <f t="shared" si="11"/>
        <v>922764.2999999991</v>
      </c>
      <c r="X71" s="54">
        <f t="shared" si="12"/>
        <v>0.029152765187377222</v>
      </c>
      <c r="Y71" s="26">
        <f t="shared" si="13"/>
        <v>1277078.039999999</v>
      </c>
    </row>
    <row r="72" spans="1:25" ht="15">
      <c r="A72" s="12">
        <v>1220</v>
      </c>
      <c r="B72" s="1" t="s">
        <v>76</v>
      </c>
      <c r="C72" s="1" t="s">
        <v>79</v>
      </c>
      <c r="D72" s="19">
        <v>8289061.280000001</v>
      </c>
      <c r="E72" s="20">
        <v>2508866.34</v>
      </c>
      <c r="F72" s="20">
        <v>185951.16</v>
      </c>
      <c r="G72" s="20">
        <v>5594243.780000001</v>
      </c>
      <c r="H72" s="20">
        <v>0</v>
      </c>
      <c r="I72" s="21">
        <v>7059.93</v>
      </c>
      <c r="J72" s="22"/>
      <c r="K72" s="19">
        <v>7954626.260000001</v>
      </c>
      <c r="L72" s="20">
        <v>2508866.34</v>
      </c>
      <c r="M72" s="20">
        <v>185951.16</v>
      </c>
      <c r="N72" s="20">
        <v>5259808.760000001</v>
      </c>
      <c r="O72" s="22">
        <v>0</v>
      </c>
      <c r="P72" s="21">
        <v>6775.08</v>
      </c>
      <c r="Q72" s="22"/>
      <c r="R72" s="23">
        <f t="shared" si="7"/>
        <v>-334435.0200000005</v>
      </c>
      <c r="S72" s="22">
        <f t="shared" si="8"/>
        <v>0.0015457471713431633</v>
      </c>
      <c r="T72" s="22"/>
      <c r="U72" s="24">
        <f t="shared" si="9"/>
        <v>92785.97</v>
      </c>
      <c r="V72" s="54">
        <f t="shared" si="10"/>
        <v>0.011193785021697896</v>
      </c>
      <c r="W72" s="25">
        <f t="shared" si="11"/>
        <v>241649.05000000048</v>
      </c>
      <c r="X72" s="54">
        <f t="shared" si="12"/>
        <v>0.029152764328459695</v>
      </c>
      <c r="Y72" s="26">
        <f t="shared" si="13"/>
        <v>334435.0200000005</v>
      </c>
    </row>
    <row r="73" spans="1:25" ht="15">
      <c r="A73" s="12">
        <v>1330</v>
      </c>
      <c r="B73" s="1" t="s">
        <v>80</v>
      </c>
      <c r="C73" s="1" t="s">
        <v>80</v>
      </c>
      <c r="D73" s="19">
        <v>3047374.88</v>
      </c>
      <c r="E73" s="20">
        <v>1367902.5</v>
      </c>
      <c r="F73" s="20">
        <v>73513.84</v>
      </c>
      <c r="G73" s="20">
        <v>1605958.5399999998</v>
      </c>
      <c r="H73" s="20">
        <v>0</v>
      </c>
      <c r="I73" s="21">
        <v>9181.61</v>
      </c>
      <c r="J73" s="22"/>
      <c r="K73" s="19">
        <v>2924423.82</v>
      </c>
      <c r="L73" s="20">
        <v>1367902.5</v>
      </c>
      <c r="M73" s="20">
        <v>73513.84</v>
      </c>
      <c r="N73" s="20">
        <v>1483007.4799999997</v>
      </c>
      <c r="O73" s="22">
        <v>0</v>
      </c>
      <c r="P73" s="21">
        <v>8811.16</v>
      </c>
      <c r="Q73" s="22"/>
      <c r="R73" s="23">
        <f t="shared" si="7"/>
        <v>-122951.06000000006</v>
      </c>
      <c r="S73" s="22">
        <f t="shared" si="8"/>
        <v>0.0005682755747548309</v>
      </c>
      <c r="T73" s="22"/>
      <c r="U73" s="24">
        <f t="shared" si="9"/>
        <v>34111.66</v>
      </c>
      <c r="V73" s="54">
        <f t="shared" si="10"/>
        <v>0.011193785255590217</v>
      </c>
      <c r="W73" s="25">
        <f t="shared" si="11"/>
        <v>88839.40000000005</v>
      </c>
      <c r="X73" s="54">
        <f t="shared" si="12"/>
        <v>0.029152763771551484</v>
      </c>
      <c r="Y73" s="26">
        <f t="shared" si="13"/>
        <v>122951.06000000006</v>
      </c>
    </row>
    <row r="74" spans="1:25" ht="15">
      <c r="A74" s="12">
        <v>1340</v>
      </c>
      <c r="B74" s="15" t="s">
        <v>81</v>
      </c>
      <c r="C74" s="15" t="s">
        <v>82</v>
      </c>
      <c r="D74" s="27">
        <v>3888539.75</v>
      </c>
      <c r="E74" s="28">
        <v>3708246.19</v>
      </c>
      <c r="F74" s="28">
        <v>174508.79</v>
      </c>
      <c r="G74" s="28">
        <v>0</v>
      </c>
      <c r="H74" s="28">
        <v>-5784.77</v>
      </c>
      <c r="I74" s="29">
        <v>8492.46</v>
      </c>
      <c r="J74" s="30"/>
      <c r="K74" s="27">
        <v>3888539.75</v>
      </c>
      <c r="L74" s="28">
        <v>3714030.96</v>
      </c>
      <c r="M74" s="28">
        <v>174508.79</v>
      </c>
      <c r="N74" s="28">
        <v>0</v>
      </c>
      <c r="O74" s="30">
        <v>-5784.77</v>
      </c>
      <c r="P74" s="29">
        <v>8492.46</v>
      </c>
      <c r="Q74" s="30"/>
      <c r="R74" s="31">
        <f t="shared" si="7"/>
        <v>0</v>
      </c>
      <c r="S74" s="30">
        <f t="shared" si="8"/>
        <v>0</v>
      </c>
      <c r="T74" s="30"/>
      <c r="U74" s="32">
        <f t="shared" si="9"/>
        <v>0</v>
      </c>
      <c r="V74" s="57">
        <f t="shared" si="10"/>
        <v>0</v>
      </c>
      <c r="W74" s="33">
        <f t="shared" si="11"/>
        <v>0</v>
      </c>
      <c r="X74" s="57">
        <f t="shared" si="12"/>
        <v>0</v>
      </c>
      <c r="Y74" s="26">
        <f t="shared" si="13"/>
        <v>0</v>
      </c>
    </row>
    <row r="75" spans="1:25" ht="15">
      <c r="A75" s="12">
        <v>1350</v>
      </c>
      <c r="B75" s="1" t="s">
        <v>81</v>
      </c>
      <c r="C75" s="1" t="s">
        <v>83</v>
      </c>
      <c r="D75" s="19">
        <v>9002440.440000001</v>
      </c>
      <c r="E75" s="20">
        <v>8356836.66</v>
      </c>
      <c r="F75" s="20">
        <v>374358.39</v>
      </c>
      <c r="G75" s="20">
        <v>271245.3900000012</v>
      </c>
      <c r="H75" s="20">
        <v>0</v>
      </c>
      <c r="I75" s="21">
        <v>6766.72</v>
      </c>
      <c r="J75" s="22"/>
      <c r="K75" s="19">
        <v>8731195.05</v>
      </c>
      <c r="L75" s="20">
        <v>8356836.66</v>
      </c>
      <c r="M75" s="20">
        <v>374358.39</v>
      </c>
      <c r="N75" s="20">
        <v>5.820766091346741E-10</v>
      </c>
      <c r="O75" s="22">
        <v>0</v>
      </c>
      <c r="P75" s="21">
        <v>6562.83</v>
      </c>
      <c r="Q75" s="22"/>
      <c r="R75" s="23">
        <f t="shared" si="7"/>
        <v>-271245.3900000006</v>
      </c>
      <c r="S75" s="22">
        <f t="shared" si="8"/>
        <v>0.001253686872661761</v>
      </c>
      <c r="T75" s="22"/>
      <c r="U75" s="24">
        <f t="shared" si="9"/>
        <v>75254.58</v>
      </c>
      <c r="V75" s="54">
        <f t="shared" si="10"/>
        <v>0.0083593532777652</v>
      </c>
      <c r="W75" s="25">
        <f t="shared" si="11"/>
        <v>195990.81000000058</v>
      </c>
      <c r="X75" s="54">
        <f t="shared" si="12"/>
        <v>0.021770853282090757</v>
      </c>
      <c r="Y75" s="26">
        <f t="shared" si="13"/>
        <v>271245.3900000006</v>
      </c>
    </row>
    <row r="76" spans="1:25" ht="15">
      <c r="A76" s="12">
        <v>1360</v>
      </c>
      <c r="B76" s="15" t="s">
        <v>84</v>
      </c>
      <c r="C76" s="15" t="s">
        <v>84</v>
      </c>
      <c r="D76" s="27">
        <v>11768944.63</v>
      </c>
      <c r="E76" s="28">
        <v>11212255.16</v>
      </c>
      <c r="F76" s="28">
        <v>546923.98</v>
      </c>
      <c r="G76" s="28">
        <v>0</v>
      </c>
      <c r="H76" s="28">
        <v>-9765.49</v>
      </c>
      <c r="I76" s="29">
        <v>6794.86</v>
      </c>
      <c r="J76" s="30"/>
      <c r="K76" s="27">
        <v>11768944.63</v>
      </c>
      <c r="L76" s="28">
        <v>11222020.65</v>
      </c>
      <c r="M76" s="28">
        <v>546923.98</v>
      </c>
      <c r="N76" s="28">
        <v>0</v>
      </c>
      <c r="O76" s="30">
        <v>-9765.49</v>
      </c>
      <c r="P76" s="29">
        <v>6794.86</v>
      </c>
      <c r="Q76" s="30"/>
      <c r="R76" s="31">
        <f t="shared" si="7"/>
        <v>0</v>
      </c>
      <c r="S76" s="30">
        <f t="shared" si="8"/>
        <v>0</v>
      </c>
      <c r="T76" s="30"/>
      <c r="U76" s="32">
        <f t="shared" si="9"/>
        <v>0</v>
      </c>
      <c r="V76" s="57">
        <f t="shared" si="10"/>
        <v>0</v>
      </c>
      <c r="W76" s="33">
        <f t="shared" si="11"/>
        <v>0</v>
      </c>
      <c r="X76" s="57">
        <f t="shared" si="12"/>
        <v>0</v>
      </c>
      <c r="Y76" s="26">
        <f t="shared" si="13"/>
        <v>0</v>
      </c>
    </row>
    <row r="77" spans="1:25" ht="15">
      <c r="A77" s="12">
        <v>1380</v>
      </c>
      <c r="B77" s="1" t="s">
        <v>85</v>
      </c>
      <c r="C77" s="1" t="s">
        <v>85</v>
      </c>
      <c r="D77" s="19">
        <v>1172610.34</v>
      </c>
      <c r="E77" s="20">
        <v>980376.45</v>
      </c>
      <c r="F77" s="20">
        <v>56269.3</v>
      </c>
      <c r="G77" s="20">
        <v>135964.59000000014</v>
      </c>
      <c r="H77" s="20">
        <v>0</v>
      </c>
      <c r="I77" s="21">
        <v>13909.97</v>
      </c>
      <c r="J77" s="22"/>
      <c r="K77" s="19">
        <v>1125299.55</v>
      </c>
      <c r="L77" s="20">
        <v>980376.45</v>
      </c>
      <c r="M77" s="20">
        <v>56269.3</v>
      </c>
      <c r="N77" s="20">
        <v>88653.80000000009</v>
      </c>
      <c r="O77" s="22">
        <v>0</v>
      </c>
      <c r="P77" s="21">
        <v>13348.75</v>
      </c>
      <c r="Q77" s="22"/>
      <c r="R77" s="23">
        <f t="shared" si="7"/>
        <v>-47310.79000000004</v>
      </c>
      <c r="S77" s="22">
        <f t="shared" si="8"/>
        <v>0.000218668845794051</v>
      </c>
      <c r="T77" s="22"/>
      <c r="U77" s="24">
        <f t="shared" si="9"/>
        <v>13125.95</v>
      </c>
      <c r="V77" s="54">
        <f t="shared" si="10"/>
        <v>0.011193786675972855</v>
      </c>
      <c r="W77" s="25">
        <f t="shared" si="11"/>
        <v>34184.84000000004</v>
      </c>
      <c r="X77" s="54">
        <f t="shared" si="12"/>
        <v>0.029152770390887085</v>
      </c>
      <c r="Y77" s="26">
        <f t="shared" si="13"/>
        <v>47310.79000000004</v>
      </c>
    </row>
    <row r="78" spans="1:25" ht="15">
      <c r="A78" s="12">
        <v>1390</v>
      </c>
      <c r="B78" s="1" t="s">
        <v>86</v>
      </c>
      <c r="C78" s="1" t="s">
        <v>86</v>
      </c>
      <c r="D78" s="19">
        <v>4313246.0200000005</v>
      </c>
      <c r="E78" s="20">
        <v>1977181.35</v>
      </c>
      <c r="F78" s="20">
        <v>190216.11</v>
      </c>
      <c r="G78" s="20">
        <v>2145848.5600000005</v>
      </c>
      <c r="H78" s="20">
        <v>0</v>
      </c>
      <c r="I78" s="21">
        <v>7320.51</v>
      </c>
      <c r="J78" s="22"/>
      <c r="K78" s="19">
        <v>4139221.42</v>
      </c>
      <c r="L78" s="20">
        <v>1977181.35</v>
      </c>
      <c r="M78" s="20">
        <v>190216.11</v>
      </c>
      <c r="N78" s="20">
        <v>1971823.96</v>
      </c>
      <c r="O78" s="22">
        <v>0</v>
      </c>
      <c r="P78" s="21">
        <v>7025.16</v>
      </c>
      <c r="Q78" s="22"/>
      <c r="R78" s="23">
        <f t="shared" si="7"/>
        <v>-174024.60000000056</v>
      </c>
      <c r="S78" s="22">
        <f t="shared" si="8"/>
        <v>0.0008043357217618117</v>
      </c>
      <c r="T78" s="22"/>
      <c r="U78" s="24">
        <f t="shared" si="9"/>
        <v>48281.55</v>
      </c>
      <c r="V78" s="54">
        <f t="shared" si="10"/>
        <v>0.011193785324584846</v>
      </c>
      <c r="W78" s="25">
        <f t="shared" si="11"/>
        <v>125743.05000000056</v>
      </c>
      <c r="X78" s="54">
        <f t="shared" si="12"/>
        <v>0.029152765554513984</v>
      </c>
      <c r="Y78" s="26">
        <f t="shared" si="13"/>
        <v>174024.60000000056</v>
      </c>
    </row>
    <row r="79" spans="1:25" ht="15">
      <c r="A79" s="12">
        <v>1400</v>
      </c>
      <c r="B79" s="1" t="s">
        <v>86</v>
      </c>
      <c r="C79" s="1" t="s">
        <v>87</v>
      </c>
      <c r="D79" s="19">
        <v>2311421.9</v>
      </c>
      <c r="E79" s="20">
        <v>1088737.41</v>
      </c>
      <c r="F79" s="20">
        <v>101513.53</v>
      </c>
      <c r="G79" s="20">
        <v>1121170.96</v>
      </c>
      <c r="H79" s="20">
        <v>0</v>
      </c>
      <c r="I79" s="21">
        <v>9384.58</v>
      </c>
      <c r="J79" s="22"/>
      <c r="K79" s="19">
        <v>2218164</v>
      </c>
      <c r="L79" s="20">
        <v>1088737.41</v>
      </c>
      <c r="M79" s="20">
        <v>101513.53</v>
      </c>
      <c r="N79" s="20">
        <v>1027913.06</v>
      </c>
      <c r="O79" s="22">
        <v>0</v>
      </c>
      <c r="P79" s="21">
        <v>9005.94</v>
      </c>
      <c r="Q79" s="22"/>
      <c r="R79" s="23">
        <f t="shared" si="7"/>
        <v>-93257.8999999999</v>
      </c>
      <c r="S79" s="22">
        <f t="shared" si="8"/>
        <v>0.0004310348094837772</v>
      </c>
      <c r="T79" s="22"/>
      <c r="U79" s="24">
        <f t="shared" si="9"/>
        <v>25873.56</v>
      </c>
      <c r="V79" s="54">
        <f t="shared" si="10"/>
        <v>0.011193785089602207</v>
      </c>
      <c r="W79" s="25">
        <f t="shared" si="11"/>
        <v>67384.33999999991</v>
      </c>
      <c r="X79" s="54">
        <f t="shared" si="12"/>
        <v>0.029152765230787123</v>
      </c>
      <c r="Y79" s="26">
        <f t="shared" si="13"/>
        <v>93257.8999999999</v>
      </c>
    </row>
    <row r="80" spans="1:25" ht="15">
      <c r="A80" s="12">
        <v>1410</v>
      </c>
      <c r="B80" s="1" t="s">
        <v>88</v>
      </c>
      <c r="C80" s="1" t="s">
        <v>89</v>
      </c>
      <c r="D80" s="19">
        <v>2199939.52</v>
      </c>
      <c r="E80" s="20">
        <v>824261.82</v>
      </c>
      <c r="F80" s="20">
        <v>222383.35</v>
      </c>
      <c r="G80" s="20">
        <v>1153294.35</v>
      </c>
      <c r="H80" s="20">
        <v>0</v>
      </c>
      <c r="I80" s="21">
        <v>11189.93</v>
      </c>
      <c r="J80" s="22"/>
      <c r="K80" s="19">
        <v>2111179.55</v>
      </c>
      <c r="L80" s="20">
        <v>824261.82</v>
      </c>
      <c r="M80" s="20">
        <v>222383.35</v>
      </c>
      <c r="N80" s="20">
        <v>1064534.38</v>
      </c>
      <c r="O80" s="22">
        <v>0</v>
      </c>
      <c r="P80" s="21">
        <v>10738.45</v>
      </c>
      <c r="Q80" s="22"/>
      <c r="R80" s="23">
        <f t="shared" si="7"/>
        <v>-88759.9700000002</v>
      </c>
      <c r="S80" s="22">
        <f t="shared" si="8"/>
        <v>0.00041024553157143693</v>
      </c>
      <c r="T80" s="22"/>
      <c r="U80" s="24">
        <f t="shared" si="9"/>
        <v>24625.65</v>
      </c>
      <c r="V80" s="54">
        <f t="shared" si="10"/>
        <v>0.011193785000053092</v>
      </c>
      <c r="W80" s="25">
        <f t="shared" si="11"/>
        <v>64134.3200000002</v>
      </c>
      <c r="X80" s="54">
        <f t="shared" si="12"/>
        <v>0.029152765072378083</v>
      </c>
      <c r="Y80" s="26">
        <f t="shared" si="13"/>
        <v>88759.9700000002</v>
      </c>
    </row>
    <row r="81" spans="1:25" ht="15">
      <c r="A81" s="12">
        <v>1420</v>
      </c>
      <c r="B81" s="1" t="s">
        <v>90</v>
      </c>
      <c r="C81" s="1" t="s">
        <v>90</v>
      </c>
      <c r="D81" s="19">
        <v>538903109.9900001</v>
      </c>
      <c r="E81" s="20">
        <v>191890324.87</v>
      </c>
      <c r="F81" s="20">
        <v>13762248.97</v>
      </c>
      <c r="G81" s="20">
        <v>333250536.1500001</v>
      </c>
      <c r="H81" s="20">
        <v>0</v>
      </c>
      <c r="I81" s="21">
        <v>6637.41</v>
      </c>
      <c r="J81" s="22"/>
      <c r="K81" s="19">
        <v>517160228.6000001</v>
      </c>
      <c r="L81" s="20">
        <v>191890324.87</v>
      </c>
      <c r="M81" s="20">
        <v>13762248.97</v>
      </c>
      <c r="N81" s="20">
        <v>311507654.76000005</v>
      </c>
      <c r="O81" s="22">
        <v>0</v>
      </c>
      <c r="P81" s="21">
        <v>6369.61</v>
      </c>
      <c r="Q81" s="22"/>
      <c r="R81" s="23">
        <f t="shared" si="7"/>
        <v>-21742881.390000045</v>
      </c>
      <c r="S81" s="22">
        <f t="shared" si="8"/>
        <v>0.10049485070505602</v>
      </c>
      <c r="T81" s="22"/>
      <c r="U81" s="24">
        <f t="shared" si="9"/>
        <v>6032365.51</v>
      </c>
      <c r="V81" s="54">
        <f t="shared" si="10"/>
        <v>0.011193784927520526</v>
      </c>
      <c r="W81" s="25">
        <f t="shared" si="11"/>
        <v>15710515.880000046</v>
      </c>
      <c r="X81" s="54">
        <f t="shared" si="12"/>
        <v>0.029152765290761766</v>
      </c>
      <c r="Y81" s="26">
        <f t="shared" si="13"/>
        <v>21742881.390000045</v>
      </c>
    </row>
    <row r="82" spans="1:25" ht="15">
      <c r="A82" s="12">
        <v>1430</v>
      </c>
      <c r="B82" s="1" t="s">
        <v>53</v>
      </c>
      <c r="C82" s="1" t="s">
        <v>91</v>
      </c>
      <c r="D82" s="19">
        <v>1879614.29</v>
      </c>
      <c r="E82" s="20">
        <v>394100.84</v>
      </c>
      <c r="F82" s="20">
        <v>56218.05</v>
      </c>
      <c r="G82" s="20">
        <v>1429295.4</v>
      </c>
      <c r="H82" s="20">
        <v>0</v>
      </c>
      <c r="I82" s="21">
        <v>10710.05</v>
      </c>
      <c r="J82" s="22"/>
      <c r="K82" s="19">
        <v>1803778.3399999999</v>
      </c>
      <c r="L82" s="20">
        <v>394100.84</v>
      </c>
      <c r="M82" s="20">
        <v>56218.05</v>
      </c>
      <c r="N82" s="20">
        <v>1353459.4499999997</v>
      </c>
      <c r="O82" s="22">
        <v>0</v>
      </c>
      <c r="P82" s="21">
        <v>10277.94</v>
      </c>
      <c r="Q82" s="22"/>
      <c r="R82" s="23">
        <f t="shared" si="7"/>
        <v>-75835.95000000019</v>
      </c>
      <c r="S82" s="22">
        <f t="shared" si="8"/>
        <v>0.00035051115519726874</v>
      </c>
      <c r="T82" s="22"/>
      <c r="U82" s="24">
        <f t="shared" si="9"/>
        <v>21040</v>
      </c>
      <c r="V82" s="54">
        <f t="shared" si="10"/>
        <v>0.011193785933602367</v>
      </c>
      <c r="W82" s="25">
        <f t="shared" si="11"/>
        <v>54795.950000000186</v>
      </c>
      <c r="X82" s="54">
        <f t="shared" si="12"/>
        <v>0.029152763038421136</v>
      </c>
      <c r="Y82" s="26">
        <f t="shared" si="13"/>
        <v>75835.95000000019</v>
      </c>
    </row>
    <row r="83" spans="1:25" ht="15">
      <c r="A83" s="12">
        <v>1440</v>
      </c>
      <c r="B83" s="1" t="s">
        <v>53</v>
      </c>
      <c r="C83" s="1" t="s">
        <v>92</v>
      </c>
      <c r="D83" s="19">
        <v>1010945.5300000001</v>
      </c>
      <c r="E83" s="20">
        <v>286285.2</v>
      </c>
      <c r="F83" s="20">
        <v>48909.57</v>
      </c>
      <c r="G83" s="20">
        <v>675750.7600000001</v>
      </c>
      <c r="H83" s="20">
        <v>0</v>
      </c>
      <c r="I83" s="21">
        <v>12927.69</v>
      </c>
      <c r="J83" s="22"/>
      <c r="K83" s="19">
        <v>970157.3700000001</v>
      </c>
      <c r="L83" s="20">
        <v>286285.2</v>
      </c>
      <c r="M83" s="20">
        <v>48909.57</v>
      </c>
      <c r="N83" s="20">
        <v>634962.6000000002</v>
      </c>
      <c r="O83" s="22">
        <v>0</v>
      </c>
      <c r="P83" s="21">
        <v>12406.1</v>
      </c>
      <c r="Q83" s="22"/>
      <c r="R83" s="23">
        <f t="shared" si="7"/>
        <v>-40788.16000000003</v>
      </c>
      <c r="S83" s="22">
        <f t="shared" si="8"/>
        <v>0.00018852147404985374</v>
      </c>
      <c r="T83" s="22"/>
      <c r="U83" s="24">
        <f t="shared" si="9"/>
        <v>11316.31</v>
      </c>
      <c r="V83" s="54">
        <f t="shared" si="10"/>
        <v>0.011193788057008372</v>
      </c>
      <c r="W83" s="25">
        <f t="shared" si="11"/>
        <v>29471.850000000035</v>
      </c>
      <c r="X83" s="54">
        <f t="shared" si="12"/>
        <v>0.02915275761692129</v>
      </c>
      <c r="Y83" s="26">
        <f t="shared" si="13"/>
        <v>40788.16000000003</v>
      </c>
    </row>
    <row r="84" spans="1:25" ht="15">
      <c r="A84" s="12">
        <v>1450</v>
      </c>
      <c r="B84" s="1" t="s">
        <v>34</v>
      </c>
      <c r="C84" s="1" t="s">
        <v>93</v>
      </c>
      <c r="D84" s="19">
        <v>1763410.51</v>
      </c>
      <c r="E84" s="20">
        <v>502691.97</v>
      </c>
      <c r="F84" s="20">
        <v>56888.69</v>
      </c>
      <c r="G84" s="20">
        <v>1203829.85</v>
      </c>
      <c r="H84" s="20">
        <v>0</v>
      </c>
      <c r="I84" s="21">
        <v>11354.86</v>
      </c>
      <c r="J84" s="22"/>
      <c r="K84" s="19">
        <v>1692262.98</v>
      </c>
      <c r="L84" s="20">
        <v>502691.97</v>
      </c>
      <c r="M84" s="20">
        <v>56888.69</v>
      </c>
      <c r="N84" s="20">
        <v>1132682.32</v>
      </c>
      <c r="O84" s="22">
        <v>0</v>
      </c>
      <c r="P84" s="21">
        <v>10896.74</v>
      </c>
      <c r="Q84" s="22"/>
      <c r="R84" s="23">
        <f t="shared" si="7"/>
        <v>-71147.53000000003</v>
      </c>
      <c r="S84" s="22">
        <f t="shared" si="8"/>
        <v>0.0003288414390501112</v>
      </c>
      <c r="T84" s="22"/>
      <c r="U84" s="24">
        <f t="shared" si="9"/>
        <v>19739.24</v>
      </c>
      <c r="V84" s="54">
        <f t="shared" si="10"/>
        <v>0.01119378606856551</v>
      </c>
      <c r="W84" s="25">
        <f t="shared" si="11"/>
        <v>51408.29000000002</v>
      </c>
      <c r="X84" s="54">
        <f t="shared" si="12"/>
        <v>0.029152763754368247</v>
      </c>
      <c r="Y84" s="26">
        <f t="shared" si="13"/>
        <v>71147.53000000003</v>
      </c>
    </row>
    <row r="85" spans="1:25" ht="15">
      <c r="A85" s="12">
        <v>1460</v>
      </c>
      <c r="B85" s="1" t="s">
        <v>34</v>
      </c>
      <c r="C85" s="1" t="s">
        <v>94</v>
      </c>
      <c r="D85" s="19">
        <v>1330921.27</v>
      </c>
      <c r="E85" s="20">
        <v>332119.18</v>
      </c>
      <c r="F85" s="20">
        <v>44246.85</v>
      </c>
      <c r="G85" s="20">
        <v>954555.2400000001</v>
      </c>
      <c r="H85" s="20">
        <v>0</v>
      </c>
      <c r="I85" s="21">
        <v>12143.44</v>
      </c>
      <c r="J85" s="22"/>
      <c r="K85" s="19">
        <v>1277223.18</v>
      </c>
      <c r="L85" s="20">
        <v>332119.18</v>
      </c>
      <c r="M85" s="20">
        <v>44246.85</v>
      </c>
      <c r="N85" s="20">
        <v>900857.15</v>
      </c>
      <c r="O85" s="22">
        <v>0</v>
      </c>
      <c r="P85" s="21">
        <v>11653.5</v>
      </c>
      <c r="Q85" s="22"/>
      <c r="R85" s="23">
        <f t="shared" si="7"/>
        <v>-53698.090000000084</v>
      </c>
      <c r="S85" s="22">
        <f t="shared" si="8"/>
        <v>0.00024819072692815067</v>
      </c>
      <c r="T85" s="22"/>
      <c r="U85" s="24">
        <f t="shared" si="9"/>
        <v>14898.05</v>
      </c>
      <c r="V85" s="54">
        <f t="shared" si="10"/>
        <v>0.011193787593461482</v>
      </c>
      <c r="W85" s="25">
        <f t="shared" si="11"/>
        <v>38800.04000000008</v>
      </c>
      <c r="X85" s="54">
        <f t="shared" si="12"/>
        <v>0.02915276874341341</v>
      </c>
      <c r="Y85" s="26">
        <f t="shared" si="13"/>
        <v>53698.090000000084</v>
      </c>
    </row>
    <row r="86" spans="1:25" ht="15">
      <c r="A86" s="12" t="s">
        <v>277</v>
      </c>
      <c r="B86" s="1" t="s">
        <v>34</v>
      </c>
      <c r="C86" s="1" t="s">
        <v>95</v>
      </c>
      <c r="D86" s="19">
        <v>2065992.8200000003</v>
      </c>
      <c r="E86" s="20">
        <v>403227.69</v>
      </c>
      <c r="F86" s="20">
        <v>39603.77</v>
      </c>
      <c r="G86" s="20">
        <v>1623161.3600000003</v>
      </c>
      <c r="H86" s="20">
        <v>0</v>
      </c>
      <c r="I86" s="21">
        <v>10381.87</v>
      </c>
      <c r="J86" s="22"/>
      <c r="K86" s="19">
        <v>1982637.1400000001</v>
      </c>
      <c r="L86" s="20">
        <v>403227.69</v>
      </c>
      <c r="M86" s="20">
        <v>39603.77</v>
      </c>
      <c r="N86" s="20">
        <v>1539805.6800000002</v>
      </c>
      <c r="O86" s="22">
        <v>0</v>
      </c>
      <c r="P86" s="21">
        <v>9963</v>
      </c>
      <c r="Q86" s="22"/>
      <c r="R86" s="23">
        <f t="shared" si="7"/>
        <v>-83355.68000000017</v>
      </c>
      <c r="S86" s="22">
        <f t="shared" si="8"/>
        <v>0.0003852670888813796</v>
      </c>
      <c r="T86" s="22"/>
      <c r="U86" s="24">
        <f t="shared" si="9"/>
        <v>23126.28</v>
      </c>
      <c r="V86" s="54">
        <f t="shared" si="10"/>
        <v>0.011193785271722288</v>
      </c>
      <c r="W86" s="25">
        <f t="shared" si="11"/>
        <v>60229.40000000017</v>
      </c>
      <c r="X86" s="54">
        <f t="shared" si="12"/>
        <v>0.029152763464105436</v>
      </c>
      <c r="Y86" s="26">
        <f t="shared" si="13"/>
        <v>83355.68000000017</v>
      </c>
    </row>
    <row r="87" spans="1:25" ht="15">
      <c r="A87" s="12">
        <v>1490</v>
      </c>
      <c r="B87" s="1" t="s">
        <v>34</v>
      </c>
      <c r="C87" s="1" t="s">
        <v>96</v>
      </c>
      <c r="D87" s="19">
        <v>1485747.7399999998</v>
      </c>
      <c r="E87" s="20">
        <v>329902.59</v>
      </c>
      <c r="F87" s="20">
        <v>33626.73</v>
      </c>
      <c r="G87" s="20">
        <v>1122218.4199999997</v>
      </c>
      <c r="H87" s="20">
        <v>0</v>
      </c>
      <c r="I87" s="21">
        <v>12319.63</v>
      </c>
      <c r="J87" s="22"/>
      <c r="K87" s="19">
        <v>1425802.9399999997</v>
      </c>
      <c r="L87" s="20">
        <v>329902.59</v>
      </c>
      <c r="M87" s="20">
        <v>33626.73</v>
      </c>
      <c r="N87" s="20">
        <v>1062273.6199999996</v>
      </c>
      <c r="O87" s="22">
        <v>0</v>
      </c>
      <c r="P87" s="21">
        <v>11822.58</v>
      </c>
      <c r="Q87" s="22"/>
      <c r="R87" s="23">
        <f t="shared" si="7"/>
        <v>-59944.80000000005</v>
      </c>
      <c r="S87" s="22">
        <f t="shared" si="8"/>
        <v>0.00027706280591288434</v>
      </c>
      <c r="T87" s="22"/>
      <c r="U87" s="24">
        <f t="shared" si="9"/>
        <v>16631.14</v>
      </c>
      <c r="V87" s="54">
        <f t="shared" si="10"/>
        <v>0.01119378448457206</v>
      </c>
      <c r="W87" s="25">
        <f t="shared" si="11"/>
        <v>43313.66000000005</v>
      </c>
      <c r="X87" s="54">
        <f t="shared" si="12"/>
        <v>0.02915276855814033</v>
      </c>
      <c r="Y87" s="26">
        <f t="shared" si="13"/>
        <v>59944.80000000005</v>
      </c>
    </row>
    <row r="88" spans="1:25" ht="15">
      <c r="A88" s="12">
        <v>1500</v>
      </c>
      <c r="B88" s="1" t="s">
        <v>34</v>
      </c>
      <c r="C88" s="1" t="s">
        <v>97</v>
      </c>
      <c r="D88" s="19">
        <v>5014254.529999999</v>
      </c>
      <c r="E88" s="20">
        <v>1729397.08</v>
      </c>
      <c r="F88" s="20">
        <v>202178.18</v>
      </c>
      <c r="G88" s="20">
        <v>3082679.269999999</v>
      </c>
      <c r="H88" s="20">
        <v>0</v>
      </c>
      <c r="I88" s="21">
        <v>6802.68</v>
      </c>
      <c r="J88" s="22"/>
      <c r="K88" s="19">
        <v>4811946.659999999</v>
      </c>
      <c r="L88" s="20">
        <v>1729397.08</v>
      </c>
      <c r="M88" s="20">
        <v>202178.18</v>
      </c>
      <c r="N88" s="20">
        <v>2880371.399999999</v>
      </c>
      <c r="O88" s="22">
        <v>0</v>
      </c>
      <c r="P88" s="21">
        <v>6528.21</v>
      </c>
      <c r="Q88" s="22"/>
      <c r="R88" s="23">
        <f t="shared" si="7"/>
        <v>-202307.8700000001</v>
      </c>
      <c r="S88" s="22">
        <f t="shared" si="8"/>
        <v>0.0009350600238963016</v>
      </c>
      <c r="T88" s="22"/>
      <c r="U88" s="24">
        <f t="shared" si="9"/>
        <v>56128.49</v>
      </c>
      <c r="V88" s="54">
        <f t="shared" si="10"/>
        <v>0.011193785569557038</v>
      </c>
      <c r="W88" s="25">
        <f t="shared" si="11"/>
        <v>146179.38000000012</v>
      </c>
      <c r="X88" s="54">
        <f t="shared" si="12"/>
        <v>0.029152764209598298</v>
      </c>
      <c r="Y88" s="26">
        <f t="shared" si="13"/>
        <v>202307.8700000001</v>
      </c>
    </row>
    <row r="89" spans="1:25" ht="15">
      <c r="A89" s="12">
        <v>1510</v>
      </c>
      <c r="B89" s="1" t="s">
        <v>98</v>
      </c>
      <c r="C89" s="1" t="s">
        <v>98</v>
      </c>
      <c r="D89" s="19">
        <v>7907877.8100000005</v>
      </c>
      <c r="E89" s="20">
        <v>2540763.54</v>
      </c>
      <c r="F89" s="20">
        <v>198047.64</v>
      </c>
      <c r="G89" s="20">
        <v>5169066.630000001</v>
      </c>
      <c r="H89" s="20">
        <v>0</v>
      </c>
      <c r="I89" s="21">
        <v>7288.37</v>
      </c>
      <c r="J89" s="22"/>
      <c r="K89" s="19">
        <v>7588822.220000001</v>
      </c>
      <c r="L89" s="20">
        <v>2540763.54</v>
      </c>
      <c r="M89" s="20">
        <v>198047.64</v>
      </c>
      <c r="N89" s="20">
        <v>4850011.040000001</v>
      </c>
      <c r="O89" s="22">
        <v>0</v>
      </c>
      <c r="P89" s="21">
        <v>6994.31</v>
      </c>
      <c r="Q89" s="22"/>
      <c r="R89" s="23">
        <f t="shared" si="7"/>
        <v>-319055.58999999985</v>
      </c>
      <c r="S89" s="22">
        <f t="shared" si="8"/>
        <v>0.0014746639743162158</v>
      </c>
      <c r="T89" s="22"/>
      <c r="U89" s="24">
        <f t="shared" si="9"/>
        <v>88519.08</v>
      </c>
      <c r="V89" s="54">
        <f t="shared" si="10"/>
        <v>0.011193784492732317</v>
      </c>
      <c r="W89" s="25">
        <f t="shared" si="11"/>
        <v>230536.50999999983</v>
      </c>
      <c r="X89" s="54">
        <f t="shared" si="12"/>
        <v>0.029152765829091612</v>
      </c>
      <c r="Y89" s="26">
        <f t="shared" si="13"/>
        <v>319055.58999999985</v>
      </c>
    </row>
    <row r="90" spans="1:25" ht="15">
      <c r="A90" s="12">
        <v>1520</v>
      </c>
      <c r="B90" s="1" t="s">
        <v>99</v>
      </c>
      <c r="C90" s="1" t="s">
        <v>100</v>
      </c>
      <c r="D90" s="19">
        <v>30158357.73</v>
      </c>
      <c r="E90" s="20">
        <v>10827444.45</v>
      </c>
      <c r="F90" s="20">
        <v>1184658.83</v>
      </c>
      <c r="G90" s="20">
        <v>18146254.450000003</v>
      </c>
      <c r="H90" s="20">
        <v>0</v>
      </c>
      <c r="I90" s="21">
        <v>6691.89</v>
      </c>
      <c r="J90" s="22"/>
      <c r="K90" s="19">
        <v>28941571.44</v>
      </c>
      <c r="L90" s="20">
        <v>10827444.45</v>
      </c>
      <c r="M90" s="20">
        <v>1184658.83</v>
      </c>
      <c r="N90" s="20">
        <v>16929468.16</v>
      </c>
      <c r="O90" s="22">
        <v>0</v>
      </c>
      <c r="P90" s="21">
        <v>6421.9</v>
      </c>
      <c r="Q90" s="22"/>
      <c r="R90" s="23">
        <f t="shared" si="7"/>
        <v>-1216786.289999999</v>
      </c>
      <c r="S90" s="22">
        <f t="shared" si="8"/>
        <v>0.005623944423932152</v>
      </c>
      <c r="T90" s="22"/>
      <c r="U90" s="24">
        <f t="shared" si="9"/>
        <v>337586.34</v>
      </c>
      <c r="V90" s="54">
        <f t="shared" si="10"/>
        <v>0.011193790557905158</v>
      </c>
      <c r="W90" s="25">
        <f t="shared" si="11"/>
        <v>879199.949999999</v>
      </c>
      <c r="X90" s="54">
        <f t="shared" si="12"/>
        <v>0.02915277940102871</v>
      </c>
      <c r="Y90" s="26">
        <f t="shared" si="13"/>
        <v>1216786.289999999</v>
      </c>
    </row>
    <row r="91" spans="1:25" ht="15">
      <c r="A91" s="12" t="s">
        <v>278</v>
      </c>
      <c r="B91" s="1" t="s">
        <v>99</v>
      </c>
      <c r="C91" s="1" t="s">
        <v>101</v>
      </c>
      <c r="D91" s="19">
        <v>9382562.59</v>
      </c>
      <c r="E91" s="20">
        <v>2410833.33</v>
      </c>
      <c r="F91" s="20">
        <v>229853.81</v>
      </c>
      <c r="G91" s="20">
        <v>6741875.45</v>
      </c>
      <c r="H91" s="20">
        <v>0</v>
      </c>
      <c r="I91" s="21">
        <v>7020.77</v>
      </c>
      <c r="J91" s="22"/>
      <c r="K91" s="19">
        <v>9004008.55</v>
      </c>
      <c r="L91" s="20">
        <v>2410833.33</v>
      </c>
      <c r="M91" s="20">
        <v>229853.81</v>
      </c>
      <c r="N91" s="20">
        <v>6363321.410000001</v>
      </c>
      <c r="O91" s="22">
        <v>0</v>
      </c>
      <c r="P91" s="21">
        <v>6737.51</v>
      </c>
      <c r="Q91" s="22"/>
      <c r="R91" s="23">
        <f t="shared" si="7"/>
        <v>-378554.0399999991</v>
      </c>
      <c r="S91" s="22">
        <f t="shared" si="8"/>
        <v>0.0017496637658655618</v>
      </c>
      <c r="T91" s="22"/>
      <c r="U91" s="24">
        <f t="shared" si="9"/>
        <v>105026.39</v>
      </c>
      <c r="V91" s="54">
        <f t="shared" si="10"/>
        <v>0.011193785172500512</v>
      </c>
      <c r="W91" s="25">
        <f t="shared" si="11"/>
        <v>273527.6499999991</v>
      </c>
      <c r="X91" s="54">
        <f t="shared" si="12"/>
        <v>0.029152765822369975</v>
      </c>
      <c r="Y91" s="26">
        <f t="shared" si="13"/>
        <v>378554.0399999991</v>
      </c>
    </row>
    <row r="92" spans="1:25" ht="15">
      <c r="A92" s="12">
        <v>1540</v>
      </c>
      <c r="B92" s="1" t="s">
        <v>99</v>
      </c>
      <c r="C92" s="1" t="s">
        <v>102</v>
      </c>
      <c r="D92" s="19">
        <v>5850421.569999999</v>
      </c>
      <c r="E92" s="20">
        <v>1027755.23</v>
      </c>
      <c r="F92" s="20">
        <v>115411.41</v>
      </c>
      <c r="G92" s="20">
        <v>4707254.93</v>
      </c>
      <c r="H92" s="20">
        <v>0</v>
      </c>
      <c r="I92" s="21">
        <v>7511.13</v>
      </c>
      <c r="J92" s="22"/>
      <c r="K92" s="19">
        <v>5614377.239999999</v>
      </c>
      <c r="L92" s="20">
        <v>1027755.23</v>
      </c>
      <c r="M92" s="20">
        <v>115411.41</v>
      </c>
      <c r="N92" s="20">
        <v>4471210.6</v>
      </c>
      <c r="O92" s="22">
        <v>0</v>
      </c>
      <c r="P92" s="21">
        <v>7208.08</v>
      </c>
      <c r="Q92" s="22"/>
      <c r="R92" s="23">
        <f t="shared" si="7"/>
        <v>-236044.33000000007</v>
      </c>
      <c r="S92" s="22">
        <f t="shared" si="8"/>
        <v>0.00109098878284066</v>
      </c>
      <c r="T92" s="22"/>
      <c r="U92" s="24">
        <f t="shared" si="9"/>
        <v>65488.36</v>
      </c>
      <c r="V92" s="54">
        <f t="shared" si="10"/>
        <v>0.011193784792503424</v>
      </c>
      <c r="W92" s="25">
        <f t="shared" si="11"/>
        <v>170555.9700000001</v>
      </c>
      <c r="X92" s="54">
        <f t="shared" si="12"/>
        <v>0.029152765823677235</v>
      </c>
      <c r="Y92" s="26">
        <f t="shared" si="13"/>
        <v>236044.33000000007</v>
      </c>
    </row>
    <row r="93" spans="1:25" ht="15">
      <c r="A93" s="12">
        <v>1550</v>
      </c>
      <c r="B93" s="1" t="s">
        <v>103</v>
      </c>
      <c r="C93" s="1" t="s">
        <v>104</v>
      </c>
      <c r="D93" s="19">
        <v>164745844.114</v>
      </c>
      <c r="E93" s="20">
        <v>63753234.62</v>
      </c>
      <c r="F93" s="20">
        <v>4626086.66</v>
      </c>
      <c r="G93" s="20">
        <v>96366522.83399999</v>
      </c>
      <c r="H93" s="20">
        <v>0</v>
      </c>
      <c r="I93" s="21">
        <v>6457.06</v>
      </c>
      <c r="J93" s="22"/>
      <c r="K93" s="19">
        <v>158098921.84399998</v>
      </c>
      <c r="L93" s="20">
        <v>63753234.62</v>
      </c>
      <c r="M93" s="20">
        <v>4626086.66</v>
      </c>
      <c r="N93" s="20">
        <v>89719600.564</v>
      </c>
      <c r="O93" s="22">
        <v>0</v>
      </c>
      <c r="P93" s="21">
        <v>6196.54</v>
      </c>
      <c r="Q93" s="22"/>
      <c r="R93" s="23">
        <f t="shared" si="7"/>
        <v>-6646922.270000011</v>
      </c>
      <c r="S93" s="22">
        <f t="shared" si="8"/>
        <v>0.030721846345488517</v>
      </c>
      <c r="T93" s="22"/>
      <c r="U93" s="24">
        <f t="shared" si="9"/>
        <v>1844128.38</v>
      </c>
      <c r="V93" s="54">
        <f t="shared" si="10"/>
        <v>0.011193777845612356</v>
      </c>
      <c r="W93" s="25">
        <f t="shared" si="11"/>
        <v>4802793.890000011</v>
      </c>
      <c r="X93" s="54">
        <f t="shared" si="12"/>
        <v>0.029152746861866804</v>
      </c>
      <c r="Y93" s="26">
        <f t="shared" si="13"/>
        <v>6646922.270000011</v>
      </c>
    </row>
    <row r="94" spans="1:25" ht="15">
      <c r="A94" s="12">
        <v>1560</v>
      </c>
      <c r="B94" s="1" t="s">
        <v>103</v>
      </c>
      <c r="C94" s="1" t="s">
        <v>105</v>
      </c>
      <c r="D94" s="19">
        <v>93517290.67999999</v>
      </c>
      <c r="E94" s="20">
        <v>30107712.81</v>
      </c>
      <c r="F94" s="20">
        <v>2207173.97</v>
      </c>
      <c r="G94" s="20">
        <v>61202403.89999999</v>
      </c>
      <c r="H94" s="20">
        <v>0</v>
      </c>
      <c r="I94" s="21">
        <v>6462.62</v>
      </c>
      <c r="J94" s="22"/>
      <c r="K94" s="19">
        <v>89744190.61999999</v>
      </c>
      <c r="L94" s="20">
        <v>30107712.81</v>
      </c>
      <c r="M94" s="20">
        <v>2207173.97</v>
      </c>
      <c r="N94" s="20">
        <v>57429303.83999999</v>
      </c>
      <c r="O94" s="22">
        <v>0</v>
      </c>
      <c r="P94" s="21">
        <v>6201.87</v>
      </c>
      <c r="Q94" s="22"/>
      <c r="R94" s="23">
        <f t="shared" si="7"/>
        <v>-3773100.0600000024</v>
      </c>
      <c r="S94" s="22">
        <f t="shared" si="8"/>
        <v>0.01743913883462239</v>
      </c>
      <c r="T94" s="22"/>
      <c r="U94" s="24">
        <f t="shared" si="9"/>
        <v>1046812.44</v>
      </c>
      <c r="V94" s="54">
        <f t="shared" si="10"/>
        <v>0.01119378493953606</v>
      </c>
      <c r="W94" s="25">
        <f t="shared" si="11"/>
        <v>2726287.6200000024</v>
      </c>
      <c r="X94" s="54">
        <f t="shared" si="12"/>
        <v>0.02915276522850611</v>
      </c>
      <c r="Y94" s="26">
        <f t="shared" si="13"/>
        <v>3773100.0600000024</v>
      </c>
    </row>
    <row r="95" spans="1:25" s="4" customFormat="1" ht="15">
      <c r="A95" s="13">
        <v>1570</v>
      </c>
      <c r="B95" s="3" t="s">
        <v>103</v>
      </c>
      <c r="C95" s="3" t="s">
        <v>106</v>
      </c>
      <c r="D95" s="34">
        <v>8189752.250000001</v>
      </c>
      <c r="E95" s="35">
        <v>7524870.7</v>
      </c>
      <c r="F95" s="35">
        <v>503796.7</v>
      </c>
      <c r="G95" s="35">
        <v>161084.85000000073</v>
      </c>
      <c r="H95" s="35">
        <v>0</v>
      </c>
      <c r="I95" s="36">
        <v>7093.15</v>
      </c>
      <c r="J95" s="37"/>
      <c r="K95" s="34">
        <v>8028667.4</v>
      </c>
      <c r="L95" s="35">
        <v>7524870.7</v>
      </c>
      <c r="M95" s="35">
        <v>503796.7</v>
      </c>
      <c r="N95" s="35">
        <v>0</v>
      </c>
      <c r="O95" s="37">
        <v>0</v>
      </c>
      <c r="P95" s="36">
        <v>6953.64</v>
      </c>
      <c r="Q95" s="37"/>
      <c r="R95" s="23">
        <f t="shared" si="7"/>
        <v>-161084.85000000056</v>
      </c>
      <c r="S95" s="22">
        <f t="shared" si="8"/>
        <v>0.0007445286418681221</v>
      </c>
      <c r="T95" s="22"/>
      <c r="U95" s="24">
        <f t="shared" si="9"/>
        <v>44691.53</v>
      </c>
      <c r="V95" s="54">
        <f t="shared" si="10"/>
        <v>0.005457006345948987</v>
      </c>
      <c r="W95" s="25">
        <f t="shared" si="11"/>
        <v>116393.32000000056</v>
      </c>
      <c r="X95" s="54">
        <f t="shared" si="12"/>
        <v>0.014212068503049105</v>
      </c>
      <c r="Y95" s="26">
        <f t="shared" si="13"/>
        <v>161084.85000000056</v>
      </c>
    </row>
    <row r="96" spans="1:25" ht="15">
      <c r="A96" s="12">
        <v>1580</v>
      </c>
      <c r="B96" s="1" t="s">
        <v>26</v>
      </c>
      <c r="C96" s="1" t="s">
        <v>107</v>
      </c>
      <c r="D96" s="19">
        <v>9943177.52</v>
      </c>
      <c r="E96" s="20">
        <v>1486763.67</v>
      </c>
      <c r="F96" s="20">
        <v>228757.91</v>
      </c>
      <c r="G96" s="20">
        <v>8227655.9399999995</v>
      </c>
      <c r="H96" s="20">
        <v>0</v>
      </c>
      <c r="I96" s="21">
        <v>6846.98</v>
      </c>
      <c r="J96" s="22"/>
      <c r="K96" s="19">
        <v>9542004.61</v>
      </c>
      <c r="L96" s="20">
        <v>1486763.67</v>
      </c>
      <c r="M96" s="20">
        <v>228757.91</v>
      </c>
      <c r="N96" s="20">
        <v>7826483.029999999</v>
      </c>
      <c r="O96" s="22">
        <v>0</v>
      </c>
      <c r="P96" s="21">
        <v>6570.72</v>
      </c>
      <c r="Q96" s="22"/>
      <c r="R96" s="23">
        <f t="shared" si="7"/>
        <v>-401172.91000000015</v>
      </c>
      <c r="S96" s="22">
        <f t="shared" si="8"/>
        <v>0.0018542074058273106</v>
      </c>
      <c r="T96" s="22"/>
      <c r="U96" s="24">
        <f t="shared" si="9"/>
        <v>111301.79</v>
      </c>
      <c r="V96" s="54">
        <f t="shared" si="10"/>
        <v>0.011193784861642499</v>
      </c>
      <c r="W96" s="25">
        <f t="shared" si="11"/>
        <v>289871.12000000017</v>
      </c>
      <c r="X96" s="54">
        <f t="shared" si="12"/>
        <v>0.02915276524199079</v>
      </c>
      <c r="Y96" s="26">
        <f t="shared" si="13"/>
        <v>401172.91000000015</v>
      </c>
    </row>
    <row r="97" spans="1:25" ht="15">
      <c r="A97" s="12">
        <v>1590</v>
      </c>
      <c r="B97" s="1" t="s">
        <v>26</v>
      </c>
      <c r="C97" s="1" t="s">
        <v>108</v>
      </c>
      <c r="D97" s="19">
        <v>2176143.3299999996</v>
      </c>
      <c r="E97" s="20">
        <v>375516.1</v>
      </c>
      <c r="F97" s="20">
        <v>121880.96</v>
      </c>
      <c r="G97" s="20">
        <v>1678746.2699999996</v>
      </c>
      <c r="H97" s="20">
        <v>0</v>
      </c>
      <c r="I97" s="21">
        <v>10563.8</v>
      </c>
      <c r="J97" s="22"/>
      <c r="K97" s="19">
        <v>2088343.4499999997</v>
      </c>
      <c r="L97" s="20">
        <v>375516.1</v>
      </c>
      <c r="M97" s="20">
        <v>121880.96</v>
      </c>
      <c r="N97" s="20">
        <v>1590946.3899999997</v>
      </c>
      <c r="O97" s="22">
        <v>0</v>
      </c>
      <c r="P97" s="21">
        <v>10137.59</v>
      </c>
      <c r="Q97" s="22"/>
      <c r="R97" s="23">
        <f t="shared" si="7"/>
        <v>-87799.87999999989</v>
      </c>
      <c r="S97" s="22">
        <f t="shared" si="8"/>
        <v>0.0004058080285798682</v>
      </c>
      <c r="T97" s="22"/>
      <c r="U97" s="24">
        <f t="shared" si="9"/>
        <v>24359.28</v>
      </c>
      <c r="V97" s="54">
        <f t="shared" si="10"/>
        <v>0.011193784740272602</v>
      </c>
      <c r="W97" s="25">
        <f t="shared" si="11"/>
        <v>63440.59999999989</v>
      </c>
      <c r="X97" s="54">
        <f t="shared" si="12"/>
        <v>0.029152767249021185</v>
      </c>
      <c r="Y97" s="26">
        <f t="shared" si="13"/>
        <v>87799.87999999989</v>
      </c>
    </row>
    <row r="98" spans="1:25" ht="15">
      <c r="A98" s="12">
        <v>1600</v>
      </c>
      <c r="B98" s="1" t="s">
        <v>26</v>
      </c>
      <c r="C98" s="1" t="s">
        <v>109</v>
      </c>
      <c r="D98" s="19">
        <v>2788803.86</v>
      </c>
      <c r="E98" s="20">
        <v>1105458.67</v>
      </c>
      <c r="F98" s="20">
        <v>117255.95</v>
      </c>
      <c r="G98" s="20">
        <v>1566089.24</v>
      </c>
      <c r="H98" s="20">
        <v>0</v>
      </c>
      <c r="I98" s="21">
        <v>8551.99</v>
      </c>
      <c r="J98" s="22"/>
      <c r="K98" s="19">
        <v>2676285.2399999998</v>
      </c>
      <c r="L98" s="20">
        <v>1105458.67</v>
      </c>
      <c r="M98" s="20">
        <v>117255.95</v>
      </c>
      <c r="N98" s="20">
        <v>1453570.6199999999</v>
      </c>
      <c r="O98" s="22">
        <v>0</v>
      </c>
      <c r="P98" s="21">
        <v>8206.95</v>
      </c>
      <c r="Q98" s="22"/>
      <c r="R98" s="23">
        <f t="shared" si="7"/>
        <v>-112518.62000000011</v>
      </c>
      <c r="S98" s="22">
        <f t="shared" si="8"/>
        <v>0.0005200571955306481</v>
      </c>
      <c r="T98" s="22"/>
      <c r="U98" s="24">
        <f t="shared" si="9"/>
        <v>31217.27</v>
      </c>
      <c r="V98" s="54">
        <f t="shared" si="10"/>
        <v>0.011193784707397817</v>
      </c>
      <c r="W98" s="25">
        <f t="shared" si="11"/>
        <v>81301.35000000011</v>
      </c>
      <c r="X98" s="54">
        <f t="shared" si="12"/>
        <v>0.029152767308633927</v>
      </c>
      <c r="Y98" s="26">
        <f t="shared" si="13"/>
        <v>112518.62000000011</v>
      </c>
    </row>
    <row r="99" spans="1:25" ht="15">
      <c r="A99" s="12">
        <v>1620</v>
      </c>
      <c r="B99" s="1" t="s">
        <v>26</v>
      </c>
      <c r="C99" s="1" t="s">
        <v>110</v>
      </c>
      <c r="D99" s="19">
        <v>1500294.54</v>
      </c>
      <c r="E99" s="20">
        <v>263118.9</v>
      </c>
      <c r="F99" s="20">
        <v>61186.9</v>
      </c>
      <c r="G99" s="20">
        <v>1175988.7400000002</v>
      </c>
      <c r="H99" s="20">
        <v>0</v>
      </c>
      <c r="I99" s="21">
        <v>12187.61</v>
      </c>
      <c r="J99" s="22"/>
      <c r="K99" s="19">
        <v>1439762.83</v>
      </c>
      <c r="L99" s="20">
        <v>263118.9</v>
      </c>
      <c r="M99" s="20">
        <v>61186.9</v>
      </c>
      <c r="N99" s="20">
        <v>1115457.0300000003</v>
      </c>
      <c r="O99" s="22">
        <v>0</v>
      </c>
      <c r="P99" s="21">
        <v>11695.88</v>
      </c>
      <c r="Q99" s="22"/>
      <c r="R99" s="23">
        <f t="shared" si="7"/>
        <v>-60531.70999999996</v>
      </c>
      <c r="S99" s="22">
        <f t="shared" si="8"/>
        <v>0.0002797754837668151</v>
      </c>
      <c r="T99" s="22"/>
      <c r="U99" s="24">
        <f t="shared" si="9"/>
        <v>16793.97</v>
      </c>
      <c r="V99" s="54">
        <f t="shared" si="10"/>
        <v>0.011193781988968646</v>
      </c>
      <c r="W99" s="25">
        <f t="shared" si="11"/>
        <v>43737.73999999996</v>
      </c>
      <c r="X99" s="54">
        <f t="shared" si="12"/>
        <v>0.02915276889563296</v>
      </c>
      <c r="Y99" s="26">
        <f t="shared" si="13"/>
        <v>60531.70999999996</v>
      </c>
    </row>
    <row r="100" spans="1:25" ht="15">
      <c r="A100" s="12">
        <v>1750</v>
      </c>
      <c r="B100" s="1" t="s">
        <v>26</v>
      </c>
      <c r="C100" s="1" t="s">
        <v>111</v>
      </c>
      <c r="D100" s="19">
        <v>2828470.75</v>
      </c>
      <c r="E100" s="20">
        <v>252151.13</v>
      </c>
      <c r="F100" s="20">
        <v>25030.06</v>
      </c>
      <c r="G100" s="20">
        <v>2551289.56</v>
      </c>
      <c r="H100" s="20">
        <v>0</v>
      </c>
      <c r="I100" s="21">
        <v>6481.37</v>
      </c>
      <c r="J100" s="22"/>
      <c r="K100" s="19">
        <v>2714351.72</v>
      </c>
      <c r="L100" s="20">
        <v>252151.13</v>
      </c>
      <c r="M100" s="20">
        <v>25030.06</v>
      </c>
      <c r="N100" s="20">
        <v>2437170.5300000003</v>
      </c>
      <c r="O100" s="22">
        <v>0</v>
      </c>
      <c r="P100" s="21">
        <v>6219.87</v>
      </c>
      <c r="Q100" s="22"/>
      <c r="R100" s="23">
        <f t="shared" si="7"/>
        <v>-114119.0299999998</v>
      </c>
      <c r="S100" s="22">
        <f t="shared" si="8"/>
        <v>0.0005274542355609918</v>
      </c>
      <c r="T100" s="22"/>
      <c r="U100" s="24">
        <f t="shared" si="9"/>
        <v>31661.29</v>
      </c>
      <c r="V100" s="54">
        <f t="shared" si="10"/>
        <v>0.011193783778743338</v>
      </c>
      <c r="W100" s="25">
        <f t="shared" si="11"/>
        <v>82457.73999999979</v>
      </c>
      <c r="X100" s="54">
        <f t="shared" si="12"/>
        <v>0.029152763909614333</v>
      </c>
      <c r="Y100" s="26">
        <f t="shared" si="13"/>
        <v>114119.0299999998</v>
      </c>
    </row>
    <row r="101" spans="1:25" ht="15">
      <c r="A101" s="12">
        <v>1760</v>
      </c>
      <c r="B101" s="1" t="s">
        <v>26</v>
      </c>
      <c r="C101" s="1" t="s">
        <v>112</v>
      </c>
      <c r="D101" s="19">
        <v>733454.39</v>
      </c>
      <c r="E101" s="20">
        <v>162375.9</v>
      </c>
      <c r="F101" s="20">
        <v>21840.45</v>
      </c>
      <c r="G101" s="20">
        <v>549238.04</v>
      </c>
      <c r="H101" s="20">
        <v>0</v>
      </c>
      <c r="I101" s="21">
        <v>12867.62</v>
      </c>
      <c r="J101" s="22"/>
      <c r="K101" s="19">
        <v>703862.03</v>
      </c>
      <c r="L101" s="20">
        <v>162375.9</v>
      </c>
      <c r="M101" s="20">
        <v>21840.45</v>
      </c>
      <c r="N101" s="20">
        <v>519645.68</v>
      </c>
      <c r="O101" s="22">
        <v>0</v>
      </c>
      <c r="P101" s="21">
        <v>12348.46</v>
      </c>
      <c r="Q101" s="22"/>
      <c r="R101" s="23">
        <f t="shared" si="7"/>
        <v>-29592.359999999986</v>
      </c>
      <c r="S101" s="22">
        <f t="shared" si="8"/>
        <v>0.0001367748711345136</v>
      </c>
      <c r="T101" s="22"/>
      <c r="U101" s="24">
        <f t="shared" si="9"/>
        <v>8210.13</v>
      </c>
      <c r="V101" s="54">
        <f t="shared" si="10"/>
        <v>0.01119378397885109</v>
      </c>
      <c r="W101" s="25">
        <f t="shared" si="11"/>
        <v>21382.22999999999</v>
      </c>
      <c r="X101" s="54">
        <f t="shared" si="12"/>
        <v>0.029152773903227968</v>
      </c>
      <c r="Y101" s="26">
        <f t="shared" si="13"/>
        <v>29592.359999999986</v>
      </c>
    </row>
    <row r="102" spans="1:25" ht="15">
      <c r="A102" s="12" t="s">
        <v>279</v>
      </c>
      <c r="B102" s="1" t="s">
        <v>113</v>
      </c>
      <c r="C102" s="1" t="s">
        <v>114</v>
      </c>
      <c r="D102" s="19">
        <v>1928865.71</v>
      </c>
      <c r="E102" s="20">
        <v>740301.26</v>
      </c>
      <c r="F102" s="20">
        <v>73587.65</v>
      </c>
      <c r="G102" s="20">
        <v>1114976.8</v>
      </c>
      <c r="H102" s="20">
        <v>0</v>
      </c>
      <c r="I102" s="21">
        <v>11286.52</v>
      </c>
      <c r="J102" s="22"/>
      <c r="K102" s="19">
        <v>1851042.63</v>
      </c>
      <c r="L102" s="20">
        <v>740301.26</v>
      </c>
      <c r="M102" s="20">
        <v>73587.65</v>
      </c>
      <c r="N102" s="20">
        <v>1037153.7199999999</v>
      </c>
      <c r="O102" s="22">
        <v>0</v>
      </c>
      <c r="P102" s="21">
        <v>10831.14</v>
      </c>
      <c r="Q102" s="22"/>
      <c r="R102" s="23">
        <f t="shared" si="7"/>
        <v>-77823.08000000007</v>
      </c>
      <c r="S102" s="22">
        <f t="shared" si="8"/>
        <v>0.0003596956017800189</v>
      </c>
      <c r="T102" s="22"/>
      <c r="U102" s="24">
        <f t="shared" si="9"/>
        <v>21591.31</v>
      </c>
      <c r="V102" s="54">
        <f t="shared" si="10"/>
        <v>0.011193786010120945</v>
      </c>
      <c r="W102" s="25">
        <f t="shared" si="11"/>
        <v>56231.77000000008</v>
      </c>
      <c r="X102" s="54">
        <f t="shared" si="12"/>
        <v>0.029152765642767364</v>
      </c>
      <c r="Y102" s="26">
        <f t="shared" si="13"/>
        <v>77823.08000000007</v>
      </c>
    </row>
    <row r="103" spans="1:25" ht="15">
      <c r="A103" s="12" t="s">
        <v>280</v>
      </c>
      <c r="B103" s="1" t="s">
        <v>113</v>
      </c>
      <c r="C103" s="1" t="s">
        <v>115</v>
      </c>
      <c r="D103" s="19">
        <v>3448422.4299999997</v>
      </c>
      <c r="E103" s="20">
        <v>882643</v>
      </c>
      <c r="F103" s="20">
        <v>111965.99</v>
      </c>
      <c r="G103" s="20">
        <v>2453813.4399999995</v>
      </c>
      <c r="H103" s="20">
        <v>0</v>
      </c>
      <c r="I103" s="21">
        <v>7464.12</v>
      </c>
      <c r="J103" s="22"/>
      <c r="K103" s="19">
        <v>3309290.4799999995</v>
      </c>
      <c r="L103" s="20">
        <v>882643</v>
      </c>
      <c r="M103" s="20">
        <v>111965.99</v>
      </c>
      <c r="N103" s="20">
        <v>2314681.4899999993</v>
      </c>
      <c r="O103" s="22">
        <v>0</v>
      </c>
      <c r="P103" s="21">
        <v>7162.97</v>
      </c>
      <c r="Q103" s="22"/>
      <c r="R103" s="23">
        <f t="shared" si="7"/>
        <v>-139131.9500000002</v>
      </c>
      <c r="S103" s="22">
        <f t="shared" si="8"/>
        <v>0.0006430630923638272</v>
      </c>
      <c r="T103" s="22"/>
      <c r="U103" s="24">
        <f t="shared" si="9"/>
        <v>38600.9</v>
      </c>
      <c r="V103" s="54">
        <f t="shared" si="10"/>
        <v>0.011193785211517721</v>
      </c>
      <c r="W103" s="25">
        <f t="shared" si="11"/>
        <v>100531.05000000019</v>
      </c>
      <c r="X103" s="54">
        <f t="shared" si="12"/>
        <v>0.029152765370453818</v>
      </c>
      <c r="Y103" s="26">
        <f t="shared" si="13"/>
        <v>139131.9500000002</v>
      </c>
    </row>
    <row r="104" spans="1:25" ht="15">
      <c r="A104" s="12" t="s">
        <v>281</v>
      </c>
      <c r="B104" s="1" t="s">
        <v>113</v>
      </c>
      <c r="C104" s="1" t="s">
        <v>116</v>
      </c>
      <c r="D104" s="19">
        <v>1676968.2600000002</v>
      </c>
      <c r="E104" s="20">
        <v>137683.37</v>
      </c>
      <c r="F104" s="20">
        <v>14736.04</v>
      </c>
      <c r="G104" s="20">
        <v>1524548.85</v>
      </c>
      <c r="H104" s="20">
        <v>0</v>
      </c>
      <c r="I104" s="21">
        <v>7194.2</v>
      </c>
      <c r="J104" s="22"/>
      <c r="K104" s="19">
        <v>1609308.3800000001</v>
      </c>
      <c r="L104" s="20">
        <v>137683.37</v>
      </c>
      <c r="M104" s="20">
        <v>14736.04</v>
      </c>
      <c r="N104" s="20">
        <v>1456888.9700000002</v>
      </c>
      <c r="O104" s="22">
        <v>0</v>
      </c>
      <c r="P104" s="21">
        <v>6903.94</v>
      </c>
      <c r="Q104" s="22"/>
      <c r="R104" s="23">
        <f t="shared" si="7"/>
        <v>-67659.88000000012</v>
      </c>
      <c r="S104" s="22">
        <f t="shared" si="8"/>
        <v>0.0003127216405848224</v>
      </c>
      <c r="T104" s="22"/>
      <c r="U104" s="24">
        <f t="shared" si="9"/>
        <v>18771.62</v>
      </c>
      <c r="V104" s="54">
        <f t="shared" si="10"/>
        <v>0.011193783715381708</v>
      </c>
      <c r="W104" s="25">
        <f t="shared" si="11"/>
        <v>48888.260000000126</v>
      </c>
      <c r="X104" s="54">
        <f t="shared" si="12"/>
        <v>0.029152764048140135</v>
      </c>
      <c r="Y104" s="26">
        <f t="shared" si="13"/>
        <v>67659.88000000012</v>
      </c>
    </row>
    <row r="105" spans="1:25" ht="15">
      <c r="A105" s="12">
        <v>1828</v>
      </c>
      <c r="B105" s="1" t="s">
        <v>117</v>
      </c>
      <c r="C105" s="1" t="s">
        <v>118</v>
      </c>
      <c r="D105" s="19">
        <v>15104045.129999999</v>
      </c>
      <c r="E105" s="20">
        <v>4441141.3</v>
      </c>
      <c r="F105" s="20">
        <v>467698.15</v>
      </c>
      <c r="G105" s="20">
        <v>10195205.679999998</v>
      </c>
      <c r="H105" s="20">
        <v>0</v>
      </c>
      <c r="I105" s="21">
        <v>6463.56</v>
      </c>
      <c r="J105" s="22"/>
      <c r="K105" s="19">
        <v>14494649.02</v>
      </c>
      <c r="L105" s="20">
        <v>4441141.3</v>
      </c>
      <c r="M105" s="20">
        <v>467698.15</v>
      </c>
      <c r="N105" s="20">
        <v>9585809.569999998</v>
      </c>
      <c r="O105" s="22">
        <v>0</v>
      </c>
      <c r="P105" s="21">
        <v>6202.78</v>
      </c>
      <c r="Q105" s="22"/>
      <c r="R105" s="23">
        <f t="shared" si="7"/>
        <v>-609396.1099999994</v>
      </c>
      <c r="S105" s="22">
        <f t="shared" si="8"/>
        <v>0.0028166078817344693</v>
      </c>
      <c r="T105" s="22"/>
      <c r="U105" s="24">
        <f t="shared" si="9"/>
        <v>169071.43</v>
      </c>
      <c r="V105" s="54">
        <f t="shared" si="10"/>
        <v>0.011193784747384425</v>
      </c>
      <c r="W105" s="25">
        <f t="shared" si="11"/>
        <v>440324.6799999994</v>
      </c>
      <c r="X105" s="54">
        <f t="shared" si="12"/>
        <v>0.029152765117565524</v>
      </c>
      <c r="Y105" s="26">
        <f t="shared" si="13"/>
        <v>609396.1099999994</v>
      </c>
    </row>
    <row r="106" spans="1:25" ht="15">
      <c r="A106" s="12">
        <v>1850</v>
      </c>
      <c r="B106" s="1" t="s">
        <v>117</v>
      </c>
      <c r="C106" s="1" t="s">
        <v>119</v>
      </c>
      <c r="D106" s="19">
        <v>2061881.99</v>
      </c>
      <c r="E106" s="20">
        <v>246414.69</v>
      </c>
      <c r="F106" s="20">
        <v>26824.26</v>
      </c>
      <c r="G106" s="20">
        <v>1788643.04</v>
      </c>
      <c r="H106" s="20">
        <v>0</v>
      </c>
      <c r="I106" s="21">
        <v>10973.29</v>
      </c>
      <c r="J106" s="22"/>
      <c r="K106" s="19">
        <v>1978692.17</v>
      </c>
      <c r="L106" s="20">
        <v>246414.69</v>
      </c>
      <c r="M106" s="20">
        <v>26824.26</v>
      </c>
      <c r="N106" s="20">
        <v>1705453.22</v>
      </c>
      <c r="O106" s="22">
        <v>0</v>
      </c>
      <c r="P106" s="21">
        <v>10530.56</v>
      </c>
      <c r="Q106" s="22"/>
      <c r="R106" s="23">
        <f t="shared" si="7"/>
        <v>-83189.82000000007</v>
      </c>
      <c r="S106" s="22">
        <f t="shared" si="8"/>
        <v>0.00038450048966028386</v>
      </c>
      <c r="T106" s="22"/>
      <c r="U106" s="24">
        <f t="shared" si="9"/>
        <v>23080.26</v>
      </c>
      <c r="V106" s="54">
        <f t="shared" si="10"/>
        <v>0.01119378320967826</v>
      </c>
      <c r="W106" s="25">
        <f t="shared" si="11"/>
        <v>60109.56000000007</v>
      </c>
      <c r="X106" s="54">
        <f t="shared" si="12"/>
        <v>0.02915276446058878</v>
      </c>
      <c r="Y106" s="26">
        <f t="shared" si="13"/>
        <v>83189.82000000007</v>
      </c>
    </row>
    <row r="107" spans="1:25" ht="15">
      <c r="A107" s="12">
        <v>1860</v>
      </c>
      <c r="B107" s="1" t="s">
        <v>117</v>
      </c>
      <c r="C107" s="1" t="s">
        <v>120</v>
      </c>
      <c r="D107" s="19">
        <v>2739655.4299999997</v>
      </c>
      <c r="E107" s="20">
        <v>416296.56</v>
      </c>
      <c r="F107" s="20">
        <v>40484.26</v>
      </c>
      <c r="G107" s="20">
        <v>2282874.61</v>
      </c>
      <c r="H107" s="20">
        <v>0</v>
      </c>
      <c r="I107" s="21">
        <v>8874.82</v>
      </c>
      <c r="J107" s="22"/>
      <c r="K107" s="19">
        <v>2629119.78</v>
      </c>
      <c r="L107" s="20">
        <v>416296.56</v>
      </c>
      <c r="M107" s="20">
        <v>40484.26</v>
      </c>
      <c r="N107" s="20">
        <v>2172338.96</v>
      </c>
      <c r="O107" s="22">
        <v>0</v>
      </c>
      <c r="P107" s="21">
        <v>8516.75</v>
      </c>
      <c r="Q107" s="22"/>
      <c r="R107" s="23">
        <f t="shared" si="7"/>
        <v>-110535.6499999999</v>
      </c>
      <c r="S107" s="22">
        <f t="shared" si="8"/>
        <v>0.00051089197632496</v>
      </c>
      <c r="T107" s="22"/>
      <c r="U107" s="24">
        <f t="shared" si="9"/>
        <v>30667.11</v>
      </c>
      <c r="V107" s="54">
        <f t="shared" si="10"/>
        <v>0.011193783591975289</v>
      </c>
      <c r="W107" s="25">
        <f t="shared" si="11"/>
        <v>79868.5399999999</v>
      </c>
      <c r="X107" s="54">
        <f t="shared" si="12"/>
        <v>0.02915276830999142</v>
      </c>
      <c r="Y107" s="26">
        <f t="shared" si="13"/>
        <v>110535.6499999999</v>
      </c>
    </row>
    <row r="108" spans="1:25" ht="15">
      <c r="A108" s="12">
        <v>1870</v>
      </c>
      <c r="B108" s="1" t="s">
        <v>117</v>
      </c>
      <c r="C108" s="1" t="s">
        <v>121</v>
      </c>
      <c r="D108" s="19">
        <v>1904932.44</v>
      </c>
      <c r="E108" s="20">
        <v>1013631.1</v>
      </c>
      <c r="F108" s="20">
        <v>87273.76</v>
      </c>
      <c r="G108" s="20">
        <v>804027.58</v>
      </c>
      <c r="H108" s="20">
        <v>0</v>
      </c>
      <c r="I108" s="21">
        <v>11824.53</v>
      </c>
      <c r="J108" s="22"/>
      <c r="K108" s="19">
        <v>1828074.99</v>
      </c>
      <c r="L108" s="20">
        <v>1013631.1</v>
      </c>
      <c r="M108" s="20">
        <v>87273.76</v>
      </c>
      <c r="N108" s="20">
        <v>727170.13</v>
      </c>
      <c r="O108" s="22">
        <v>0</v>
      </c>
      <c r="P108" s="21">
        <v>11347.45</v>
      </c>
      <c r="Q108" s="22"/>
      <c r="R108" s="23">
        <f t="shared" si="7"/>
        <v>-76857.44999999995</v>
      </c>
      <c r="S108" s="22">
        <f t="shared" si="8"/>
        <v>0.00035523249309880395</v>
      </c>
      <c r="T108" s="22"/>
      <c r="U108" s="24">
        <f t="shared" si="9"/>
        <v>21323.4</v>
      </c>
      <c r="V108" s="54">
        <f t="shared" si="10"/>
        <v>0.01119378280943129</v>
      </c>
      <c r="W108" s="25">
        <f t="shared" si="11"/>
        <v>55534.04999999995</v>
      </c>
      <c r="X108" s="54">
        <f t="shared" si="12"/>
        <v>0.02915276617369168</v>
      </c>
      <c r="Y108" s="26">
        <f t="shared" si="13"/>
        <v>76857.44999999995</v>
      </c>
    </row>
    <row r="109" spans="1:25" ht="15">
      <c r="A109" s="12">
        <v>1980</v>
      </c>
      <c r="B109" s="1" t="s">
        <v>122</v>
      </c>
      <c r="C109" s="1" t="s">
        <v>123</v>
      </c>
      <c r="D109" s="19">
        <v>1675212.22</v>
      </c>
      <c r="E109" s="20">
        <v>1488525.27</v>
      </c>
      <c r="F109" s="20">
        <v>92639.64</v>
      </c>
      <c r="G109" s="20">
        <v>94047.30999999995</v>
      </c>
      <c r="H109" s="20">
        <v>0</v>
      </c>
      <c r="I109" s="21">
        <v>12183.36</v>
      </c>
      <c r="J109" s="22"/>
      <c r="K109" s="19">
        <v>1607623.19</v>
      </c>
      <c r="L109" s="20">
        <v>1488525.27</v>
      </c>
      <c r="M109" s="20">
        <v>92639.64</v>
      </c>
      <c r="N109" s="20">
        <v>26458.279999999926</v>
      </c>
      <c r="O109" s="22">
        <v>0</v>
      </c>
      <c r="P109" s="21">
        <v>11691.81</v>
      </c>
      <c r="Q109" s="22"/>
      <c r="R109" s="23">
        <f t="shared" si="7"/>
        <v>-67589.03000000003</v>
      </c>
      <c r="S109" s="22">
        <f t="shared" si="8"/>
        <v>0.0003123941743192088</v>
      </c>
      <c r="T109" s="22"/>
      <c r="U109" s="24">
        <f t="shared" si="9"/>
        <v>18751.96</v>
      </c>
      <c r="V109" s="54">
        <f t="shared" si="10"/>
        <v>0.011193781764557566</v>
      </c>
      <c r="W109" s="25">
        <f t="shared" si="11"/>
        <v>48837.07000000003</v>
      </c>
      <c r="X109" s="54">
        <f t="shared" si="12"/>
        <v>0.0291527660895406</v>
      </c>
      <c r="Y109" s="26">
        <f t="shared" si="13"/>
        <v>67589.03000000003</v>
      </c>
    </row>
    <row r="110" spans="1:25" ht="15">
      <c r="A110" s="12">
        <v>1990</v>
      </c>
      <c r="B110" s="1" t="s">
        <v>122</v>
      </c>
      <c r="C110" s="1" t="s">
        <v>124</v>
      </c>
      <c r="D110" s="19">
        <v>3438258.2800000003</v>
      </c>
      <c r="E110" s="20">
        <v>1910592.91</v>
      </c>
      <c r="F110" s="20">
        <v>320578.79</v>
      </c>
      <c r="G110" s="20">
        <v>1207086.5800000003</v>
      </c>
      <c r="H110" s="20">
        <v>0</v>
      </c>
      <c r="I110" s="21">
        <v>7395.69</v>
      </c>
      <c r="J110" s="22"/>
      <c r="K110" s="19">
        <v>3299536.42</v>
      </c>
      <c r="L110" s="20">
        <v>1910592.91</v>
      </c>
      <c r="M110" s="20">
        <v>320578.79</v>
      </c>
      <c r="N110" s="20">
        <v>1068364.72</v>
      </c>
      <c r="O110" s="22">
        <v>0</v>
      </c>
      <c r="P110" s="21">
        <v>7097.3</v>
      </c>
      <c r="Q110" s="22"/>
      <c r="R110" s="23">
        <f t="shared" si="7"/>
        <v>-138721.86000000034</v>
      </c>
      <c r="S110" s="22">
        <f t="shared" si="8"/>
        <v>0.0006411676704744094</v>
      </c>
      <c r="T110" s="22"/>
      <c r="U110" s="24">
        <f t="shared" si="9"/>
        <v>38487.12</v>
      </c>
      <c r="V110" s="54">
        <f t="shared" si="10"/>
        <v>0.011193783848024354</v>
      </c>
      <c r="W110" s="25">
        <f t="shared" si="11"/>
        <v>100234.74000000034</v>
      </c>
      <c r="X110" s="54">
        <f t="shared" si="12"/>
        <v>0.029152766266296995</v>
      </c>
      <c r="Y110" s="26">
        <f t="shared" si="13"/>
        <v>138721.86000000034</v>
      </c>
    </row>
    <row r="111" spans="1:25" ht="15">
      <c r="A111" s="12">
        <v>2000</v>
      </c>
      <c r="B111" s="1" t="s">
        <v>122</v>
      </c>
      <c r="C111" s="1" t="s">
        <v>125</v>
      </c>
      <c r="D111" s="19">
        <v>135877800.86</v>
      </c>
      <c r="E111" s="20">
        <v>50426037.58</v>
      </c>
      <c r="F111" s="20">
        <v>6023933.29</v>
      </c>
      <c r="G111" s="20">
        <v>79427829.99000001</v>
      </c>
      <c r="H111" s="20">
        <v>0</v>
      </c>
      <c r="I111" s="21">
        <v>6462.62</v>
      </c>
      <c r="J111" s="22"/>
      <c r="K111" s="19">
        <v>130395602.775</v>
      </c>
      <c r="L111" s="20">
        <v>50426037.58</v>
      </c>
      <c r="M111" s="20">
        <v>6023933.29</v>
      </c>
      <c r="N111" s="20">
        <v>73945631.905</v>
      </c>
      <c r="O111" s="22">
        <v>0</v>
      </c>
      <c r="P111" s="21">
        <v>6201.87</v>
      </c>
      <c r="Q111" s="22"/>
      <c r="R111" s="23">
        <f t="shared" si="7"/>
        <v>-5482198.085000008</v>
      </c>
      <c r="S111" s="22">
        <f t="shared" si="8"/>
        <v>0.025338531182026502</v>
      </c>
      <c r="T111" s="22"/>
      <c r="U111" s="24">
        <f t="shared" si="9"/>
        <v>1520986.21</v>
      </c>
      <c r="V111" s="54">
        <f t="shared" si="10"/>
        <v>0.01119378000212948</v>
      </c>
      <c r="W111" s="25">
        <f t="shared" si="11"/>
        <v>3961211.8750000084</v>
      </c>
      <c r="X111" s="54">
        <f t="shared" si="12"/>
        <v>0.029152752325461856</v>
      </c>
      <c r="Y111" s="26">
        <f t="shared" si="13"/>
        <v>5482198.085000008</v>
      </c>
    </row>
    <row r="112" spans="1:25" ht="15">
      <c r="A112" s="12" t="s">
        <v>282</v>
      </c>
      <c r="B112" s="1" t="s">
        <v>126</v>
      </c>
      <c r="C112" s="1" t="s">
        <v>127</v>
      </c>
      <c r="D112" s="19">
        <v>1383991.8499999999</v>
      </c>
      <c r="E112" s="20">
        <v>685585.38</v>
      </c>
      <c r="F112" s="20">
        <v>70244.54</v>
      </c>
      <c r="G112" s="20">
        <v>628161.9299999998</v>
      </c>
      <c r="H112" s="20">
        <v>0</v>
      </c>
      <c r="I112" s="21">
        <v>13081.21</v>
      </c>
      <c r="J112" s="22"/>
      <c r="K112" s="19">
        <v>1328152.56</v>
      </c>
      <c r="L112" s="20">
        <v>685585.38</v>
      </c>
      <c r="M112" s="20">
        <v>70244.54</v>
      </c>
      <c r="N112" s="20">
        <v>572322.64</v>
      </c>
      <c r="O112" s="22">
        <v>0</v>
      </c>
      <c r="P112" s="21">
        <v>12553.43</v>
      </c>
      <c r="Q112" s="22"/>
      <c r="R112" s="23">
        <f t="shared" si="7"/>
        <v>-55839.289999999804</v>
      </c>
      <c r="S112" s="22">
        <f t="shared" si="8"/>
        <v>0.00025808727975709645</v>
      </c>
      <c r="T112" s="22"/>
      <c r="U112" s="24">
        <f t="shared" si="9"/>
        <v>15492.11</v>
      </c>
      <c r="V112" s="54">
        <f t="shared" si="10"/>
        <v>0.011193787015436545</v>
      </c>
      <c r="W112" s="25">
        <f t="shared" si="11"/>
        <v>40347.179999999804</v>
      </c>
      <c r="X112" s="54">
        <f t="shared" si="12"/>
        <v>0.029152758377876148</v>
      </c>
      <c r="Y112" s="26">
        <f t="shared" si="13"/>
        <v>55839.289999999804</v>
      </c>
    </row>
    <row r="113" spans="1:25" ht="15">
      <c r="A113" s="12">
        <v>2020</v>
      </c>
      <c r="B113" s="1" t="s">
        <v>128</v>
      </c>
      <c r="C113" s="1" t="s">
        <v>128</v>
      </c>
      <c r="D113" s="19">
        <v>14652690.18</v>
      </c>
      <c r="E113" s="20">
        <v>9768545.54</v>
      </c>
      <c r="F113" s="20">
        <v>690897.37</v>
      </c>
      <c r="G113" s="20">
        <v>4193247.2700000005</v>
      </c>
      <c r="H113" s="20">
        <v>0</v>
      </c>
      <c r="I113" s="21">
        <v>6462.62</v>
      </c>
      <c r="J113" s="22"/>
      <c r="K113" s="19">
        <v>14061504.68</v>
      </c>
      <c r="L113" s="20">
        <v>9768545.54</v>
      </c>
      <c r="M113" s="20">
        <v>690897.37</v>
      </c>
      <c r="N113" s="20">
        <v>3602061.7700000005</v>
      </c>
      <c r="O113" s="22">
        <v>0</v>
      </c>
      <c r="P113" s="21">
        <v>6201.87</v>
      </c>
      <c r="Q113" s="22"/>
      <c r="R113" s="23">
        <f t="shared" si="7"/>
        <v>-591185.5</v>
      </c>
      <c r="S113" s="22">
        <f t="shared" si="8"/>
        <v>0.0027324390680261066</v>
      </c>
      <c r="T113" s="22"/>
      <c r="U113" s="24">
        <f t="shared" si="9"/>
        <v>164019.06</v>
      </c>
      <c r="V113" s="54">
        <f t="shared" si="10"/>
        <v>0.011193784757960398</v>
      </c>
      <c r="W113" s="25">
        <f t="shared" si="11"/>
        <v>427166.44</v>
      </c>
      <c r="X113" s="54">
        <f t="shared" si="12"/>
        <v>0.029152765448016864</v>
      </c>
      <c r="Y113" s="26">
        <f t="shared" si="13"/>
        <v>591185.5</v>
      </c>
    </row>
    <row r="114" spans="1:25" ht="15">
      <c r="A114" s="12">
        <v>2035</v>
      </c>
      <c r="B114" s="1" t="s">
        <v>129</v>
      </c>
      <c r="C114" s="1" t="s">
        <v>129</v>
      </c>
      <c r="D114" s="19">
        <v>18739138.27</v>
      </c>
      <c r="E114" s="20">
        <v>8076301.77</v>
      </c>
      <c r="F114" s="20">
        <v>799587.02</v>
      </c>
      <c r="G114" s="20">
        <v>9863249.48</v>
      </c>
      <c r="H114" s="20">
        <v>0</v>
      </c>
      <c r="I114" s="21">
        <v>6521.59</v>
      </c>
      <c r="J114" s="22"/>
      <c r="K114" s="19">
        <v>17983078.689999998</v>
      </c>
      <c r="L114" s="20">
        <v>8076301.77</v>
      </c>
      <c r="M114" s="20">
        <v>799587.02</v>
      </c>
      <c r="N114" s="20">
        <v>9107189.899999999</v>
      </c>
      <c r="O114" s="22">
        <v>0</v>
      </c>
      <c r="P114" s="21">
        <v>6258.47</v>
      </c>
      <c r="Q114" s="22"/>
      <c r="R114" s="23">
        <f t="shared" si="7"/>
        <v>-756059.5800000019</v>
      </c>
      <c r="S114" s="22">
        <f t="shared" si="8"/>
        <v>0.003494481400757317</v>
      </c>
      <c r="T114" s="22"/>
      <c r="U114" s="24">
        <f t="shared" si="9"/>
        <v>209761.88</v>
      </c>
      <c r="V114" s="54">
        <f t="shared" si="10"/>
        <v>0.011193784739601049</v>
      </c>
      <c r="W114" s="25">
        <f t="shared" si="11"/>
        <v>546297.7000000019</v>
      </c>
      <c r="X114" s="54">
        <f t="shared" si="12"/>
        <v>0.02915276530482647</v>
      </c>
      <c r="Y114" s="26">
        <f t="shared" si="13"/>
        <v>756059.5800000019</v>
      </c>
    </row>
    <row r="115" spans="1:25" ht="15">
      <c r="A115" s="12">
        <v>2055</v>
      </c>
      <c r="B115" s="1" t="s">
        <v>129</v>
      </c>
      <c r="C115" s="1" t="s">
        <v>48</v>
      </c>
      <c r="D115" s="19">
        <v>4799220.75</v>
      </c>
      <c r="E115" s="20">
        <v>1287153.99</v>
      </c>
      <c r="F115" s="20">
        <v>133678.8</v>
      </c>
      <c r="G115" s="20">
        <v>3378387.96</v>
      </c>
      <c r="H115" s="20">
        <v>0</v>
      </c>
      <c r="I115" s="21">
        <v>7219.04</v>
      </c>
      <c r="J115" s="22"/>
      <c r="K115" s="19">
        <v>4605588.75</v>
      </c>
      <c r="L115" s="20">
        <v>1287153.99</v>
      </c>
      <c r="M115" s="20">
        <v>133678.8</v>
      </c>
      <c r="N115" s="20">
        <v>3184755.96</v>
      </c>
      <c r="O115" s="22">
        <v>0</v>
      </c>
      <c r="P115" s="21">
        <v>6927.78</v>
      </c>
      <c r="Q115" s="22"/>
      <c r="R115" s="23">
        <f t="shared" si="7"/>
        <v>-193632</v>
      </c>
      <c r="S115" s="22">
        <f t="shared" si="8"/>
        <v>0.0008949604508568479</v>
      </c>
      <c r="T115" s="22"/>
      <c r="U115" s="24">
        <f t="shared" si="9"/>
        <v>53721.44</v>
      </c>
      <c r="V115" s="54">
        <f t="shared" si="10"/>
        <v>0.011193783907522905</v>
      </c>
      <c r="W115" s="25">
        <f t="shared" si="11"/>
        <v>139910.56</v>
      </c>
      <c r="X115" s="54">
        <f t="shared" si="12"/>
        <v>0.02915276610270532</v>
      </c>
      <c r="Y115" s="26">
        <f t="shared" si="13"/>
        <v>193632</v>
      </c>
    </row>
    <row r="116" spans="1:25" ht="15">
      <c r="A116" s="12">
        <v>2070</v>
      </c>
      <c r="B116" s="1" t="s">
        <v>129</v>
      </c>
      <c r="C116" s="1" t="s">
        <v>130</v>
      </c>
      <c r="D116" s="19">
        <v>3172411.3099999996</v>
      </c>
      <c r="E116" s="20">
        <v>838709.18</v>
      </c>
      <c r="F116" s="20">
        <v>86999.65</v>
      </c>
      <c r="G116" s="20">
        <v>2246702.4799999995</v>
      </c>
      <c r="H116" s="20">
        <v>0</v>
      </c>
      <c r="I116" s="21">
        <v>8466.54</v>
      </c>
      <c r="J116" s="22"/>
      <c r="K116" s="19">
        <v>3044415.4499999997</v>
      </c>
      <c r="L116" s="20">
        <v>838709.18</v>
      </c>
      <c r="M116" s="20">
        <v>86999.65</v>
      </c>
      <c r="N116" s="20">
        <v>2118706.6199999996</v>
      </c>
      <c r="O116" s="22">
        <v>0</v>
      </c>
      <c r="P116" s="21">
        <v>8124.94</v>
      </c>
      <c r="Q116" s="22"/>
      <c r="R116" s="23">
        <f t="shared" si="7"/>
        <v>-127995.85999999987</v>
      </c>
      <c r="S116" s="22">
        <f t="shared" si="8"/>
        <v>0.0005915924670168664</v>
      </c>
      <c r="T116" s="22"/>
      <c r="U116" s="24">
        <f t="shared" si="9"/>
        <v>35511.29</v>
      </c>
      <c r="V116" s="54">
        <f t="shared" si="10"/>
        <v>0.011193784957222336</v>
      </c>
      <c r="W116" s="25">
        <f t="shared" si="11"/>
        <v>92484.56999999986</v>
      </c>
      <c r="X116" s="54">
        <f t="shared" si="12"/>
        <v>0.0291527677096826</v>
      </c>
      <c r="Y116" s="26">
        <f t="shared" si="13"/>
        <v>127995.85999999987</v>
      </c>
    </row>
    <row r="117" spans="1:25" ht="15">
      <c r="A117" s="12">
        <v>2180</v>
      </c>
      <c r="B117" s="1" t="s">
        <v>131</v>
      </c>
      <c r="C117" s="1" t="s">
        <v>131</v>
      </c>
      <c r="D117" s="19">
        <v>41169879.76</v>
      </c>
      <c r="E117" s="20">
        <v>12765519.06</v>
      </c>
      <c r="F117" s="20">
        <v>1496350.72</v>
      </c>
      <c r="G117" s="20">
        <v>26908009.979999997</v>
      </c>
      <c r="H117" s="20">
        <v>0</v>
      </c>
      <c r="I117" s="21">
        <v>6774.15</v>
      </c>
      <c r="J117" s="22"/>
      <c r="K117" s="19">
        <v>39508817.13999999</v>
      </c>
      <c r="L117" s="20">
        <v>12765519.06</v>
      </c>
      <c r="M117" s="20">
        <v>1496350.72</v>
      </c>
      <c r="N117" s="20">
        <v>25246947.359999992</v>
      </c>
      <c r="O117" s="22">
        <v>0</v>
      </c>
      <c r="P117" s="21">
        <v>6500.83</v>
      </c>
      <c r="Q117" s="22"/>
      <c r="R117" s="23">
        <f t="shared" si="7"/>
        <v>-1661062.6200000048</v>
      </c>
      <c r="S117" s="22">
        <f t="shared" si="8"/>
        <v>0.007677374355977634</v>
      </c>
      <c r="T117" s="22"/>
      <c r="U117" s="24">
        <f t="shared" si="9"/>
        <v>460846.78</v>
      </c>
      <c r="V117" s="54">
        <f t="shared" si="10"/>
        <v>0.011193784939050306</v>
      </c>
      <c r="W117" s="25">
        <f t="shared" si="11"/>
        <v>1200215.8400000047</v>
      </c>
      <c r="X117" s="54">
        <f t="shared" si="12"/>
        <v>0.029152765249659908</v>
      </c>
      <c r="Y117" s="26">
        <f t="shared" si="13"/>
        <v>1661062.6200000048</v>
      </c>
    </row>
    <row r="118" spans="1:25" ht="15">
      <c r="A118" s="12">
        <v>2190</v>
      </c>
      <c r="B118" s="1" t="s">
        <v>131</v>
      </c>
      <c r="C118" s="1" t="s">
        <v>132</v>
      </c>
      <c r="D118" s="19">
        <v>3037041.2700000005</v>
      </c>
      <c r="E118" s="20">
        <v>897288.79</v>
      </c>
      <c r="F118" s="20">
        <v>97304.23</v>
      </c>
      <c r="G118" s="20">
        <v>2042448.2500000005</v>
      </c>
      <c r="H118" s="20">
        <v>0</v>
      </c>
      <c r="I118" s="21">
        <v>9650.59</v>
      </c>
      <c r="J118" s="22"/>
      <c r="K118" s="19">
        <v>2914507.14</v>
      </c>
      <c r="L118" s="20">
        <v>897288.79</v>
      </c>
      <c r="M118" s="20">
        <v>97304.23</v>
      </c>
      <c r="N118" s="20">
        <v>1919914.12</v>
      </c>
      <c r="O118" s="22">
        <v>0</v>
      </c>
      <c r="P118" s="21">
        <v>9261.22</v>
      </c>
      <c r="Q118" s="22"/>
      <c r="R118" s="23">
        <f t="shared" si="7"/>
        <v>-122534.13000000035</v>
      </c>
      <c r="S118" s="22">
        <f t="shared" si="8"/>
        <v>0.0005663485386204343</v>
      </c>
      <c r="T118" s="22"/>
      <c r="U118" s="24">
        <f t="shared" si="9"/>
        <v>33995.98</v>
      </c>
      <c r="V118" s="54">
        <f t="shared" si="10"/>
        <v>0.011193782691007027</v>
      </c>
      <c r="W118" s="25">
        <f t="shared" si="11"/>
        <v>88538.15000000034</v>
      </c>
      <c r="X118" s="54">
        <f t="shared" si="12"/>
        <v>0.029152764855250167</v>
      </c>
      <c r="Y118" s="26">
        <f t="shared" si="13"/>
        <v>122534.13000000035</v>
      </c>
    </row>
    <row r="119" spans="1:25" ht="15">
      <c r="A119" s="12">
        <v>2395</v>
      </c>
      <c r="B119" s="1" t="s">
        <v>133</v>
      </c>
      <c r="C119" s="1" t="s">
        <v>134</v>
      </c>
      <c r="D119" s="19">
        <v>10061769.420000002</v>
      </c>
      <c r="E119" s="20">
        <v>4574306.87</v>
      </c>
      <c r="F119" s="20">
        <v>424461.29</v>
      </c>
      <c r="G119" s="20">
        <v>5063001.260000002</v>
      </c>
      <c r="H119" s="20">
        <v>0</v>
      </c>
      <c r="I119" s="21">
        <v>6963.64</v>
      </c>
      <c r="J119" s="22"/>
      <c r="K119" s="19">
        <v>9655811.740000002</v>
      </c>
      <c r="L119" s="20">
        <v>4574306.87</v>
      </c>
      <c r="M119" s="20">
        <v>424461.29</v>
      </c>
      <c r="N119" s="20">
        <v>4657043.580000002</v>
      </c>
      <c r="O119" s="22">
        <v>0</v>
      </c>
      <c r="P119" s="21">
        <v>6682.69</v>
      </c>
      <c r="Q119" s="22"/>
      <c r="R119" s="23">
        <f t="shared" si="7"/>
        <v>-405957.6799999997</v>
      </c>
      <c r="S119" s="22">
        <f t="shared" si="8"/>
        <v>0.0018763224483639054</v>
      </c>
      <c r="T119" s="22"/>
      <c r="U119" s="24">
        <f t="shared" si="9"/>
        <v>112629.28</v>
      </c>
      <c r="V119" s="54">
        <f t="shared" si="10"/>
        <v>0.011193784641508907</v>
      </c>
      <c r="W119" s="25">
        <f t="shared" si="11"/>
        <v>293328.3999999997</v>
      </c>
      <c r="X119" s="54">
        <f t="shared" si="12"/>
        <v>0.029152765061078056</v>
      </c>
      <c r="Y119" s="26">
        <f t="shared" si="13"/>
        <v>405957.6799999997</v>
      </c>
    </row>
    <row r="120" spans="1:25" ht="15">
      <c r="A120" s="12">
        <v>2405</v>
      </c>
      <c r="B120" s="1" t="s">
        <v>133</v>
      </c>
      <c r="C120" s="1" t="s">
        <v>135</v>
      </c>
      <c r="D120" s="19">
        <v>20711786.13</v>
      </c>
      <c r="E120" s="20">
        <v>5368442.94</v>
      </c>
      <c r="F120" s="20">
        <v>488842.56</v>
      </c>
      <c r="G120" s="20">
        <v>14854500.629999997</v>
      </c>
      <c r="H120" s="20">
        <v>0</v>
      </c>
      <c r="I120" s="21">
        <v>6896.34</v>
      </c>
      <c r="J120" s="22"/>
      <c r="K120" s="19">
        <v>19876137.009999998</v>
      </c>
      <c r="L120" s="20">
        <v>5368442.94</v>
      </c>
      <c r="M120" s="20">
        <v>488842.56</v>
      </c>
      <c r="N120" s="20">
        <v>14018851.509999996</v>
      </c>
      <c r="O120" s="22">
        <v>0</v>
      </c>
      <c r="P120" s="21">
        <v>6618.1</v>
      </c>
      <c r="Q120" s="22"/>
      <c r="R120" s="23">
        <f t="shared" si="7"/>
        <v>-835649.120000001</v>
      </c>
      <c r="S120" s="22">
        <f t="shared" si="8"/>
        <v>0.0038623415199622434</v>
      </c>
      <c r="T120" s="22"/>
      <c r="U120" s="24">
        <f t="shared" si="9"/>
        <v>231843.28</v>
      </c>
      <c r="V120" s="54">
        <f t="shared" si="10"/>
        <v>0.011193784956295317</v>
      </c>
      <c r="W120" s="25">
        <f t="shared" si="11"/>
        <v>603805.840000001</v>
      </c>
      <c r="X120" s="54">
        <f t="shared" si="12"/>
        <v>0.0291527653004015</v>
      </c>
      <c r="Y120" s="26">
        <f t="shared" si="13"/>
        <v>835649.120000001</v>
      </c>
    </row>
    <row r="121" spans="1:25" ht="15">
      <c r="A121" s="12">
        <v>2505</v>
      </c>
      <c r="B121" s="1" t="s">
        <v>133</v>
      </c>
      <c r="C121" s="1" t="s">
        <v>136</v>
      </c>
      <c r="D121" s="19">
        <v>2236773.9000000004</v>
      </c>
      <c r="E121" s="20">
        <v>365494.14</v>
      </c>
      <c r="F121" s="20">
        <v>28299.67</v>
      </c>
      <c r="G121" s="20">
        <v>1842980.0900000003</v>
      </c>
      <c r="H121" s="20">
        <v>0</v>
      </c>
      <c r="I121" s="21">
        <v>11128.23</v>
      </c>
      <c r="J121" s="22"/>
      <c r="K121" s="19">
        <v>2146527.79</v>
      </c>
      <c r="L121" s="20">
        <v>365494.14</v>
      </c>
      <c r="M121" s="20">
        <v>28299.67</v>
      </c>
      <c r="N121" s="20">
        <v>1752733.98</v>
      </c>
      <c r="O121" s="22">
        <v>0</v>
      </c>
      <c r="P121" s="21">
        <v>10679.24</v>
      </c>
      <c r="Q121" s="22"/>
      <c r="R121" s="23">
        <f t="shared" si="7"/>
        <v>-90246.11000000034</v>
      </c>
      <c r="S121" s="22">
        <f t="shared" si="8"/>
        <v>0.00041711441958806905</v>
      </c>
      <c r="T121" s="22"/>
      <c r="U121" s="24">
        <f t="shared" si="9"/>
        <v>25037.97</v>
      </c>
      <c r="V121" s="54">
        <f t="shared" si="10"/>
        <v>0.011193786730075846</v>
      </c>
      <c r="W121" s="25">
        <f t="shared" si="11"/>
        <v>65208.140000000334</v>
      </c>
      <c r="X121" s="54">
        <f t="shared" si="12"/>
        <v>0.029152763272139542</v>
      </c>
      <c r="Y121" s="26">
        <f t="shared" si="13"/>
        <v>90246.11000000034</v>
      </c>
    </row>
    <row r="122" spans="1:25" ht="15">
      <c r="A122" s="12">
        <v>2515</v>
      </c>
      <c r="B122" s="1" t="s">
        <v>133</v>
      </c>
      <c r="C122" s="1" t="s">
        <v>137</v>
      </c>
      <c r="D122" s="19">
        <v>3879203.5900000003</v>
      </c>
      <c r="E122" s="20">
        <v>1117385.82</v>
      </c>
      <c r="F122" s="20">
        <v>92202.55</v>
      </c>
      <c r="G122" s="20">
        <v>2669615.2200000007</v>
      </c>
      <c r="H122" s="20">
        <v>0</v>
      </c>
      <c r="I122" s="21">
        <v>7597.34</v>
      </c>
      <c r="J122" s="22"/>
      <c r="K122" s="19">
        <v>3722691.1100000003</v>
      </c>
      <c r="L122" s="20">
        <v>1117385.82</v>
      </c>
      <c r="M122" s="20">
        <v>92202.55</v>
      </c>
      <c r="N122" s="20">
        <v>2513102.74</v>
      </c>
      <c r="O122" s="22">
        <v>0</v>
      </c>
      <c r="P122" s="21">
        <v>7290.82</v>
      </c>
      <c r="Q122" s="22"/>
      <c r="R122" s="23">
        <f t="shared" si="7"/>
        <v>-156512.47999999998</v>
      </c>
      <c r="S122" s="22">
        <f t="shared" si="8"/>
        <v>0.000723395304833516</v>
      </c>
      <c r="T122" s="22"/>
      <c r="U122" s="24">
        <f t="shared" si="9"/>
        <v>43422.97</v>
      </c>
      <c r="V122" s="54">
        <f t="shared" si="10"/>
        <v>0.011193784753122483</v>
      </c>
      <c r="W122" s="25">
        <f t="shared" si="11"/>
        <v>113089.50999999998</v>
      </c>
      <c r="X122" s="54">
        <f t="shared" si="12"/>
        <v>0.02915276483336106</v>
      </c>
      <c r="Y122" s="26">
        <f t="shared" si="13"/>
        <v>156512.47999999998</v>
      </c>
    </row>
    <row r="123" spans="1:25" ht="15">
      <c r="A123" s="12" t="s">
        <v>283</v>
      </c>
      <c r="B123" s="1" t="s">
        <v>138</v>
      </c>
      <c r="C123" s="1" t="s">
        <v>139</v>
      </c>
      <c r="D123" s="19">
        <v>9621540.610000001</v>
      </c>
      <c r="E123" s="20">
        <v>1414770.47</v>
      </c>
      <c r="F123" s="20">
        <v>271980.27</v>
      </c>
      <c r="G123" s="20">
        <v>7934789.870000001</v>
      </c>
      <c r="H123" s="20">
        <v>0</v>
      </c>
      <c r="I123" s="21">
        <v>7047.2</v>
      </c>
      <c r="J123" s="22"/>
      <c r="K123" s="19">
        <v>9233344.63</v>
      </c>
      <c r="L123" s="20">
        <v>1414770.47</v>
      </c>
      <c r="M123" s="20">
        <v>271980.27</v>
      </c>
      <c r="N123" s="20">
        <v>7546593.890000001</v>
      </c>
      <c r="O123" s="22">
        <v>0</v>
      </c>
      <c r="P123" s="21">
        <v>6762.87</v>
      </c>
      <c r="Q123" s="22"/>
      <c r="R123" s="23">
        <f t="shared" si="7"/>
        <v>-388195.98000000045</v>
      </c>
      <c r="S123" s="22">
        <f t="shared" si="8"/>
        <v>0.0017942284812511172</v>
      </c>
      <c r="T123" s="22"/>
      <c r="U123" s="24">
        <f t="shared" si="9"/>
        <v>107701.46</v>
      </c>
      <c r="V123" s="54">
        <f t="shared" si="10"/>
        <v>0.011193785316258203</v>
      </c>
      <c r="W123" s="25">
        <f t="shared" si="11"/>
        <v>280494.5200000004</v>
      </c>
      <c r="X123" s="54">
        <f t="shared" si="12"/>
        <v>0.029152765795996613</v>
      </c>
      <c r="Y123" s="26">
        <f t="shared" si="13"/>
        <v>388195.98000000045</v>
      </c>
    </row>
    <row r="124" spans="1:25" ht="15">
      <c r="A124" s="12">
        <v>2530</v>
      </c>
      <c r="B124" s="1" t="s">
        <v>138</v>
      </c>
      <c r="C124" s="1" t="s">
        <v>140</v>
      </c>
      <c r="D124" s="19">
        <v>6022734.79</v>
      </c>
      <c r="E124" s="20">
        <v>760863.62</v>
      </c>
      <c r="F124" s="20">
        <v>147905.98</v>
      </c>
      <c r="G124" s="20">
        <v>5113965.1899999995</v>
      </c>
      <c r="H124" s="20">
        <v>0</v>
      </c>
      <c r="I124" s="21">
        <v>7414.42</v>
      </c>
      <c r="J124" s="22"/>
      <c r="K124" s="19">
        <v>5779738.22</v>
      </c>
      <c r="L124" s="20">
        <v>760863.62</v>
      </c>
      <c r="M124" s="20">
        <v>147905.98</v>
      </c>
      <c r="N124" s="20">
        <v>4870968.619999999</v>
      </c>
      <c r="O124" s="22">
        <v>0</v>
      </c>
      <c r="P124" s="21">
        <v>7115.28</v>
      </c>
      <c r="Q124" s="22"/>
      <c r="R124" s="23">
        <f t="shared" si="7"/>
        <v>-242996.5700000003</v>
      </c>
      <c r="S124" s="22">
        <f t="shared" si="8"/>
        <v>0.0011231217972435747</v>
      </c>
      <c r="T124" s="22"/>
      <c r="U124" s="24">
        <f t="shared" si="9"/>
        <v>67417.2</v>
      </c>
      <c r="V124" s="54">
        <f t="shared" si="10"/>
        <v>0.011193785273749368</v>
      </c>
      <c r="W124" s="25">
        <f t="shared" si="11"/>
        <v>175579.3700000003</v>
      </c>
      <c r="X124" s="54">
        <f t="shared" si="12"/>
        <v>0.029152764669553095</v>
      </c>
      <c r="Y124" s="26">
        <f t="shared" si="13"/>
        <v>242996.5700000003</v>
      </c>
    </row>
    <row r="125" spans="1:25" ht="15">
      <c r="A125" s="12">
        <v>2535</v>
      </c>
      <c r="B125" s="1" t="s">
        <v>138</v>
      </c>
      <c r="C125" s="1" t="s">
        <v>141</v>
      </c>
      <c r="D125" s="19">
        <v>2125919.1100000003</v>
      </c>
      <c r="E125" s="20">
        <v>141085.7</v>
      </c>
      <c r="F125" s="20">
        <v>25314.16</v>
      </c>
      <c r="G125" s="20">
        <v>1959519.2500000005</v>
      </c>
      <c r="H125" s="20">
        <v>0</v>
      </c>
      <c r="I125" s="21">
        <v>11553.91</v>
      </c>
      <c r="J125" s="22"/>
      <c r="K125" s="19">
        <v>2040145.61</v>
      </c>
      <c r="L125" s="20">
        <v>141085.7</v>
      </c>
      <c r="M125" s="20">
        <v>25314.16</v>
      </c>
      <c r="N125" s="20">
        <v>1873745.7500000002</v>
      </c>
      <c r="O125" s="22">
        <v>0</v>
      </c>
      <c r="P125" s="21">
        <v>11087.75</v>
      </c>
      <c r="Q125" s="22"/>
      <c r="R125" s="23">
        <f t="shared" si="7"/>
        <v>-85773.50000000023</v>
      </c>
      <c r="S125" s="22">
        <f t="shared" si="8"/>
        <v>0.0003964421698457386</v>
      </c>
      <c r="T125" s="22"/>
      <c r="U125" s="24">
        <f t="shared" si="9"/>
        <v>23797.08</v>
      </c>
      <c r="V125" s="54">
        <f t="shared" si="10"/>
        <v>0.011193784320420355</v>
      </c>
      <c r="W125" s="25">
        <f t="shared" si="11"/>
        <v>61976.42000000023</v>
      </c>
      <c r="X125" s="54">
        <f t="shared" si="12"/>
        <v>0.02915276489517996</v>
      </c>
      <c r="Y125" s="26">
        <f t="shared" si="13"/>
        <v>85773.50000000023</v>
      </c>
    </row>
    <row r="126" spans="1:25" ht="15">
      <c r="A126" s="12">
        <v>2540</v>
      </c>
      <c r="B126" s="1" t="s">
        <v>138</v>
      </c>
      <c r="C126" s="1" t="s">
        <v>142</v>
      </c>
      <c r="D126" s="19">
        <v>3228718.3000000003</v>
      </c>
      <c r="E126" s="20">
        <v>462795.39</v>
      </c>
      <c r="F126" s="20">
        <v>81854.56</v>
      </c>
      <c r="G126" s="20">
        <v>2684068.35</v>
      </c>
      <c r="H126" s="20">
        <v>0</v>
      </c>
      <c r="I126" s="21">
        <v>7755.75</v>
      </c>
      <c r="J126" s="22"/>
      <c r="K126" s="19">
        <v>3098450.6600000006</v>
      </c>
      <c r="L126" s="20">
        <v>462795.39</v>
      </c>
      <c r="M126" s="20">
        <v>81854.56</v>
      </c>
      <c r="N126" s="20">
        <v>2553800.7100000004</v>
      </c>
      <c r="O126" s="22">
        <v>0</v>
      </c>
      <c r="P126" s="21">
        <v>7442.83</v>
      </c>
      <c r="Q126" s="22"/>
      <c r="R126" s="23">
        <f t="shared" si="7"/>
        <v>-130267.63999999966</v>
      </c>
      <c r="S126" s="22">
        <f t="shared" si="8"/>
        <v>0.000602092556119119</v>
      </c>
      <c r="T126" s="22"/>
      <c r="U126" s="24">
        <f t="shared" si="9"/>
        <v>36141.58</v>
      </c>
      <c r="V126" s="54">
        <f t="shared" si="10"/>
        <v>0.011193785472086555</v>
      </c>
      <c r="W126" s="25">
        <f t="shared" si="11"/>
        <v>94126.05999999966</v>
      </c>
      <c r="X126" s="54">
        <f t="shared" si="12"/>
        <v>0.029152763187794875</v>
      </c>
      <c r="Y126" s="26">
        <f t="shared" si="13"/>
        <v>130267.63999999966</v>
      </c>
    </row>
    <row r="127" spans="1:25" ht="15">
      <c r="A127" s="12">
        <v>2560</v>
      </c>
      <c r="B127" s="1" t="s">
        <v>138</v>
      </c>
      <c r="C127" s="1" t="s">
        <v>143</v>
      </c>
      <c r="D127" s="19">
        <v>2176759.7600000002</v>
      </c>
      <c r="E127" s="20">
        <v>113584.63</v>
      </c>
      <c r="F127" s="20">
        <v>22015.28</v>
      </c>
      <c r="G127" s="20">
        <v>2041159.8500000003</v>
      </c>
      <c r="H127" s="20">
        <v>0</v>
      </c>
      <c r="I127" s="21">
        <v>10851.25</v>
      </c>
      <c r="J127" s="22"/>
      <c r="K127" s="19">
        <v>2088935.0100000002</v>
      </c>
      <c r="L127" s="20">
        <v>113584.63</v>
      </c>
      <c r="M127" s="20">
        <v>22015.28</v>
      </c>
      <c r="N127" s="20">
        <v>1953335.1000000003</v>
      </c>
      <c r="O127" s="22">
        <v>0</v>
      </c>
      <c r="P127" s="21">
        <v>10413.43</v>
      </c>
      <c r="Q127" s="22"/>
      <c r="R127" s="23">
        <f t="shared" si="7"/>
        <v>-87824.75</v>
      </c>
      <c r="S127" s="22">
        <f t="shared" si="8"/>
        <v>0.0004059229768653423</v>
      </c>
      <c r="T127" s="22"/>
      <c r="U127" s="24">
        <f t="shared" si="9"/>
        <v>24366.18</v>
      </c>
      <c r="V127" s="54">
        <f t="shared" si="10"/>
        <v>0.0111937846554091</v>
      </c>
      <c r="W127" s="25">
        <f t="shared" si="11"/>
        <v>63458.57</v>
      </c>
      <c r="X127" s="54">
        <f t="shared" si="12"/>
        <v>0.02915276695486138</v>
      </c>
      <c r="Y127" s="26">
        <f t="shared" si="13"/>
        <v>87824.75</v>
      </c>
    </row>
    <row r="128" spans="1:25" ht="15">
      <c r="A128" s="12">
        <v>2570</v>
      </c>
      <c r="B128" s="1" t="s">
        <v>138</v>
      </c>
      <c r="C128" s="1" t="s">
        <v>144</v>
      </c>
      <c r="D128" s="19">
        <v>3030731</v>
      </c>
      <c r="E128" s="20">
        <v>322809.08</v>
      </c>
      <c r="F128" s="20">
        <v>66611.58</v>
      </c>
      <c r="G128" s="20">
        <v>2641310.34</v>
      </c>
      <c r="H128" s="20">
        <v>0</v>
      </c>
      <c r="I128" s="21">
        <v>8273.9</v>
      </c>
      <c r="J128" s="22"/>
      <c r="K128" s="19">
        <v>2908451.46</v>
      </c>
      <c r="L128" s="20">
        <v>322809.08</v>
      </c>
      <c r="M128" s="20">
        <v>66611.58</v>
      </c>
      <c r="N128" s="20">
        <v>2519030.8</v>
      </c>
      <c r="O128" s="22">
        <v>0</v>
      </c>
      <c r="P128" s="21">
        <v>7940.08</v>
      </c>
      <c r="Q128" s="22"/>
      <c r="R128" s="23">
        <f t="shared" si="7"/>
        <v>-122279.54000000004</v>
      </c>
      <c r="S128" s="22">
        <f t="shared" si="8"/>
        <v>0.0005651718323880764</v>
      </c>
      <c r="T128" s="22"/>
      <c r="U128" s="24">
        <f t="shared" si="9"/>
        <v>33925.35</v>
      </c>
      <c r="V128" s="54">
        <f t="shared" si="10"/>
        <v>0.011193784601800687</v>
      </c>
      <c r="W128" s="25">
        <f t="shared" si="11"/>
        <v>88354.19000000003</v>
      </c>
      <c r="X128" s="54">
        <f t="shared" si="12"/>
        <v>0.02915276545493481</v>
      </c>
      <c r="Y128" s="26">
        <f t="shared" si="13"/>
        <v>122279.54000000004</v>
      </c>
    </row>
    <row r="129" spans="1:25" ht="15">
      <c r="A129" s="12">
        <v>2580</v>
      </c>
      <c r="B129" s="1" t="s">
        <v>145</v>
      </c>
      <c r="C129" s="1" t="s">
        <v>145</v>
      </c>
      <c r="D129" s="19">
        <v>2617734.47</v>
      </c>
      <c r="E129" s="20">
        <v>1190432.34</v>
      </c>
      <c r="F129" s="20">
        <v>75550.71</v>
      </c>
      <c r="G129" s="20">
        <v>1351751.4200000002</v>
      </c>
      <c r="H129" s="20">
        <v>0</v>
      </c>
      <c r="I129" s="21">
        <v>11332.18</v>
      </c>
      <c r="J129" s="22"/>
      <c r="K129" s="19">
        <v>2512117.9200000004</v>
      </c>
      <c r="L129" s="20">
        <v>1190432.34</v>
      </c>
      <c r="M129" s="20">
        <v>75550.71</v>
      </c>
      <c r="N129" s="20">
        <v>1246134.8700000003</v>
      </c>
      <c r="O129" s="22">
        <v>0</v>
      </c>
      <c r="P129" s="21">
        <v>10874.97</v>
      </c>
      <c r="Q129" s="22"/>
      <c r="R129" s="23">
        <f t="shared" si="7"/>
        <v>-105616.54999999981</v>
      </c>
      <c r="S129" s="22">
        <f t="shared" si="8"/>
        <v>0.0004881560651439052</v>
      </c>
      <c r="T129" s="22"/>
      <c r="U129" s="24">
        <f t="shared" si="9"/>
        <v>29302.36</v>
      </c>
      <c r="V129" s="54">
        <f t="shared" si="10"/>
        <v>0.01119378620551992</v>
      </c>
      <c r="W129" s="25">
        <f t="shared" si="11"/>
        <v>76314.18999999981</v>
      </c>
      <c r="X129" s="54">
        <f t="shared" si="12"/>
        <v>0.029152762006453545</v>
      </c>
      <c r="Y129" s="26">
        <f t="shared" si="13"/>
        <v>105616.54999999981</v>
      </c>
    </row>
    <row r="130" spans="1:25" ht="15">
      <c r="A130" s="12">
        <v>2590</v>
      </c>
      <c r="B130" s="1" t="s">
        <v>145</v>
      </c>
      <c r="C130" s="1" t="s">
        <v>146</v>
      </c>
      <c r="D130" s="19">
        <v>3151186.86</v>
      </c>
      <c r="E130" s="20">
        <v>1802614.17</v>
      </c>
      <c r="F130" s="20">
        <v>107943.23</v>
      </c>
      <c r="G130" s="20">
        <v>1240629.46</v>
      </c>
      <c r="H130" s="20">
        <v>0</v>
      </c>
      <c r="I130" s="21">
        <v>9406.53</v>
      </c>
      <c r="J130" s="22"/>
      <c r="K130" s="19">
        <v>3024047.3499999996</v>
      </c>
      <c r="L130" s="20">
        <v>1802614.17</v>
      </c>
      <c r="M130" s="20">
        <v>107943.23</v>
      </c>
      <c r="N130" s="20">
        <v>1113489.9499999997</v>
      </c>
      <c r="O130" s="22">
        <v>0</v>
      </c>
      <c r="P130" s="21">
        <v>9027.01</v>
      </c>
      <c r="Q130" s="22"/>
      <c r="R130" s="23">
        <f t="shared" si="7"/>
        <v>-127139.51000000024</v>
      </c>
      <c r="S130" s="22">
        <f t="shared" si="8"/>
        <v>0.0005876344467408225</v>
      </c>
      <c r="T130" s="22"/>
      <c r="U130" s="24">
        <f t="shared" si="9"/>
        <v>35273.71</v>
      </c>
      <c r="V130" s="54">
        <f t="shared" si="10"/>
        <v>0.011193785569415582</v>
      </c>
      <c r="W130" s="25">
        <f t="shared" si="11"/>
        <v>91865.80000000025</v>
      </c>
      <c r="X130" s="54">
        <f t="shared" si="12"/>
        <v>0.029152761826380633</v>
      </c>
      <c r="Y130" s="26">
        <f t="shared" si="13"/>
        <v>127139.51000000024</v>
      </c>
    </row>
    <row r="131" spans="1:25" ht="15">
      <c r="A131" s="12">
        <v>2600</v>
      </c>
      <c r="B131" s="1" t="s">
        <v>147</v>
      </c>
      <c r="C131" s="1" t="s">
        <v>148</v>
      </c>
      <c r="D131" s="19">
        <v>8252513.07</v>
      </c>
      <c r="E131" s="20">
        <v>2365707.71</v>
      </c>
      <c r="F131" s="20">
        <v>261005.77</v>
      </c>
      <c r="G131" s="20">
        <v>5625799.590000001</v>
      </c>
      <c r="H131" s="20">
        <v>0</v>
      </c>
      <c r="I131" s="21">
        <v>7097.71</v>
      </c>
      <c r="J131" s="22"/>
      <c r="K131" s="19">
        <v>7919552.64</v>
      </c>
      <c r="L131" s="20">
        <v>2365707.71</v>
      </c>
      <c r="M131" s="20">
        <v>261005.77</v>
      </c>
      <c r="N131" s="20">
        <v>5292839.16</v>
      </c>
      <c r="O131" s="22">
        <v>0</v>
      </c>
      <c r="P131" s="21">
        <v>6811.35</v>
      </c>
      <c r="Q131" s="22"/>
      <c r="R131" s="23">
        <f t="shared" si="7"/>
        <v>-332960.43000000063</v>
      </c>
      <c r="S131" s="22">
        <f t="shared" si="8"/>
        <v>0.0015389316670296775</v>
      </c>
      <c r="T131" s="22"/>
      <c r="U131" s="24">
        <f t="shared" si="9"/>
        <v>92376.86</v>
      </c>
      <c r="V131" s="54">
        <f t="shared" si="10"/>
        <v>0.011193785361675288</v>
      </c>
      <c r="W131" s="25">
        <f t="shared" si="11"/>
        <v>240583.57000000065</v>
      </c>
      <c r="X131" s="54">
        <f t="shared" si="12"/>
        <v>0.029152764492380336</v>
      </c>
      <c r="Y131" s="26">
        <f t="shared" si="13"/>
        <v>332960.43000000063</v>
      </c>
    </row>
    <row r="132" spans="1:25" ht="15">
      <c r="A132" s="12">
        <v>2610</v>
      </c>
      <c r="B132" s="15" t="s">
        <v>147</v>
      </c>
      <c r="C132" s="15" t="s">
        <v>147</v>
      </c>
      <c r="D132" s="27">
        <v>4419786.489999999</v>
      </c>
      <c r="E132" s="28">
        <v>3763885.3099999996</v>
      </c>
      <c r="F132" s="28">
        <v>380636.9</v>
      </c>
      <c r="G132" s="28">
        <v>-5.820766091346741E-10</v>
      </c>
      <c r="H132" s="28">
        <v>-275264.28</v>
      </c>
      <c r="I132" s="29">
        <v>7742.43</v>
      </c>
      <c r="J132" s="30"/>
      <c r="K132" s="27">
        <v>4419786.489999999</v>
      </c>
      <c r="L132" s="28">
        <v>4039149.59</v>
      </c>
      <c r="M132" s="28">
        <v>380636.9</v>
      </c>
      <c r="N132" s="28">
        <v>-5.820766091346741E-10</v>
      </c>
      <c r="O132" s="30">
        <v>-275264.28</v>
      </c>
      <c r="P132" s="29">
        <v>7742.43</v>
      </c>
      <c r="Q132" s="30"/>
      <c r="R132" s="31">
        <f t="shared" si="7"/>
        <v>0</v>
      </c>
      <c r="S132" s="30">
        <f t="shared" si="8"/>
        <v>0</v>
      </c>
      <c r="T132" s="30"/>
      <c r="U132" s="32">
        <f t="shared" si="9"/>
        <v>0</v>
      </c>
      <c r="V132" s="57">
        <f t="shared" si="10"/>
        <v>0</v>
      </c>
      <c r="W132" s="33">
        <f t="shared" si="11"/>
        <v>0</v>
      </c>
      <c r="X132" s="57">
        <f t="shared" si="12"/>
        <v>0</v>
      </c>
      <c r="Y132" s="26">
        <f t="shared" si="13"/>
        <v>0</v>
      </c>
    </row>
    <row r="133" spans="1:25" ht="15">
      <c r="A133" s="12" t="s">
        <v>284</v>
      </c>
      <c r="B133" s="1" t="s">
        <v>149</v>
      </c>
      <c r="C133" s="1" t="s">
        <v>150</v>
      </c>
      <c r="D133" s="19">
        <v>4166394.67</v>
      </c>
      <c r="E133" s="20">
        <v>1203293.61</v>
      </c>
      <c r="F133" s="20">
        <v>208170.82</v>
      </c>
      <c r="G133" s="20">
        <v>2754930.2399999998</v>
      </c>
      <c r="H133" s="20">
        <v>0</v>
      </c>
      <c r="I133" s="21">
        <v>7208.3</v>
      </c>
      <c r="J133" s="22"/>
      <c r="K133" s="19">
        <v>3998295.02</v>
      </c>
      <c r="L133" s="20">
        <v>1203293.61</v>
      </c>
      <c r="M133" s="20">
        <v>208170.82</v>
      </c>
      <c r="N133" s="20">
        <v>2586830.5900000003</v>
      </c>
      <c r="O133" s="22">
        <v>0</v>
      </c>
      <c r="P133" s="21">
        <v>6917.47</v>
      </c>
      <c r="Q133" s="22"/>
      <c r="R133" s="23">
        <f aca="true" t="shared" si="14" ref="R133:R182">K133-D133</f>
        <v>-168099.6499999999</v>
      </c>
      <c r="S133" s="22">
        <f aca="true" t="shared" si="15" ref="S133:S182">R133/$R$183</f>
        <v>0.0007769508064414882</v>
      </c>
      <c r="T133" s="22"/>
      <c r="U133" s="24">
        <f aca="true" t="shared" si="16" ref="U133:U180">ROUND(S133*$W$186,2)</f>
        <v>46637.73</v>
      </c>
      <c r="V133" s="54">
        <f aca="true" t="shared" si="17" ref="V133:V182">U133/D133</f>
        <v>0.01119378592138992</v>
      </c>
      <c r="W133" s="25">
        <f aca="true" t="shared" si="18" ref="W133:W182">(-R133-U133)</f>
        <v>121461.9199999999</v>
      </c>
      <c r="X133" s="54">
        <f aca="true" t="shared" si="19" ref="X133:X182">W133/D133</f>
        <v>0.02915276386910314</v>
      </c>
      <c r="Y133" s="26">
        <f aca="true" t="shared" si="20" ref="Y133:Y182">U133+W133</f>
        <v>168099.6499999999</v>
      </c>
    </row>
    <row r="134" spans="1:25" ht="15">
      <c r="A134" s="12" t="s">
        <v>285</v>
      </c>
      <c r="B134" s="1" t="s">
        <v>149</v>
      </c>
      <c r="C134" s="1" t="s">
        <v>151</v>
      </c>
      <c r="D134" s="19">
        <v>2508447.82</v>
      </c>
      <c r="E134" s="20">
        <v>547054.36</v>
      </c>
      <c r="F134" s="20">
        <v>80820.79</v>
      </c>
      <c r="G134" s="20">
        <v>1880572.67</v>
      </c>
      <c r="H134" s="20">
        <v>0</v>
      </c>
      <c r="I134" s="21">
        <v>8587.63</v>
      </c>
      <c r="J134" s="22"/>
      <c r="K134" s="19">
        <v>2407240.6</v>
      </c>
      <c r="L134" s="20">
        <v>547054.36</v>
      </c>
      <c r="M134" s="20">
        <v>80820.79</v>
      </c>
      <c r="N134" s="20">
        <v>1779365.4500000002</v>
      </c>
      <c r="O134" s="22">
        <v>0</v>
      </c>
      <c r="P134" s="21">
        <v>8241.15</v>
      </c>
      <c r="Q134" s="22"/>
      <c r="R134" s="23">
        <f t="shared" si="14"/>
        <v>-101207.21999999974</v>
      </c>
      <c r="S134" s="22">
        <f t="shared" si="15"/>
        <v>0.0004677762933872912</v>
      </c>
      <c r="T134" s="22"/>
      <c r="U134" s="24">
        <f t="shared" si="16"/>
        <v>28079.03</v>
      </c>
      <c r="V134" s="54">
        <f t="shared" si="17"/>
        <v>0.011193786761727418</v>
      </c>
      <c r="W134" s="25">
        <f t="shared" si="18"/>
        <v>73128.18999999974</v>
      </c>
      <c r="X134" s="54">
        <f t="shared" si="19"/>
        <v>0.029152765075256677</v>
      </c>
      <c r="Y134" s="26">
        <f t="shared" si="20"/>
        <v>101207.21999999974</v>
      </c>
    </row>
    <row r="135" spans="1:25" ht="15">
      <c r="A135" s="12">
        <v>2640</v>
      </c>
      <c r="B135" s="15" t="s">
        <v>152</v>
      </c>
      <c r="C135" s="15" t="s">
        <v>153</v>
      </c>
      <c r="D135" s="27">
        <v>15324200.09</v>
      </c>
      <c r="E135" s="28">
        <v>14563157.27</v>
      </c>
      <c r="F135" s="28">
        <v>434369.48</v>
      </c>
      <c r="G135" s="28">
        <v>4.656612873077393E-10</v>
      </c>
      <c r="H135" s="28">
        <v>-326673.34</v>
      </c>
      <c r="I135" s="29">
        <v>9096.58</v>
      </c>
      <c r="J135" s="30"/>
      <c r="K135" s="27">
        <v>15324200.09</v>
      </c>
      <c r="L135" s="28">
        <v>14889830.61</v>
      </c>
      <c r="M135" s="28">
        <v>434369.48</v>
      </c>
      <c r="N135" s="28">
        <v>4.656612873077393E-10</v>
      </c>
      <c r="O135" s="30">
        <v>-326673.34</v>
      </c>
      <c r="P135" s="29">
        <v>9096.58</v>
      </c>
      <c r="Q135" s="30"/>
      <c r="R135" s="31">
        <f t="shared" si="14"/>
        <v>0</v>
      </c>
      <c r="S135" s="30">
        <f t="shared" si="15"/>
        <v>0</v>
      </c>
      <c r="T135" s="30"/>
      <c r="U135" s="32">
        <f t="shared" si="16"/>
        <v>0</v>
      </c>
      <c r="V135" s="57">
        <f t="shared" si="17"/>
        <v>0</v>
      </c>
      <c r="W135" s="33">
        <f t="shared" si="18"/>
        <v>0</v>
      </c>
      <c r="X135" s="57">
        <f t="shared" si="19"/>
        <v>0</v>
      </c>
      <c r="Y135" s="26">
        <f t="shared" si="20"/>
        <v>0</v>
      </c>
    </row>
    <row r="136" spans="1:25" ht="15">
      <c r="A136" s="12">
        <v>2650</v>
      </c>
      <c r="B136" s="1" t="s">
        <v>154</v>
      </c>
      <c r="C136" s="1" t="s">
        <v>155</v>
      </c>
      <c r="D136" s="19">
        <v>2299144.6700000004</v>
      </c>
      <c r="E136" s="20">
        <v>294690.42</v>
      </c>
      <c r="F136" s="20">
        <v>40478.07</v>
      </c>
      <c r="G136" s="20">
        <v>1963976.1800000004</v>
      </c>
      <c r="H136" s="20">
        <v>0</v>
      </c>
      <c r="I136" s="21">
        <v>9897.31</v>
      </c>
      <c r="J136" s="22"/>
      <c r="K136" s="19">
        <v>2206382.1100000003</v>
      </c>
      <c r="L136" s="20">
        <v>294690.42</v>
      </c>
      <c r="M136" s="20">
        <v>40478.07</v>
      </c>
      <c r="N136" s="20">
        <v>1871213.6200000003</v>
      </c>
      <c r="O136" s="22">
        <v>0</v>
      </c>
      <c r="P136" s="21">
        <v>9497.99</v>
      </c>
      <c r="Q136" s="22"/>
      <c r="R136" s="23">
        <f t="shared" si="14"/>
        <v>-92762.56000000006</v>
      </c>
      <c r="S136" s="22">
        <f t="shared" si="15"/>
        <v>0.00042874536502352634</v>
      </c>
      <c r="T136" s="22"/>
      <c r="U136" s="24">
        <f t="shared" si="16"/>
        <v>25736.13</v>
      </c>
      <c r="V136" s="54">
        <f t="shared" si="17"/>
        <v>0.011193784512916274</v>
      </c>
      <c r="W136" s="25">
        <f t="shared" si="18"/>
        <v>67026.43000000005</v>
      </c>
      <c r="X136" s="54">
        <f t="shared" si="19"/>
        <v>0.029152767494182975</v>
      </c>
      <c r="Y136" s="26">
        <f t="shared" si="20"/>
        <v>92762.56000000006</v>
      </c>
    </row>
    <row r="137" spans="1:25" ht="15">
      <c r="A137" s="12">
        <v>2660</v>
      </c>
      <c r="B137" s="1" t="s">
        <v>154</v>
      </c>
      <c r="C137" s="1" t="s">
        <v>156</v>
      </c>
      <c r="D137" s="19">
        <v>10748416.62</v>
      </c>
      <c r="E137" s="20">
        <v>1651930.32</v>
      </c>
      <c r="F137" s="20">
        <v>245073.9</v>
      </c>
      <c r="G137" s="20">
        <v>8851412.399999999</v>
      </c>
      <c r="H137" s="20">
        <v>0</v>
      </c>
      <c r="I137" s="21">
        <v>6796.77</v>
      </c>
      <c r="J137" s="22"/>
      <c r="K137" s="19">
        <v>10314755.089999998</v>
      </c>
      <c r="L137" s="20">
        <v>1651930.32</v>
      </c>
      <c r="M137" s="20">
        <v>245073.9</v>
      </c>
      <c r="N137" s="20">
        <v>8417750.869999997</v>
      </c>
      <c r="O137" s="22">
        <v>0</v>
      </c>
      <c r="P137" s="21">
        <v>6522.55</v>
      </c>
      <c r="Q137" s="22"/>
      <c r="R137" s="23">
        <f t="shared" si="14"/>
        <v>-433661.5300000012</v>
      </c>
      <c r="S137" s="22">
        <f t="shared" si="15"/>
        <v>0.0020043686911671186</v>
      </c>
      <c r="T137" s="22"/>
      <c r="U137" s="24">
        <f t="shared" si="16"/>
        <v>120315.46</v>
      </c>
      <c r="V137" s="54">
        <f t="shared" si="17"/>
        <v>0.011193784559497287</v>
      </c>
      <c r="W137" s="25">
        <f t="shared" si="18"/>
        <v>313346.0700000012</v>
      </c>
      <c r="X137" s="54">
        <f t="shared" si="19"/>
        <v>0.029152765572646847</v>
      </c>
      <c r="Y137" s="26">
        <f t="shared" si="20"/>
        <v>433661.5300000012</v>
      </c>
    </row>
    <row r="138" spans="1:25" ht="15">
      <c r="A138" s="12">
        <v>2670</v>
      </c>
      <c r="B138" s="1" t="s">
        <v>154</v>
      </c>
      <c r="C138" s="1" t="s">
        <v>157</v>
      </c>
      <c r="D138" s="19">
        <v>2423719.38</v>
      </c>
      <c r="E138" s="20">
        <v>462771.12</v>
      </c>
      <c r="F138" s="20">
        <v>62943.62</v>
      </c>
      <c r="G138" s="20">
        <v>1898004.6399999997</v>
      </c>
      <c r="H138" s="20">
        <v>0</v>
      </c>
      <c r="I138" s="21">
        <v>8737.27</v>
      </c>
      <c r="J138" s="22"/>
      <c r="K138" s="19">
        <v>2325930.6599999997</v>
      </c>
      <c r="L138" s="20">
        <v>462771.12</v>
      </c>
      <c r="M138" s="20">
        <v>62943.62</v>
      </c>
      <c r="N138" s="20">
        <v>1800215.9199999995</v>
      </c>
      <c r="O138" s="22">
        <v>0</v>
      </c>
      <c r="P138" s="21">
        <v>8384.75</v>
      </c>
      <c r="Q138" s="22"/>
      <c r="R138" s="23">
        <f t="shared" si="14"/>
        <v>-97788.7200000002</v>
      </c>
      <c r="S138" s="22">
        <f t="shared" si="15"/>
        <v>0.00045197610384602876</v>
      </c>
      <c r="T138" s="22"/>
      <c r="U138" s="24">
        <f t="shared" si="16"/>
        <v>27130.59</v>
      </c>
      <c r="V138" s="54">
        <f t="shared" si="17"/>
        <v>0.011193783498153982</v>
      </c>
      <c r="W138" s="25">
        <f t="shared" si="18"/>
        <v>70658.13000000021</v>
      </c>
      <c r="X138" s="54">
        <f t="shared" si="19"/>
        <v>0.029152768502432907</v>
      </c>
      <c r="Y138" s="26">
        <f t="shared" si="20"/>
        <v>97788.7200000002</v>
      </c>
    </row>
    <row r="139" spans="1:25" ht="15">
      <c r="A139" s="12">
        <v>2680</v>
      </c>
      <c r="B139" s="1" t="s">
        <v>154</v>
      </c>
      <c r="C139" s="1" t="s">
        <v>158</v>
      </c>
      <c r="D139" s="19">
        <v>2305564.04</v>
      </c>
      <c r="E139" s="20">
        <v>286258.08</v>
      </c>
      <c r="F139" s="20">
        <v>38092.77</v>
      </c>
      <c r="G139" s="20">
        <v>1981213.19</v>
      </c>
      <c r="H139" s="20">
        <v>0</v>
      </c>
      <c r="I139" s="21">
        <v>9642.68</v>
      </c>
      <c r="J139" s="22"/>
      <c r="K139" s="19">
        <v>2212542.48</v>
      </c>
      <c r="L139" s="20">
        <v>286258.08</v>
      </c>
      <c r="M139" s="20">
        <v>38092.77</v>
      </c>
      <c r="N139" s="20">
        <v>1888191.63</v>
      </c>
      <c r="O139" s="22">
        <v>0</v>
      </c>
      <c r="P139" s="21">
        <v>9253.63</v>
      </c>
      <c r="Q139" s="22"/>
      <c r="R139" s="23">
        <f t="shared" si="14"/>
        <v>-93021.56000000006</v>
      </c>
      <c r="S139" s="22">
        <f t="shared" si="15"/>
        <v>0.0004299424541243564</v>
      </c>
      <c r="T139" s="22"/>
      <c r="U139" s="24">
        <f t="shared" si="16"/>
        <v>25807.99</v>
      </c>
      <c r="V139" s="54">
        <f t="shared" si="17"/>
        <v>0.011193785794820083</v>
      </c>
      <c r="W139" s="25">
        <f t="shared" si="18"/>
        <v>67213.57000000005</v>
      </c>
      <c r="X139" s="54">
        <f t="shared" si="19"/>
        <v>0.029152766452759233</v>
      </c>
      <c r="Y139" s="26">
        <f t="shared" si="20"/>
        <v>93021.56000000006</v>
      </c>
    </row>
    <row r="140" spans="1:25" ht="15">
      <c r="A140" s="12">
        <v>2690</v>
      </c>
      <c r="B140" s="1" t="s">
        <v>159</v>
      </c>
      <c r="C140" s="1" t="s">
        <v>160</v>
      </c>
      <c r="D140" s="19">
        <v>116045462</v>
      </c>
      <c r="E140" s="20">
        <v>21071866.74</v>
      </c>
      <c r="F140" s="20">
        <v>2082135.06</v>
      </c>
      <c r="G140" s="20">
        <v>92891460.2</v>
      </c>
      <c r="H140" s="20">
        <v>0</v>
      </c>
      <c r="I140" s="21">
        <v>6733.28</v>
      </c>
      <c r="J140" s="22"/>
      <c r="K140" s="19">
        <v>111363427.94</v>
      </c>
      <c r="L140" s="20">
        <v>21071866.74</v>
      </c>
      <c r="M140" s="20">
        <v>2082135.06</v>
      </c>
      <c r="N140" s="20">
        <v>88209426.14</v>
      </c>
      <c r="O140" s="22">
        <v>0</v>
      </c>
      <c r="P140" s="21">
        <v>6461.62</v>
      </c>
      <c r="Q140" s="22"/>
      <c r="R140" s="23">
        <f t="shared" si="14"/>
        <v>-4682034.060000002</v>
      </c>
      <c r="S140" s="22">
        <f t="shared" si="15"/>
        <v>0.021640200551895968</v>
      </c>
      <c r="T140" s="22"/>
      <c r="U140" s="24">
        <f t="shared" si="16"/>
        <v>1298987.94</v>
      </c>
      <c r="V140" s="54">
        <f t="shared" si="17"/>
        <v>0.011193784897853222</v>
      </c>
      <c r="W140" s="25">
        <f t="shared" si="18"/>
        <v>3383046.1200000024</v>
      </c>
      <c r="X140" s="54">
        <f t="shared" si="19"/>
        <v>0.02915276531881964</v>
      </c>
      <c r="Y140" s="26">
        <f t="shared" si="20"/>
        <v>4682034.060000002</v>
      </c>
    </row>
    <row r="141" spans="1:25" ht="15">
      <c r="A141" s="12">
        <v>2700</v>
      </c>
      <c r="B141" s="1" t="s">
        <v>159</v>
      </c>
      <c r="C141" s="1" t="s">
        <v>161</v>
      </c>
      <c r="D141" s="19">
        <v>55002035.7</v>
      </c>
      <c r="E141" s="20">
        <v>15309400.11</v>
      </c>
      <c r="F141" s="20">
        <v>1348500.66</v>
      </c>
      <c r="G141" s="20">
        <v>38344134.93000001</v>
      </c>
      <c r="H141" s="20">
        <v>0</v>
      </c>
      <c r="I141" s="21">
        <v>6462.62</v>
      </c>
      <c r="J141" s="22"/>
      <c r="K141" s="19">
        <v>52782893.3</v>
      </c>
      <c r="L141" s="20">
        <v>15309400.11</v>
      </c>
      <c r="M141" s="20">
        <v>1348500.66</v>
      </c>
      <c r="N141" s="20">
        <v>36124992.53</v>
      </c>
      <c r="O141" s="22">
        <v>0</v>
      </c>
      <c r="P141" s="21">
        <v>6201.87</v>
      </c>
      <c r="Q141" s="22"/>
      <c r="R141" s="23">
        <f t="shared" si="14"/>
        <v>-2219142.400000006</v>
      </c>
      <c r="S141" s="22">
        <f t="shared" si="15"/>
        <v>0.010256799923667332</v>
      </c>
      <c r="T141" s="22"/>
      <c r="U141" s="24">
        <f t="shared" si="16"/>
        <v>615680.96</v>
      </c>
      <c r="V141" s="54">
        <f t="shared" si="17"/>
        <v>0.01119378496021739</v>
      </c>
      <c r="W141" s="25">
        <f t="shared" si="18"/>
        <v>1603461.440000006</v>
      </c>
      <c r="X141" s="54">
        <f t="shared" si="19"/>
        <v>0.029152765340283684</v>
      </c>
      <c r="Y141" s="26">
        <f t="shared" si="20"/>
        <v>2219142.400000006</v>
      </c>
    </row>
    <row r="142" spans="1:25" ht="15">
      <c r="A142" s="12">
        <v>2710</v>
      </c>
      <c r="B142" s="15" t="s">
        <v>162</v>
      </c>
      <c r="C142" s="15" t="s">
        <v>163</v>
      </c>
      <c r="D142" s="27">
        <v>4788110.87</v>
      </c>
      <c r="E142" s="28">
        <v>4614114.649999999</v>
      </c>
      <c r="F142" s="28">
        <v>173629.06</v>
      </c>
      <c r="G142" s="28">
        <v>5.238689482212067E-10</v>
      </c>
      <c r="H142" s="28">
        <v>-367.16</v>
      </c>
      <c r="I142" s="29">
        <v>7499.6</v>
      </c>
      <c r="J142" s="30"/>
      <c r="K142" s="27">
        <v>4788110.87</v>
      </c>
      <c r="L142" s="28">
        <v>4614481.81</v>
      </c>
      <c r="M142" s="28">
        <v>173629.06</v>
      </c>
      <c r="N142" s="28">
        <v>5.238689482212067E-10</v>
      </c>
      <c r="O142" s="30">
        <v>-367.16</v>
      </c>
      <c r="P142" s="29">
        <v>7499.6</v>
      </c>
      <c r="Q142" s="30"/>
      <c r="R142" s="31">
        <f t="shared" si="14"/>
        <v>0</v>
      </c>
      <c r="S142" s="30">
        <f t="shared" si="15"/>
        <v>0</v>
      </c>
      <c r="T142" s="30"/>
      <c r="U142" s="32">
        <f t="shared" si="16"/>
        <v>0</v>
      </c>
      <c r="V142" s="57">
        <f t="shared" si="17"/>
        <v>0</v>
      </c>
      <c r="W142" s="33">
        <f t="shared" si="18"/>
        <v>0</v>
      </c>
      <c r="X142" s="57">
        <f t="shared" si="19"/>
        <v>0</v>
      </c>
      <c r="Y142" s="26">
        <f t="shared" si="20"/>
        <v>0</v>
      </c>
    </row>
    <row r="143" spans="1:25" ht="15">
      <c r="A143" s="12">
        <v>2720</v>
      </c>
      <c r="B143" s="1" t="s">
        <v>162</v>
      </c>
      <c r="C143" s="1" t="s">
        <v>164</v>
      </c>
      <c r="D143" s="19">
        <v>3259268.3600000003</v>
      </c>
      <c r="E143" s="20">
        <v>771893.55</v>
      </c>
      <c r="F143" s="20">
        <v>79297.82</v>
      </c>
      <c r="G143" s="20">
        <v>2408076.9900000007</v>
      </c>
      <c r="H143" s="20">
        <v>0</v>
      </c>
      <c r="I143" s="21">
        <v>7175.84</v>
      </c>
      <c r="J143" s="22"/>
      <c r="K143" s="19">
        <v>3127768.13</v>
      </c>
      <c r="L143" s="20">
        <v>771893.55</v>
      </c>
      <c r="M143" s="20">
        <v>79297.82</v>
      </c>
      <c r="N143" s="20">
        <v>2276576.7600000002</v>
      </c>
      <c r="O143" s="22">
        <v>0</v>
      </c>
      <c r="P143" s="21">
        <v>6886.32</v>
      </c>
      <c r="Q143" s="22"/>
      <c r="R143" s="23">
        <f t="shared" si="14"/>
        <v>-131500.23000000045</v>
      </c>
      <c r="S143" s="22">
        <f t="shared" si="15"/>
        <v>0.0006077895447476636</v>
      </c>
      <c r="T143" s="22"/>
      <c r="U143" s="24">
        <f t="shared" si="16"/>
        <v>36483.55</v>
      </c>
      <c r="V143" s="54">
        <f t="shared" si="17"/>
        <v>0.011193785221171539</v>
      </c>
      <c r="W143" s="25">
        <f t="shared" si="18"/>
        <v>95016.68000000044</v>
      </c>
      <c r="X143" s="54">
        <f t="shared" si="19"/>
        <v>0.029152763597533417</v>
      </c>
      <c r="Y143" s="26">
        <f t="shared" si="20"/>
        <v>131500.23000000045</v>
      </c>
    </row>
    <row r="144" spans="1:25" ht="15">
      <c r="A144" s="12">
        <v>2730</v>
      </c>
      <c r="B144" s="1" t="s">
        <v>165</v>
      </c>
      <c r="C144" s="1" t="s">
        <v>166</v>
      </c>
      <c r="D144" s="19">
        <v>4263457.01</v>
      </c>
      <c r="E144" s="20">
        <v>1689564.57</v>
      </c>
      <c r="F144" s="20">
        <v>213064.32</v>
      </c>
      <c r="G144" s="20">
        <v>2360828.1199999996</v>
      </c>
      <c r="H144" s="20">
        <v>0</v>
      </c>
      <c r="I144" s="21">
        <v>7247.08</v>
      </c>
      <c r="J144" s="22"/>
      <c r="K144" s="19">
        <v>4091441.23</v>
      </c>
      <c r="L144" s="20">
        <v>1689564.57</v>
      </c>
      <c r="M144" s="20">
        <v>213064.32</v>
      </c>
      <c r="N144" s="20">
        <v>2188812.3400000003</v>
      </c>
      <c r="O144" s="22">
        <v>0</v>
      </c>
      <c r="P144" s="21">
        <v>6954.69</v>
      </c>
      <c r="Q144" s="22"/>
      <c r="R144" s="23">
        <f t="shared" si="14"/>
        <v>-172015.7799999998</v>
      </c>
      <c r="S144" s="22">
        <f t="shared" si="15"/>
        <v>0.00079505102474432</v>
      </c>
      <c r="T144" s="22"/>
      <c r="U144" s="24">
        <f t="shared" si="16"/>
        <v>47724.22</v>
      </c>
      <c r="V144" s="54">
        <f t="shared" si="17"/>
        <v>0.01119378473573491</v>
      </c>
      <c r="W144" s="25">
        <f t="shared" si="18"/>
        <v>124291.5599999998</v>
      </c>
      <c r="X144" s="54">
        <f t="shared" si="19"/>
        <v>0.029152764929603406</v>
      </c>
      <c r="Y144" s="26">
        <f t="shared" si="20"/>
        <v>172015.7799999998</v>
      </c>
    </row>
    <row r="145" spans="1:25" ht="15">
      <c r="A145" s="12">
        <v>2740</v>
      </c>
      <c r="B145" s="1" t="s">
        <v>165</v>
      </c>
      <c r="C145" s="1" t="s">
        <v>167</v>
      </c>
      <c r="D145" s="19">
        <v>7783221.6</v>
      </c>
      <c r="E145" s="20">
        <v>1262293.34</v>
      </c>
      <c r="F145" s="20">
        <v>165393.53</v>
      </c>
      <c r="G145" s="20">
        <v>6355534.7299999995</v>
      </c>
      <c r="H145" s="20">
        <v>0</v>
      </c>
      <c r="I145" s="21">
        <v>6858.07</v>
      </c>
      <c r="J145" s="22"/>
      <c r="K145" s="19">
        <v>7469195.46</v>
      </c>
      <c r="L145" s="20">
        <v>1262293.34</v>
      </c>
      <c r="M145" s="20">
        <v>165393.53</v>
      </c>
      <c r="N145" s="20">
        <v>6041508.59</v>
      </c>
      <c r="O145" s="22">
        <v>0</v>
      </c>
      <c r="P145" s="21">
        <v>6581.37</v>
      </c>
      <c r="Q145" s="22"/>
      <c r="R145" s="23">
        <f t="shared" si="14"/>
        <v>-314026.13999999966</v>
      </c>
      <c r="S145" s="22">
        <f t="shared" si="15"/>
        <v>0.0014514180292267565</v>
      </c>
      <c r="T145" s="22"/>
      <c r="U145" s="24">
        <f t="shared" si="16"/>
        <v>87123.71</v>
      </c>
      <c r="V145" s="54">
        <f t="shared" si="17"/>
        <v>0.011193785103073515</v>
      </c>
      <c r="W145" s="25">
        <f t="shared" si="18"/>
        <v>226902.42999999964</v>
      </c>
      <c r="X145" s="54">
        <f t="shared" si="19"/>
        <v>0.029152764968172006</v>
      </c>
      <c r="Y145" s="26">
        <f t="shared" si="20"/>
        <v>314026.13999999966</v>
      </c>
    </row>
    <row r="146" spans="1:25" ht="15">
      <c r="A146" s="12">
        <v>2750</v>
      </c>
      <c r="B146" s="1" t="s">
        <v>165</v>
      </c>
      <c r="C146" s="1" t="s">
        <v>168</v>
      </c>
      <c r="D146" s="19">
        <v>3465165.99</v>
      </c>
      <c r="E146" s="20">
        <v>789226.5</v>
      </c>
      <c r="F146" s="20">
        <v>85826.26</v>
      </c>
      <c r="G146" s="20">
        <v>2590113.2300000004</v>
      </c>
      <c r="H146" s="20">
        <v>0</v>
      </c>
      <c r="I146" s="21">
        <v>7261.45</v>
      </c>
      <c r="J146" s="22"/>
      <c r="K146" s="19">
        <v>3325358.5000000005</v>
      </c>
      <c r="L146" s="20">
        <v>789226.5</v>
      </c>
      <c r="M146" s="20">
        <v>85826.26</v>
      </c>
      <c r="N146" s="20">
        <v>2450305.7400000007</v>
      </c>
      <c r="O146" s="22">
        <v>0</v>
      </c>
      <c r="P146" s="21">
        <v>6968.48</v>
      </c>
      <c r="Q146" s="22"/>
      <c r="R146" s="23">
        <f t="shared" si="14"/>
        <v>-139807.48999999976</v>
      </c>
      <c r="S146" s="22">
        <f t="shared" si="15"/>
        <v>0.0006461854150324535</v>
      </c>
      <c r="T146" s="22"/>
      <c r="U146" s="24">
        <f t="shared" si="16"/>
        <v>38788.32</v>
      </c>
      <c r="V146" s="54">
        <f t="shared" si="17"/>
        <v>0.011193784110757707</v>
      </c>
      <c r="W146" s="25">
        <f t="shared" si="18"/>
        <v>101019.16999999975</v>
      </c>
      <c r="X146" s="54">
        <f t="shared" si="19"/>
        <v>0.029152765059892484</v>
      </c>
      <c r="Y146" s="26">
        <f t="shared" si="20"/>
        <v>139807.48999999976</v>
      </c>
    </row>
    <row r="147" spans="1:25" ht="15">
      <c r="A147" s="12">
        <v>2760</v>
      </c>
      <c r="B147" s="1" t="s">
        <v>169</v>
      </c>
      <c r="C147" s="1" t="s">
        <v>170</v>
      </c>
      <c r="D147" s="19">
        <v>3449107.38</v>
      </c>
      <c r="E147" s="20">
        <v>2121439.18</v>
      </c>
      <c r="F147" s="20">
        <v>127647.09</v>
      </c>
      <c r="G147" s="20">
        <v>1200021.1099999996</v>
      </c>
      <c r="H147" s="20">
        <v>0</v>
      </c>
      <c r="I147" s="21">
        <v>8474.47</v>
      </c>
      <c r="J147" s="22"/>
      <c r="K147" s="19">
        <v>3309947.79</v>
      </c>
      <c r="L147" s="20">
        <v>2121439.18</v>
      </c>
      <c r="M147" s="20">
        <v>127647.09</v>
      </c>
      <c r="N147" s="20">
        <v>1060861.5199999998</v>
      </c>
      <c r="O147" s="22">
        <v>0</v>
      </c>
      <c r="P147" s="21">
        <v>8132.55</v>
      </c>
      <c r="Q147" s="22"/>
      <c r="R147" s="23">
        <f t="shared" si="14"/>
        <v>-139159.58999999985</v>
      </c>
      <c r="S147" s="22">
        <f t="shared" si="15"/>
        <v>0.0006431908434941227</v>
      </c>
      <c r="T147" s="22"/>
      <c r="U147" s="24">
        <f t="shared" si="16"/>
        <v>38608.57</v>
      </c>
      <c r="V147" s="54">
        <f t="shared" si="17"/>
        <v>0.011193786028198403</v>
      </c>
      <c r="W147" s="25">
        <f t="shared" si="18"/>
        <v>100551.01999999984</v>
      </c>
      <c r="X147" s="54">
        <f t="shared" si="19"/>
        <v>0.029152765896201194</v>
      </c>
      <c r="Y147" s="26">
        <f t="shared" si="20"/>
        <v>139159.58999999985</v>
      </c>
    </row>
    <row r="148" spans="1:25" ht="15">
      <c r="A148" s="12">
        <v>2770</v>
      </c>
      <c r="B148" s="1" t="s">
        <v>169</v>
      </c>
      <c r="C148" s="1" t="s">
        <v>171</v>
      </c>
      <c r="D148" s="19">
        <v>14875955.3</v>
      </c>
      <c r="E148" s="20">
        <v>11624797.71</v>
      </c>
      <c r="F148" s="20">
        <v>751010.31</v>
      </c>
      <c r="G148" s="20">
        <v>2500147.28</v>
      </c>
      <c r="H148" s="20">
        <v>0</v>
      </c>
      <c r="I148" s="21">
        <v>6822.58</v>
      </c>
      <c r="J148" s="22"/>
      <c r="K148" s="19">
        <v>14275761.82</v>
      </c>
      <c r="L148" s="20">
        <v>11624797.71</v>
      </c>
      <c r="M148" s="20">
        <v>751010.31</v>
      </c>
      <c r="N148" s="20">
        <v>1899953.7999999993</v>
      </c>
      <c r="O148" s="22">
        <v>0</v>
      </c>
      <c r="P148" s="21">
        <v>6547.31</v>
      </c>
      <c r="Q148" s="22"/>
      <c r="R148" s="23">
        <f t="shared" si="14"/>
        <v>-600193.4800000004</v>
      </c>
      <c r="S148" s="22">
        <f t="shared" si="15"/>
        <v>0.002774073642074352</v>
      </c>
      <c r="T148" s="22"/>
      <c r="U148" s="24">
        <f t="shared" si="16"/>
        <v>166518.24</v>
      </c>
      <c r="V148" s="54">
        <f t="shared" si="17"/>
        <v>0.011193784643867543</v>
      </c>
      <c r="W148" s="25">
        <f t="shared" si="18"/>
        <v>433675.24000000046</v>
      </c>
      <c r="X148" s="54">
        <f t="shared" si="19"/>
        <v>0.0291527657386817</v>
      </c>
      <c r="Y148" s="26">
        <f t="shared" si="20"/>
        <v>600193.4800000004</v>
      </c>
    </row>
    <row r="149" spans="1:25" ht="15">
      <c r="A149" s="12">
        <v>2780</v>
      </c>
      <c r="B149" s="15" t="s">
        <v>169</v>
      </c>
      <c r="C149" s="15" t="s">
        <v>172</v>
      </c>
      <c r="D149" s="27">
        <v>3597107.75</v>
      </c>
      <c r="E149" s="28">
        <v>3219148.52</v>
      </c>
      <c r="F149" s="28">
        <v>179087.64</v>
      </c>
      <c r="G149" s="28">
        <v>0</v>
      </c>
      <c r="H149" s="28">
        <v>-198871.59</v>
      </c>
      <c r="I149" s="29">
        <v>8729.09</v>
      </c>
      <c r="J149" s="30"/>
      <c r="K149" s="27">
        <v>3597107.75</v>
      </c>
      <c r="L149" s="28">
        <v>3418020.11</v>
      </c>
      <c r="M149" s="28">
        <v>179087.64</v>
      </c>
      <c r="N149" s="28">
        <v>0</v>
      </c>
      <c r="O149" s="30">
        <v>-198871.59</v>
      </c>
      <c r="P149" s="29">
        <v>8729.09</v>
      </c>
      <c r="Q149" s="30"/>
      <c r="R149" s="31">
        <f t="shared" si="14"/>
        <v>0</v>
      </c>
      <c r="S149" s="30">
        <f t="shared" si="15"/>
        <v>0</v>
      </c>
      <c r="T149" s="30"/>
      <c r="U149" s="32">
        <f t="shared" si="16"/>
        <v>0</v>
      </c>
      <c r="V149" s="57">
        <f t="shared" si="17"/>
        <v>0</v>
      </c>
      <c r="W149" s="33">
        <f t="shared" si="18"/>
        <v>0</v>
      </c>
      <c r="X149" s="57">
        <f t="shared" si="19"/>
        <v>0</v>
      </c>
      <c r="Y149" s="26">
        <f t="shared" si="20"/>
        <v>0</v>
      </c>
    </row>
    <row r="150" spans="1:25" ht="15">
      <c r="A150" s="12">
        <v>2790</v>
      </c>
      <c r="B150" s="1" t="s">
        <v>173</v>
      </c>
      <c r="C150" s="1" t="s">
        <v>174</v>
      </c>
      <c r="D150" s="19">
        <v>1484194.12</v>
      </c>
      <c r="E150" s="20">
        <v>348723.49</v>
      </c>
      <c r="F150" s="20">
        <v>43984.19</v>
      </c>
      <c r="G150" s="20">
        <v>1091486.4400000002</v>
      </c>
      <c r="H150" s="20">
        <v>0</v>
      </c>
      <c r="I150" s="21">
        <v>12420.03</v>
      </c>
      <c r="J150" s="22"/>
      <c r="K150" s="19">
        <v>1424312</v>
      </c>
      <c r="L150" s="20">
        <v>348723.49</v>
      </c>
      <c r="M150" s="20">
        <v>43984.19</v>
      </c>
      <c r="N150" s="20">
        <v>1031604.3200000001</v>
      </c>
      <c r="O150" s="22">
        <v>0</v>
      </c>
      <c r="P150" s="21">
        <v>11918.93</v>
      </c>
      <c r="Q150" s="22"/>
      <c r="R150" s="23">
        <f t="shared" si="14"/>
        <v>-59882.12000000011</v>
      </c>
      <c r="S150" s="22">
        <f t="shared" si="15"/>
        <v>0.00027677310110655245</v>
      </c>
      <c r="T150" s="22"/>
      <c r="U150" s="24">
        <f t="shared" si="16"/>
        <v>16613.75</v>
      </c>
      <c r="V150" s="54">
        <f t="shared" si="17"/>
        <v>0.011193785082506591</v>
      </c>
      <c r="W150" s="25">
        <f t="shared" si="18"/>
        <v>43268.37000000011</v>
      </c>
      <c r="X150" s="54">
        <f t="shared" si="19"/>
        <v>0.02915277012416685</v>
      </c>
      <c r="Y150" s="26">
        <f t="shared" si="20"/>
        <v>59882.12000000011</v>
      </c>
    </row>
    <row r="151" spans="1:25" ht="15">
      <c r="A151" s="12">
        <v>2800</v>
      </c>
      <c r="B151" s="1" t="s">
        <v>173</v>
      </c>
      <c r="C151" s="1" t="s">
        <v>128</v>
      </c>
      <c r="D151" s="19">
        <v>2381657.02</v>
      </c>
      <c r="E151" s="20">
        <v>680579.01</v>
      </c>
      <c r="F151" s="20">
        <v>80506.32</v>
      </c>
      <c r="G151" s="20">
        <v>1620571.69</v>
      </c>
      <c r="H151" s="20">
        <v>0</v>
      </c>
      <c r="I151" s="21">
        <v>11807.92</v>
      </c>
      <c r="J151" s="22"/>
      <c r="K151" s="19">
        <v>2285565.38</v>
      </c>
      <c r="L151" s="20">
        <v>680579.01</v>
      </c>
      <c r="M151" s="20">
        <v>80506.32</v>
      </c>
      <c r="N151" s="20">
        <v>1524480.0499999998</v>
      </c>
      <c r="O151" s="22">
        <v>0</v>
      </c>
      <c r="P151" s="21">
        <v>11331.51</v>
      </c>
      <c r="Q151" s="22"/>
      <c r="R151" s="23">
        <f t="shared" si="14"/>
        <v>-96091.64000000013</v>
      </c>
      <c r="S151" s="22">
        <f t="shared" si="15"/>
        <v>0.00044413225839723825</v>
      </c>
      <c r="T151" s="22"/>
      <c r="U151" s="24">
        <f t="shared" si="16"/>
        <v>26659.76</v>
      </c>
      <c r="V151" s="54">
        <f t="shared" si="17"/>
        <v>0.01119378641682</v>
      </c>
      <c r="W151" s="25">
        <f t="shared" si="18"/>
        <v>69431.88000000014</v>
      </c>
      <c r="X151" s="54">
        <f t="shared" si="19"/>
        <v>0.02915276188676409</v>
      </c>
      <c r="Y151" s="26">
        <f t="shared" si="20"/>
        <v>96091.64000000013</v>
      </c>
    </row>
    <row r="152" spans="1:25" ht="15">
      <c r="A152" s="12">
        <v>2810</v>
      </c>
      <c r="B152" s="1" t="s">
        <v>173</v>
      </c>
      <c r="C152" s="1" t="s">
        <v>175</v>
      </c>
      <c r="D152" s="19">
        <v>4352379.9799999995</v>
      </c>
      <c r="E152" s="20">
        <v>647841.92</v>
      </c>
      <c r="F152" s="20">
        <v>84472.88</v>
      </c>
      <c r="G152" s="20">
        <v>3620065.1799999997</v>
      </c>
      <c r="H152" s="20">
        <v>0</v>
      </c>
      <c r="I152" s="21">
        <v>7659.94</v>
      </c>
      <c r="J152" s="22"/>
      <c r="K152" s="19">
        <v>4176776.4599999995</v>
      </c>
      <c r="L152" s="20">
        <v>647841.92</v>
      </c>
      <c r="M152" s="20">
        <v>84472.88</v>
      </c>
      <c r="N152" s="20">
        <v>3444461.6599999997</v>
      </c>
      <c r="O152" s="22">
        <v>0</v>
      </c>
      <c r="P152" s="21">
        <v>7350.89</v>
      </c>
      <c r="Q152" s="22"/>
      <c r="R152" s="23">
        <f t="shared" si="14"/>
        <v>-175603.52000000002</v>
      </c>
      <c r="S152" s="22">
        <f t="shared" si="15"/>
        <v>0.000811633435750545</v>
      </c>
      <c r="T152" s="22"/>
      <c r="U152" s="24">
        <f t="shared" si="16"/>
        <v>48719.61</v>
      </c>
      <c r="V152" s="54">
        <f t="shared" si="17"/>
        <v>0.011193785980055906</v>
      </c>
      <c r="W152" s="25">
        <f t="shared" si="18"/>
        <v>126883.91000000002</v>
      </c>
      <c r="X152" s="54">
        <f t="shared" si="19"/>
        <v>0.029152764828221645</v>
      </c>
      <c r="Y152" s="26">
        <f t="shared" si="20"/>
        <v>175603.52000000002</v>
      </c>
    </row>
    <row r="153" spans="1:25" ht="15">
      <c r="A153" s="12">
        <v>2820</v>
      </c>
      <c r="B153" s="1" t="s">
        <v>176</v>
      </c>
      <c r="C153" s="1" t="s">
        <v>177</v>
      </c>
      <c r="D153" s="19">
        <v>960841.74</v>
      </c>
      <c r="E153" s="20">
        <v>631641.57</v>
      </c>
      <c r="F153" s="20">
        <v>28709.32</v>
      </c>
      <c r="G153" s="20">
        <v>300490.85000000003</v>
      </c>
      <c r="H153" s="20">
        <v>0</v>
      </c>
      <c r="I153" s="21">
        <v>14580.3</v>
      </c>
      <c r="J153" s="22"/>
      <c r="K153" s="19">
        <v>922075.09</v>
      </c>
      <c r="L153" s="20">
        <v>631641.57</v>
      </c>
      <c r="M153" s="20">
        <v>28709.32</v>
      </c>
      <c r="N153" s="20">
        <v>261724.2</v>
      </c>
      <c r="O153" s="22">
        <v>0</v>
      </c>
      <c r="P153" s="21">
        <v>13992.03</v>
      </c>
      <c r="Q153" s="22"/>
      <c r="R153" s="23">
        <f t="shared" si="14"/>
        <v>-38766.65000000002</v>
      </c>
      <c r="S153" s="22">
        <f t="shared" si="15"/>
        <v>0.00017917812428839059</v>
      </c>
      <c r="T153" s="22"/>
      <c r="U153" s="24">
        <f t="shared" si="16"/>
        <v>10755.46</v>
      </c>
      <c r="V153" s="54">
        <f t="shared" si="17"/>
        <v>0.011193789312275297</v>
      </c>
      <c r="W153" s="25">
        <f t="shared" si="18"/>
        <v>28011.190000000024</v>
      </c>
      <c r="X153" s="54">
        <f t="shared" si="19"/>
        <v>0.029152761411051963</v>
      </c>
      <c r="Y153" s="26">
        <f t="shared" si="20"/>
        <v>38766.65000000002</v>
      </c>
    </row>
    <row r="154" spans="1:25" ht="15">
      <c r="A154" s="12" t="s">
        <v>286</v>
      </c>
      <c r="B154" s="1" t="s">
        <v>178</v>
      </c>
      <c r="C154" s="1" t="s">
        <v>179</v>
      </c>
      <c r="D154" s="19">
        <v>6349016.14</v>
      </c>
      <c r="E154" s="20">
        <v>5441800.02</v>
      </c>
      <c r="F154" s="20">
        <v>178526.69</v>
      </c>
      <c r="G154" s="20">
        <v>728689.4300000002</v>
      </c>
      <c r="H154" s="20">
        <v>0</v>
      </c>
      <c r="I154" s="21">
        <v>9360.19</v>
      </c>
      <c r="J154" s="22"/>
      <c r="K154" s="19">
        <v>6092855.24</v>
      </c>
      <c r="L154" s="20">
        <v>5441800.02</v>
      </c>
      <c r="M154" s="20">
        <v>178526.69</v>
      </c>
      <c r="N154" s="20">
        <v>472528.53000000067</v>
      </c>
      <c r="O154" s="22">
        <v>0</v>
      </c>
      <c r="P154" s="21">
        <v>8982.54</v>
      </c>
      <c r="Q154" s="22"/>
      <c r="R154" s="23">
        <f t="shared" si="14"/>
        <v>-256160.89999999944</v>
      </c>
      <c r="S154" s="22">
        <f t="shared" si="15"/>
        <v>0.0011839668781807523</v>
      </c>
      <c r="T154" s="22"/>
      <c r="U154" s="24">
        <f t="shared" si="16"/>
        <v>71069.52</v>
      </c>
      <c r="V154" s="54">
        <f t="shared" si="17"/>
        <v>0.011193784742843637</v>
      </c>
      <c r="W154" s="25">
        <f t="shared" si="18"/>
        <v>185091.37999999942</v>
      </c>
      <c r="X154" s="54">
        <f t="shared" si="19"/>
        <v>0.029152765707097326</v>
      </c>
      <c r="Y154" s="26">
        <f t="shared" si="20"/>
        <v>256160.89999999944</v>
      </c>
    </row>
    <row r="155" spans="1:25" ht="15">
      <c r="A155" s="12" t="s">
        <v>287</v>
      </c>
      <c r="B155" s="1" t="s">
        <v>178</v>
      </c>
      <c r="C155" s="1" t="s">
        <v>180</v>
      </c>
      <c r="D155" s="19">
        <v>2647837.75</v>
      </c>
      <c r="E155" s="20">
        <v>276854.34</v>
      </c>
      <c r="F155" s="20">
        <v>16626.86</v>
      </c>
      <c r="G155" s="20">
        <v>2354356.5500000003</v>
      </c>
      <c r="H155" s="20">
        <v>0</v>
      </c>
      <c r="I155" s="21">
        <v>10121.7</v>
      </c>
      <c r="J155" s="22"/>
      <c r="K155" s="19">
        <v>2541006.63</v>
      </c>
      <c r="L155" s="20">
        <v>276854.34</v>
      </c>
      <c r="M155" s="20">
        <v>16626.86</v>
      </c>
      <c r="N155" s="20">
        <v>2247525.43</v>
      </c>
      <c r="O155" s="22">
        <v>0</v>
      </c>
      <c r="P155" s="21">
        <v>9713.33</v>
      </c>
      <c r="Q155" s="22"/>
      <c r="R155" s="23">
        <f t="shared" si="14"/>
        <v>-106831.12000000011</v>
      </c>
      <c r="S155" s="22">
        <f t="shared" si="15"/>
        <v>0.0004937697659516099</v>
      </c>
      <c r="T155" s="22"/>
      <c r="U155" s="24">
        <f t="shared" si="16"/>
        <v>29639.33</v>
      </c>
      <c r="V155" s="54">
        <f t="shared" si="17"/>
        <v>0.01119378632622033</v>
      </c>
      <c r="W155" s="25">
        <f t="shared" si="18"/>
        <v>77191.79000000011</v>
      </c>
      <c r="X155" s="54">
        <f t="shared" si="19"/>
        <v>0.029152764364055204</v>
      </c>
      <c r="Y155" s="26">
        <f t="shared" si="20"/>
        <v>106831.12000000011</v>
      </c>
    </row>
    <row r="156" spans="1:25" ht="15">
      <c r="A156" s="12">
        <v>2862</v>
      </c>
      <c r="B156" s="1" t="s">
        <v>181</v>
      </c>
      <c r="C156" s="1" t="s">
        <v>182</v>
      </c>
      <c r="D156" s="19">
        <v>11463627.96</v>
      </c>
      <c r="E156" s="20">
        <v>709277.58</v>
      </c>
      <c r="F156" s="20">
        <v>69483.22</v>
      </c>
      <c r="G156" s="20">
        <v>10684867.16</v>
      </c>
      <c r="H156" s="20">
        <v>0</v>
      </c>
      <c r="I156" s="21">
        <v>6467.13</v>
      </c>
      <c r="J156" s="22"/>
      <c r="K156" s="19">
        <v>11001110.120000001</v>
      </c>
      <c r="L156" s="20">
        <v>709277.58</v>
      </c>
      <c r="M156" s="20">
        <v>69483.22</v>
      </c>
      <c r="N156" s="20">
        <v>10222349.32</v>
      </c>
      <c r="O156" s="22">
        <v>0</v>
      </c>
      <c r="P156" s="21">
        <v>6206.2</v>
      </c>
      <c r="Q156" s="22"/>
      <c r="R156" s="23">
        <f t="shared" si="14"/>
        <v>-462517.83999999985</v>
      </c>
      <c r="S156" s="22">
        <f t="shared" si="15"/>
        <v>0.0021377415644921053</v>
      </c>
      <c r="T156" s="22"/>
      <c r="U156" s="24">
        <f t="shared" si="16"/>
        <v>128321.39</v>
      </c>
      <c r="V156" s="54">
        <f t="shared" si="17"/>
        <v>0.011193785287498112</v>
      </c>
      <c r="W156" s="25">
        <f t="shared" si="18"/>
        <v>334196.44999999984</v>
      </c>
      <c r="X156" s="54">
        <f t="shared" si="19"/>
        <v>0.02915276482856129</v>
      </c>
      <c r="Y156" s="26">
        <f t="shared" si="20"/>
        <v>462517.83999999985</v>
      </c>
    </row>
    <row r="157" spans="1:25" ht="15">
      <c r="A157" s="12">
        <v>2865</v>
      </c>
      <c r="B157" s="1" t="s">
        <v>181</v>
      </c>
      <c r="C157" s="1" t="s">
        <v>183</v>
      </c>
      <c r="D157" s="19">
        <v>1534035.82</v>
      </c>
      <c r="E157" s="20">
        <v>629899.45</v>
      </c>
      <c r="F157" s="20">
        <v>70802.66</v>
      </c>
      <c r="G157" s="20">
        <v>833333.7100000001</v>
      </c>
      <c r="H157" s="20">
        <v>0</v>
      </c>
      <c r="I157" s="21">
        <v>12574.06</v>
      </c>
      <c r="J157" s="22"/>
      <c r="K157" s="19">
        <v>1472142.76</v>
      </c>
      <c r="L157" s="20">
        <v>629899.45</v>
      </c>
      <c r="M157" s="20">
        <v>70802.66</v>
      </c>
      <c r="N157" s="20">
        <v>771440.65</v>
      </c>
      <c r="O157" s="22">
        <v>0</v>
      </c>
      <c r="P157" s="21">
        <v>12066.74</v>
      </c>
      <c r="Q157" s="22"/>
      <c r="R157" s="23">
        <f t="shared" si="14"/>
        <v>-61893.060000000056</v>
      </c>
      <c r="S157" s="22">
        <f t="shared" si="15"/>
        <v>0.0002860675966911977</v>
      </c>
      <c r="T157" s="22"/>
      <c r="U157" s="24">
        <f t="shared" si="16"/>
        <v>17171.67</v>
      </c>
      <c r="V157" s="54">
        <f t="shared" si="17"/>
        <v>0.011193786856945751</v>
      </c>
      <c r="W157" s="25">
        <f t="shared" si="18"/>
        <v>44721.39000000006</v>
      </c>
      <c r="X157" s="54">
        <f t="shared" si="19"/>
        <v>0.029152767762619818</v>
      </c>
      <c r="Y157" s="26">
        <f t="shared" si="20"/>
        <v>61893.060000000056</v>
      </c>
    </row>
    <row r="158" spans="1:25" ht="15">
      <c r="A158" s="12">
        <v>3000</v>
      </c>
      <c r="B158" s="15" t="s">
        <v>184</v>
      </c>
      <c r="C158" s="15" t="s">
        <v>184</v>
      </c>
      <c r="D158" s="27">
        <v>21694281.770000003</v>
      </c>
      <c r="E158" s="28">
        <v>19763381.520000003</v>
      </c>
      <c r="F158" s="28">
        <v>1145480.6</v>
      </c>
      <c r="G158" s="28">
        <v>0</v>
      </c>
      <c r="H158" s="28">
        <v>-785419.65</v>
      </c>
      <c r="I158" s="29">
        <v>7150.04</v>
      </c>
      <c r="J158" s="30"/>
      <c r="K158" s="27">
        <v>21694281.770000003</v>
      </c>
      <c r="L158" s="28">
        <v>20548801.17</v>
      </c>
      <c r="M158" s="28">
        <v>1145480.6</v>
      </c>
      <c r="N158" s="28">
        <v>0</v>
      </c>
      <c r="O158" s="30">
        <v>-785419.65</v>
      </c>
      <c r="P158" s="29">
        <v>7150.04</v>
      </c>
      <c r="Q158" s="30"/>
      <c r="R158" s="31">
        <f t="shared" si="14"/>
        <v>0</v>
      </c>
      <c r="S158" s="30">
        <f t="shared" si="15"/>
        <v>0</v>
      </c>
      <c r="T158" s="30"/>
      <c r="U158" s="32">
        <f t="shared" si="16"/>
        <v>0</v>
      </c>
      <c r="V158" s="57">
        <f t="shared" si="17"/>
        <v>0</v>
      </c>
      <c r="W158" s="33">
        <f t="shared" si="18"/>
        <v>0</v>
      </c>
      <c r="X158" s="57">
        <f t="shared" si="19"/>
        <v>0</v>
      </c>
      <c r="Y158" s="26">
        <f t="shared" si="20"/>
        <v>0</v>
      </c>
    </row>
    <row r="159" spans="1:25" ht="15">
      <c r="A159" s="12">
        <v>3010</v>
      </c>
      <c r="B159" s="1" t="s">
        <v>185</v>
      </c>
      <c r="C159" s="1" t="s">
        <v>186</v>
      </c>
      <c r="D159" s="19">
        <v>3405852.99</v>
      </c>
      <c r="E159" s="20">
        <v>2652166.19</v>
      </c>
      <c r="F159" s="20">
        <v>207724.71</v>
      </c>
      <c r="G159" s="20">
        <v>545962.0900000003</v>
      </c>
      <c r="H159" s="20">
        <v>0</v>
      </c>
      <c r="I159" s="21">
        <v>7703.81</v>
      </c>
      <c r="J159" s="22"/>
      <c r="K159" s="19">
        <v>3268438.5700000003</v>
      </c>
      <c r="L159" s="20">
        <v>2652166.19</v>
      </c>
      <c r="M159" s="20">
        <v>207724.71</v>
      </c>
      <c r="N159" s="20">
        <v>408547.6700000004</v>
      </c>
      <c r="O159" s="22">
        <v>0</v>
      </c>
      <c r="P159" s="21">
        <v>7392.98</v>
      </c>
      <c r="Q159" s="22"/>
      <c r="R159" s="23">
        <f t="shared" si="14"/>
        <v>-137414.41999999993</v>
      </c>
      <c r="S159" s="22">
        <f t="shared" si="15"/>
        <v>0.0006351247277176922</v>
      </c>
      <c r="T159" s="22"/>
      <c r="U159" s="24">
        <f t="shared" si="16"/>
        <v>38124.39</v>
      </c>
      <c r="V159" s="54">
        <f t="shared" si="17"/>
        <v>0.011193786141661975</v>
      </c>
      <c r="W159" s="25">
        <f t="shared" si="18"/>
        <v>99290.02999999993</v>
      </c>
      <c r="X159" s="54">
        <f t="shared" si="19"/>
        <v>0.029152764459161203</v>
      </c>
      <c r="Y159" s="26">
        <f t="shared" si="20"/>
        <v>137414.41999999993</v>
      </c>
    </row>
    <row r="160" spans="1:25" ht="15">
      <c r="A160" s="12">
        <v>3020</v>
      </c>
      <c r="B160" s="1" t="s">
        <v>185</v>
      </c>
      <c r="C160" s="1" t="s">
        <v>187</v>
      </c>
      <c r="D160" s="19">
        <v>17760742.2</v>
      </c>
      <c r="E160" s="20">
        <v>5918899.35</v>
      </c>
      <c r="F160" s="20">
        <v>511891.08</v>
      </c>
      <c r="G160" s="20">
        <v>11329951.77</v>
      </c>
      <c r="H160" s="20">
        <v>0</v>
      </c>
      <c r="I160" s="21">
        <v>6491.97</v>
      </c>
      <c r="J160" s="22"/>
      <c r="K160" s="19">
        <v>17044157.52</v>
      </c>
      <c r="L160" s="20">
        <v>5918899.35</v>
      </c>
      <c r="M160" s="20">
        <v>511891.08</v>
      </c>
      <c r="N160" s="20">
        <v>10613367.09</v>
      </c>
      <c r="O160" s="22">
        <v>0</v>
      </c>
      <c r="P160" s="21">
        <v>6230.05</v>
      </c>
      <c r="Q160" s="22"/>
      <c r="R160" s="23">
        <f t="shared" si="14"/>
        <v>-716584.6799999997</v>
      </c>
      <c r="S160" s="22">
        <f t="shared" si="15"/>
        <v>0.0033120297693041948</v>
      </c>
      <c r="T160" s="22"/>
      <c r="U160" s="24">
        <f t="shared" si="16"/>
        <v>198809.93</v>
      </c>
      <c r="V160" s="54">
        <f t="shared" si="17"/>
        <v>0.011193785020988594</v>
      </c>
      <c r="W160" s="25">
        <f t="shared" si="18"/>
        <v>517774.7499999997</v>
      </c>
      <c r="X160" s="54">
        <f t="shared" si="19"/>
        <v>0.029152765361348455</v>
      </c>
      <c r="Y160" s="26">
        <f t="shared" si="20"/>
        <v>716584.6799999997</v>
      </c>
    </row>
    <row r="161" spans="1:25" ht="15">
      <c r="A161" s="12">
        <v>3030</v>
      </c>
      <c r="B161" s="1" t="s">
        <v>188</v>
      </c>
      <c r="C161" s="1" t="s">
        <v>189</v>
      </c>
      <c r="D161" s="19">
        <v>3157574.9400000004</v>
      </c>
      <c r="E161" s="20">
        <v>865673.51</v>
      </c>
      <c r="F161" s="20">
        <v>108412.54</v>
      </c>
      <c r="G161" s="20">
        <v>2183488.8900000006</v>
      </c>
      <c r="H161" s="20">
        <v>0</v>
      </c>
      <c r="I161" s="21">
        <v>8142.28</v>
      </c>
      <c r="J161" s="22"/>
      <c r="K161" s="19">
        <v>3030177.6900000004</v>
      </c>
      <c r="L161" s="20">
        <v>865673.51</v>
      </c>
      <c r="M161" s="20">
        <v>108412.54</v>
      </c>
      <c r="N161" s="20">
        <v>2056091.6400000006</v>
      </c>
      <c r="O161" s="22">
        <v>0</v>
      </c>
      <c r="P161" s="21">
        <v>7813.76</v>
      </c>
      <c r="Q161" s="22"/>
      <c r="R161" s="23">
        <f t="shared" si="14"/>
        <v>-127397.25</v>
      </c>
      <c r="S161" s="22">
        <f t="shared" si="15"/>
        <v>0.0005888257121649447</v>
      </c>
      <c r="T161" s="22"/>
      <c r="U161" s="24">
        <f t="shared" si="16"/>
        <v>35345.21</v>
      </c>
      <c r="V161" s="54">
        <f t="shared" si="17"/>
        <v>0.011193783416586146</v>
      </c>
      <c r="W161" s="25">
        <f t="shared" si="18"/>
        <v>92052.04000000001</v>
      </c>
      <c r="X161" s="54">
        <f t="shared" si="19"/>
        <v>0.029152764938019174</v>
      </c>
      <c r="Y161" s="26">
        <f t="shared" si="20"/>
        <v>127397.25</v>
      </c>
    </row>
    <row r="162" spans="1:25" ht="15">
      <c r="A162" s="12">
        <v>3040</v>
      </c>
      <c r="B162" s="1" t="s">
        <v>188</v>
      </c>
      <c r="C162" s="1" t="s">
        <v>190</v>
      </c>
      <c r="D162" s="19">
        <v>1309827.4</v>
      </c>
      <c r="E162" s="20">
        <v>434596.71</v>
      </c>
      <c r="F162" s="20">
        <v>65984.46</v>
      </c>
      <c r="G162" s="20">
        <v>809246.23</v>
      </c>
      <c r="H162" s="20">
        <v>0</v>
      </c>
      <c r="I162" s="21">
        <v>12828.87</v>
      </c>
      <c r="J162" s="22"/>
      <c r="K162" s="19">
        <v>1256980.38</v>
      </c>
      <c r="L162" s="20">
        <v>434596.71</v>
      </c>
      <c r="M162" s="20">
        <v>65984.46</v>
      </c>
      <c r="N162" s="20">
        <v>756399.21</v>
      </c>
      <c r="O162" s="22">
        <v>0</v>
      </c>
      <c r="P162" s="21">
        <v>12311.27</v>
      </c>
      <c r="Q162" s="22"/>
      <c r="R162" s="23">
        <f t="shared" si="14"/>
        <v>-52847.02000000002</v>
      </c>
      <c r="S162" s="22">
        <f t="shared" si="15"/>
        <v>0.0002442571106306854</v>
      </c>
      <c r="T162" s="22"/>
      <c r="U162" s="24">
        <f t="shared" si="16"/>
        <v>14661.93</v>
      </c>
      <c r="V162" s="54">
        <f t="shared" si="17"/>
        <v>0.011193787822731454</v>
      </c>
      <c r="W162" s="25">
        <f t="shared" si="18"/>
        <v>38185.09000000002</v>
      </c>
      <c r="X162" s="54">
        <f t="shared" si="19"/>
        <v>0.029152764707777546</v>
      </c>
      <c r="Y162" s="26">
        <f t="shared" si="20"/>
        <v>52847.02000000002</v>
      </c>
    </row>
    <row r="163" spans="1:25" ht="15">
      <c r="A163" s="12">
        <v>3050</v>
      </c>
      <c r="B163" s="1" t="s">
        <v>188</v>
      </c>
      <c r="C163" s="1" t="s">
        <v>191</v>
      </c>
      <c r="D163" s="19">
        <v>2124100.16</v>
      </c>
      <c r="E163" s="20">
        <v>372306.65</v>
      </c>
      <c r="F163" s="20">
        <v>45117.1</v>
      </c>
      <c r="G163" s="20">
        <v>1706676.4100000001</v>
      </c>
      <c r="H163" s="20">
        <v>0</v>
      </c>
      <c r="I163" s="21">
        <v>10926.44</v>
      </c>
      <c r="J163" s="22"/>
      <c r="K163" s="19">
        <v>2038400.05</v>
      </c>
      <c r="L163" s="20">
        <v>372306.65</v>
      </c>
      <c r="M163" s="20">
        <v>45117.1</v>
      </c>
      <c r="N163" s="20">
        <v>1620976.2999999998</v>
      </c>
      <c r="O163" s="22">
        <v>0</v>
      </c>
      <c r="P163" s="21">
        <v>10485.6</v>
      </c>
      <c r="Q163" s="22"/>
      <c r="R163" s="23">
        <f t="shared" si="14"/>
        <v>-85700.1100000001</v>
      </c>
      <c r="S163" s="22">
        <f t="shared" si="15"/>
        <v>0.00039610296378739853</v>
      </c>
      <c r="T163" s="22"/>
      <c r="U163" s="24">
        <f t="shared" si="16"/>
        <v>23776.72</v>
      </c>
      <c r="V163" s="54">
        <f t="shared" si="17"/>
        <v>0.011193784760131085</v>
      </c>
      <c r="W163" s="25">
        <f t="shared" si="18"/>
        <v>61923.3900000001</v>
      </c>
      <c r="X163" s="54">
        <f t="shared" si="19"/>
        <v>0.029152763681351116</v>
      </c>
      <c r="Y163" s="26">
        <f t="shared" si="20"/>
        <v>85700.1100000001</v>
      </c>
    </row>
    <row r="164" spans="1:25" ht="15">
      <c r="A164" s="12" t="s">
        <v>288</v>
      </c>
      <c r="B164" s="1" t="s">
        <v>188</v>
      </c>
      <c r="C164" s="1" t="s">
        <v>192</v>
      </c>
      <c r="D164" s="19">
        <v>1375822</v>
      </c>
      <c r="E164" s="20">
        <v>172359.23</v>
      </c>
      <c r="F164" s="20">
        <v>15161.97</v>
      </c>
      <c r="G164" s="20">
        <v>1188300.8</v>
      </c>
      <c r="H164" s="20">
        <v>0</v>
      </c>
      <c r="I164" s="21">
        <v>12906.4</v>
      </c>
      <c r="J164" s="22"/>
      <c r="K164" s="19">
        <v>1320312.3299999998</v>
      </c>
      <c r="L164" s="20">
        <v>172359.23</v>
      </c>
      <c r="M164" s="20">
        <v>15161.97</v>
      </c>
      <c r="N164" s="20">
        <v>1132791.13</v>
      </c>
      <c r="O164" s="22">
        <v>0</v>
      </c>
      <c r="P164" s="21">
        <v>12385.67</v>
      </c>
      <c r="Q164" s="22"/>
      <c r="R164" s="23">
        <f t="shared" si="14"/>
        <v>-55509.67000000016</v>
      </c>
      <c r="S164" s="22">
        <f t="shared" si="15"/>
        <v>0.00025656378744275213</v>
      </c>
      <c r="T164" s="22"/>
      <c r="U164" s="24">
        <f t="shared" si="16"/>
        <v>15400.66</v>
      </c>
      <c r="V164" s="54">
        <f t="shared" si="17"/>
        <v>0.011193788149920557</v>
      </c>
      <c r="W164" s="25">
        <f t="shared" si="18"/>
        <v>40109.010000000155</v>
      </c>
      <c r="X164" s="54">
        <f t="shared" si="19"/>
        <v>0.029152761040309106</v>
      </c>
      <c r="Y164" s="26">
        <f t="shared" si="20"/>
        <v>55509.67000000016</v>
      </c>
    </row>
    <row r="165" spans="1:25" ht="15">
      <c r="A165" s="12">
        <v>3070</v>
      </c>
      <c r="B165" s="1" t="s">
        <v>188</v>
      </c>
      <c r="C165" s="1" t="s">
        <v>193</v>
      </c>
      <c r="D165" s="19">
        <v>1297894.53</v>
      </c>
      <c r="E165" s="20">
        <v>430489.27</v>
      </c>
      <c r="F165" s="20">
        <v>59759.18</v>
      </c>
      <c r="G165" s="20">
        <v>807646.08</v>
      </c>
      <c r="H165" s="20">
        <v>0</v>
      </c>
      <c r="I165" s="21">
        <v>12888.72</v>
      </c>
      <c r="J165" s="22"/>
      <c r="K165" s="19">
        <v>1245528.97</v>
      </c>
      <c r="L165" s="20">
        <v>430489.27</v>
      </c>
      <c r="M165" s="20">
        <v>59759.18</v>
      </c>
      <c r="N165" s="20">
        <v>755280.5199999999</v>
      </c>
      <c r="O165" s="22">
        <v>0</v>
      </c>
      <c r="P165" s="21">
        <v>12368.71</v>
      </c>
      <c r="Q165" s="22"/>
      <c r="R165" s="23">
        <f t="shared" si="14"/>
        <v>-52365.560000000056</v>
      </c>
      <c r="S165" s="22">
        <f t="shared" si="15"/>
        <v>0.00024203181905352097</v>
      </c>
      <c r="T165" s="22"/>
      <c r="U165" s="24">
        <f t="shared" si="16"/>
        <v>14528.35</v>
      </c>
      <c r="V165" s="54">
        <f t="shared" si="17"/>
        <v>0.011193783211336903</v>
      </c>
      <c r="W165" s="25">
        <f t="shared" si="18"/>
        <v>37837.21000000006</v>
      </c>
      <c r="X165" s="54">
        <f t="shared" si="19"/>
        <v>0.029152761742512356</v>
      </c>
      <c r="Y165" s="26">
        <f t="shared" si="20"/>
        <v>52365.560000000056</v>
      </c>
    </row>
    <row r="166" spans="1:25" ht="15">
      <c r="A166" s="12">
        <v>3080</v>
      </c>
      <c r="B166" s="1" t="s">
        <v>194</v>
      </c>
      <c r="C166" s="1" t="s">
        <v>195</v>
      </c>
      <c r="D166" s="19">
        <v>12718503.790000001</v>
      </c>
      <c r="E166" s="20">
        <v>4100739.21</v>
      </c>
      <c r="F166" s="20">
        <v>386341.29</v>
      </c>
      <c r="G166" s="20">
        <v>8231423.290000002</v>
      </c>
      <c r="H166" s="20">
        <v>0</v>
      </c>
      <c r="I166" s="21">
        <v>6846</v>
      </c>
      <c r="J166" s="22"/>
      <c r="K166" s="19">
        <v>12205356.040000001</v>
      </c>
      <c r="L166" s="20">
        <v>4100739.21</v>
      </c>
      <c r="M166" s="20">
        <v>386341.29</v>
      </c>
      <c r="N166" s="20">
        <v>7718275.540000001</v>
      </c>
      <c r="O166" s="22">
        <v>0</v>
      </c>
      <c r="P166" s="21">
        <v>6569.79</v>
      </c>
      <c r="Q166" s="22"/>
      <c r="R166" s="23">
        <f t="shared" si="14"/>
        <v>-513147.75</v>
      </c>
      <c r="S166" s="22">
        <f t="shared" si="15"/>
        <v>0.002371751268882091</v>
      </c>
      <c r="T166" s="22"/>
      <c r="U166" s="24">
        <f t="shared" si="16"/>
        <v>142368.2</v>
      </c>
      <c r="V166" s="54">
        <f t="shared" si="17"/>
        <v>0.01119378524004827</v>
      </c>
      <c r="W166" s="25">
        <f t="shared" si="18"/>
        <v>370779.55</v>
      </c>
      <c r="X166" s="54">
        <f t="shared" si="19"/>
        <v>0.029152764831624895</v>
      </c>
      <c r="Y166" s="26">
        <f t="shared" si="20"/>
        <v>513147.75</v>
      </c>
    </row>
    <row r="167" spans="1:25" ht="15">
      <c r="A167" s="12">
        <v>3085</v>
      </c>
      <c r="B167" s="1" t="s">
        <v>194</v>
      </c>
      <c r="C167" s="1" t="s">
        <v>196</v>
      </c>
      <c r="D167" s="19">
        <v>11453865.54</v>
      </c>
      <c r="E167" s="20">
        <v>3735998.37</v>
      </c>
      <c r="F167" s="20">
        <v>331581.29</v>
      </c>
      <c r="G167" s="20">
        <v>7386285.879999999</v>
      </c>
      <c r="H167" s="20">
        <v>0</v>
      </c>
      <c r="I167" s="21">
        <v>6598.61</v>
      </c>
      <c r="J167" s="22"/>
      <c r="K167" s="19">
        <v>10991741.579999998</v>
      </c>
      <c r="L167" s="20">
        <v>3735998.37</v>
      </c>
      <c r="M167" s="20">
        <v>331581.29</v>
      </c>
      <c r="N167" s="20">
        <v>6924161.919999998</v>
      </c>
      <c r="O167" s="22">
        <v>0</v>
      </c>
      <c r="P167" s="21">
        <v>6332.38</v>
      </c>
      <c r="Q167" s="22"/>
      <c r="R167" s="23">
        <f t="shared" si="14"/>
        <v>-462123.9600000009</v>
      </c>
      <c r="S167" s="22">
        <f t="shared" si="15"/>
        <v>0.00213592106466572</v>
      </c>
      <c r="T167" s="22"/>
      <c r="U167" s="24">
        <f t="shared" si="16"/>
        <v>128212.11</v>
      </c>
      <c r="V167" s="54">
        <f t="shared" si="17"/>
        <v>0.011193785150720392</v>
      </c>
      <c r="W167" s="25">
        <f t="shared" si="18"/>
        <v>333911.8500000009</v>
      </c>
      <c r="X167" s="54">
        <f t="shared" si="19"/>
        <v>0.029152764962526435</v>
      </c>
      <c r="Y167" s="26">
        <f t="shared" si="20"/>
        <v>462123.9600000009</v>
      </c>
    </row>
    <row r="168" spans="1:25" ht="15">
      <c r="A168" s="12">
        <v>3090</v>
      </c>
      <c r="B168" s="1" t="s">
        <v>194</v>
      </c>
      <c r="C168" s="1" t="s">
        <v>197</v>
      </c>
      <c r="D168" s="19">
        <v>14282525.4</v>
      </c>
      <c r="E168" s="20">
        <v>3822930.06</v>
      </c>
      <c r="F168" s="20">
        <v>297825.61</v>
      </c>
      <c r="G168" s="20">
        <v>10161769.73</v>
      </c>
      <c r="H168" s="20">
        <v>0</v>
      </c>
      <c r="I168" s="21">
        <v>6643.04</v>
      </c>
      <c r="J168" s="22"/>
      <c r="K168" s="19">
        <v>13706274.770000001</v>
      </c>
      <c r="L168" s="20">
        <v>3822930.06</v>
      </c>
      <c r="M168" s="20">
        <v>297825.61</v>
      </c>
      <c r="N168" s="20">
        <v>9585519.100000001</v>
      </c>
      <c r="O168" s="22">
        <v>0</v>
      </c>
      <c r="P168" s="21">
        <v>6375.01</v>
      </c>
      <c r="Q168" s="22"/>
      <c r="R168" s="23">
        <f t="shared" si="14"/>
        <v>-576250.629999999</v>
      </c>
      <c r="S168" s="22">
        <f t="shared" si="15"/>
        <v>0.002663410612044196</v>
      </c>
      <c r="T168" s="22"/>
      <c r="U168" s="24">
        <f t="shared" si="16"/>
        <v>159875.52</v>
      </c>
      <c r="V168" s="54">
        <f t="shared" si="17"/>
        <v>0.01119378509909739</v>
      </c>
      <c r="W168" s="25">
        <f t="shared" si="18"/>
        <v>416375.10999999894</v>
      </c>
      <c r="X168" s="54">
        <f t="shared" si="19"/>
        <v>0.029152765238562008</v>
      </c>
      <c r="Y168" s="26">
        <f t="shared" si="20"/>
        <v>576250.629999999</v>
      </c>
    </row>
    <row r="169" spans="1:25" ht="15">
      <c r="A169" s="12">
        <v>3100</v>
      </c>
      <c r="B169" s="1" t="s">
        <v>194</v>
      </c>
      <c r="C169" s="1" t="s">
        <v>198</v>
      </c>
      <c r="D169" s="19">
        <v>26669925.380000003</v>
      </c>
      <c r="E169" s="20">
        <v>12906445.23</v>
      </c>
      <c r="F169" s="20">
        <v>917508.68</v>
      </c>
      <c r="G169" s="20">
        <v>12845971.470000003</v>
      </c>
      <c r="H169" s="20">
        <v>0</v>
      </c>
      <c r="I169" s="21">
        <v>6462.62</v>
      </c>
      <c r="J169" s="22"/>
      <c r="K169" s="19">
        <v>25593885.900000002</v>
      </c>
      <c r="L169" s="20">
        <v>12906445.23</v>
      </c>
      <c r="M169" s="20">
        <v>917508.68</v>
      </c>
      <c r="N169" s="20">
        <v>11769931.990000002</v>
      </c>
      <c r="O169" s="22">
        <v>0</v>
      </c>
      <c r="P169" s="21">
        <v>6201.87</v>
      </c>
      <c r="Q169" s="22"/>
      <c r="R169" s="23">
        <f t="shared" si="14"/>
        <v>-1076039.4800000004</v>
      </c>
      <c r="S169" s="22">
        <f t="shared" si="15"/>
        <v>0.004973417504134485</v>
      </c>
      <c r="T169" s="22"/>
      <c r="U169" s="24">
        <f t="shared" si="16"/>
        <v>298537.41</v>
      </c>
      <c r="V169" s="54">
        <f t="shared" si="17"/>
        <v>0.011193784974886944</v>
      </c>
      <c r="W169" s="25">
        <f t="shared" si="18"/>
        <v>777502.0700000005</v>
      </c>
      <c r="X169" s="54">
        <f t="shared" si="19"/>
        <v>0.029152765106086713</v>
      </c>
      <c r="Y169" s="26">
        <f t="shared" si="20"/>
        <v>1076039.4800000004</v>
      </c>
    </row>
    <row r="170" spans="1:25" ht="15">
      <c r="A170" s="12">
        <v>3110</v>
      </c>
      <c r="B170" s="1" t="s">
        <v>194</v>
      </c>
      <c r="C170" s="1" t="s">
        <v>199</v>
      </c>
      <c r="D170" s="19">
        <v>19113188.02</v>
      </c>
      <c r="E170" s="20">
        <v>4346569.51</v>
      </c>
      <c r="F170" s="20">
        <v>385740.99</v>
      </c>
      <c r="G170" s="20">
        <v>14380877.52</v>
      </c>
      <c r="H170" s="20">
        <v>0</v>
      </c>
      <c r="I170" s="21">
        <v>6462.62</v>
      </c>
      <c r="J170" s="22"/>
      <c r="K170" s="19">
        <v>18342036.82</v>
      </c>
      <c r="L170" s="20">
        <v>4346569.51</v>
      </c>
      <c r="M170" s="20">
        <v>385740.99</v>
      </c>
      <c r="N170" s="20">
        <v>13609726.32</v>
      </c>
      <c r="O170" s="22">
        <v>0</v>
      </c>
      <c r="P170" s="21">
        <v>6201.87</v>
      </c>
      <c r="Q170" s="22"/>
      <c r="R170" s="23">
        <f t="shared" si="14"/>
        <v>-771151.1999999993</v>
      </c>
      <c r="S170" s="22">
        <f t="shared" si="15"/>
        <v>0.003564234349853323</v>
      </c>
      <c r="T170" s="22"/>
      <c r="U170" s="24">
        <f t="shared" si="16"/>
        <v>213948.92</v>
      </c>
      <c r="V170" s="54">
        <f t="shared" si="17"/>
        <v>0.011193785138100683</v>
      </c>
      <c r="W170" s="25">
        <f t="shared" si="18"/>
        <v>557202.2799999992</v>
      </c>
      <c r="X170" s="54">
        <f t="shared" si="19"/>
        <v>0.029152765065510993</v>
      </c>
      <c r="Y170" s="26">
        <f t="shared" si="20"/>
        <v>771151.1999999993</v>
      </c>
    </row>
    <row r="171" spans="1:25" ht="15">
      <c r="A171" s="12">
        <v>3120</v>
      </c>
      <c r="B171" s="1" t="s">
        <v>194</v>
      </c>
      <c r="C171" s="1" t="s">
        <v>200</v>
      </c>
      <c r="D171" s="19">
        <v>123947915.68999998</v>
      </c>
      <c r="E171" s="20">
        <v>25525057.55</v>
      </c>
      <c r="F171" s="20">
        <v>1971131.14</v>
      </c>
      <c r="G171" s="20">
        <v>96451726.99999999</v>
      </c>
      <c r="H171" s="20">
        <v>0</v>
      </c>
      <c r="I171" s="21">
        <v>6673.05</v>
      </c>
      <c r="J171" s="22"/>
      <c r="K171" s="19">
        <v>118947044.88999999</v>
      </c>
      <c r="L171" s="20">
        <v>25525057.55</v>
      </c>
      <c r="M171" s="20">
        <v>1971131.14</v>
      </c>
      <c r="N171" s="20">
        <v>91450856.19999999</v>
      </c>
      <c r="O171" s="22">
        <v>0</v>
      </c>
      <c r="P171" s="21">
        <v>6403.82</v>
      </c>
      <c r="Q171" s="22"/>
      <c r="R171" s="23">
        <f t="shared" si="14"/>
        <v>-5000870.799999997</v>
      </c>
      <c r="S171" s="22">
        <f t="shared" si="15"/>
        <v>0.023113853009031786</v>
      </c>
      <c r="T171" s="22"/>
      <c r="U171" s="24">
        <f t="shared" si="16"/>
        <v>1387446.31</v>
      </c>
      <c r="V171" s="54">
        <f t="shared" si="17"/>
        <v>0.01119378492390363</v>
      </c>
      <c r="W171" s="25">
        <f t="shared" si="18"/>
        <v>3613424.489999997</v>
      </c>
      <c r="X171" s="54">
        <f t="shared" si="19"/>
        <v>0.02915276525534608</v>
      </c>
      <c r="Y171" s="26">
        <f t="shared" si="20"/>
        <v>5000870.799999997</v>
      </c>
    </row>
    <row r="172" spans="1:25" ht="15">
      <c r="A172" s="12">
        <v>3130</v>
      </c>
      <c r="B172" s="1" t="s">
        <v>194</v>
      </c>
      <c r="C172" s="1" t="s">
        <v>183</v>
      </c>
      <c r="D172" s="19">
        <v>7655311.6899999995</v>
      </c>
      <c r="E172" s="20">
        <v>3777298.13</v>
      </c>
      <c r="F172" s="20">
        <v>378386.5</v>
      </c>
      <c r="G172" s="20">
        <v>3499627.0599999996</v>
      </c>
      <c r="H172" s="20">
        <v>0</v>
      </c>
      <c r="I172" s="21">
        <v>6893.57</v>
      </c>
      <c r="J172" s="22"/>
      <c r="K172" s="19">
        <v>7346446.27</v>
      </c>
      <c r="L172" s="20">
        <v>3777298.13</v>
      </c>
      <c r="M172" s="20">
        <v>378386.5</v>
      </c>
      <c r="N172" s="20">
        <v>3190761.6399999997</v>
      </c>
      <c r="O172" s="22">
        <v>0</v>
      </c>
      <c r="P172" s="21">
        <v>6615.44</v>
      </c>
      <c r="Q172" s="22"/>
      <c r="R172" s="23">
        <f t="shared" si="14"/>
        <v>-308865.4199999999</v>
      </c>
      <c r="S172" s="22">
        <f t="shared" si="15"/>
        <v>0.0014275653587077013</v>
      </c>
      <c r="T172" s="22"/>
      <c r="U172" s="24">
        <f t="shared" si="16"/>
        <v>85691.91</v>
      </c>
      <c r="V172" s="54">
        <f t="shared" si="17"/>
        <v>0.011193784586450982</v>
      </c>
      <c r="W172" s="25">
        <f t="shared" si="18"/>
        <v>223173.50999999992</v>
      </c>
      <c r="X172" s="54">
        <f t="shared" si="19"/>
        <v>0.029152765953544074</v>
      </c>
      <c r="Y172" s="26">
        <f t="shared" si="20"/>
        <v>308865.4199999999</v>
      </c>
    </row>
    <row r="173" spans="1:25" ht="15">
      <c r="A173" s="12">
        <v>3140</v>
      </c>
      <c r="B173" s="1" t="s">
        <v>194</v>
      </c>
      <c r="C173" s="1" t="s">
        <v>201</v>
      </c>
      <c r="D173" s="19">
        <v>15664894.48</v>
      </c>
      <c r="E173" s="20">
        <v>3411770.87</v>
      </c>
      <c r="F173" s="20">
        <v>302433.47</v>
      </c>
      <c r="G173" s="20">
        <v>11950690.139999999</v>
      </c>
      <c r="H173" s="20">
        <v>0</v>
      </c>
      <c r="I173" s="21">
        <v>6966.2</v>
      </c>
      <c r="J173" s="22"/>
      <c r="K173" s="19">
        <v>15032870.03</v>
      </c>
      <c r="L173" s="20">
        <v>3411770.87</v>
      </c>
      <c r="M173" s="20">
        <v>302433.47</v>
      </c>
      <c r="N173" s="20">
        <v>11318665.69</v>
      </c>
      <c r="O173" s="22">
        <v>0</v>
      </c>
      <c r="P173" s="21">
        <v>6685.14</v>
      </c>
      <c r="Q173" s="22"/>
      <c r="R173" s="23">
        <f t="shared" si="14"/>
        <v>-632024.4500000011</v>
      </c>
      <c r="S173" s="22">
        <f t="shared" si="15"/>
        <v>0.0029211952917108344</v>
      </c>
      <c r="T173" s="22"/>
      <c r="U173" s="24">
        <f t="shared" si="16"/>
        <v>175349.46</v>
      </c>
      <c r="V173" s="54">
        <f t="shared" si="17"/>
        <v>0.011193784945304016</v>
      </c>
      <c r="W173" s="25">
        <f t="shared" si="18"/>
        <v>456674.99000000115</v>
      </c>
      <c r="X173" s="54">
        <f t="shared" si="19"/>
        <v>0.029152765157981528</v>
      </c>
      <c r="Y173" s="26">
        <f t="shared" si="20"/>
        <v>632024.4500000011</v>
      </c>
    </row>
    <row r="174" spans="1:25" ht="15">
      <c r="A174" s="12">
        <v>3145</v>
      </c>
      <c r="B174" s="1" t="s">
        <v>194</v>
      </c>
      <c r="C174" s="1" t="s">
        <v>202</v>
      </c>
      <c r="D174" s="19">
        <v>6104712.34</v>
      </c>
      <c r="E174" s="20">
        <v>2643669.3</v>
      </c>
      <c r="F174" s="20">
        <v>176889.29</v>
      </c>
      <c r="G174" s="20">
        <v>3284153.75</v>
      </c>
      <c r="H174" s="20">
        <v>0</v>
      </c>
      <c r="I174" s="21">
        <v>7227.93</v>
      </c>
      <c r="J174" s="22"/>
      <c r="K174" s="19">
        <v>5858408.26</v>
      </c>
      <c r="L174" s="20">
        <v>2643669.3</v>
      </c>
      <c r="M174" s="20">
        <v>176889.29</v>
      </c>
      <c r="N174" s="20">
        <v>3037849.67</v>
      </c>
      <c r="O174" s="22">
        <v>0</v>
      </c>
      <c r="P174" s="21">
        <v>6936.31</v>
      </c>
      <c r="Q174" s="22"/>
      <c r="R174" s="23">
        <f t="shared" si="14"/>
        <v>-246304.08000000007</v>
      </c>
      <c r="S174" s="22">
        <f t="shared" si="15"/>
        <v>0.0011384089948184247</v>
      </c>
      <c r="T174" s="22"/>
      <c r="U174" s="24">
        <f t="shared" si="16"/>
        <v>68334.84</v>
      </c>
      <c r="V174" s="54">
        <f t="shared" si="17"/>
        <v>0.011193785422492159</v>
      </c>
      <c r="W174" s="25">
        <f t="shared" si="18"/>
        <v>177969.24000000008</v>
      </c>
      <c r="X174" s="54">
        <f t="shared" si="19"/>
        <v>0.029152764305353015</v>
      </c>
      <c r="Y174" s="26">
        <f t="shared" si="20"/>
        <v>246304.08000000007</v>
      </c>
    </row>
    <row r="175" spans="1:25" ht="15">
      <c r="A175" s="12" t="s">
        <v>289</v>
      </c>
      <c r="B175" s="1" t="s">
        <v>194</v>
      </c>
      <c r="C175" s="1" t="s">
        <v>203</v>
      </c>
      <c r="D175" s="19">
        <v>1765193.22</v>
      </c>
      <c r="E175" s="20">
        <v>238182.91</v>
      </c>
      <c r="F175" s="20">
        <v>17532.82</v>
      </c>
      <c r="G175" s="20">
        <v>1509477.49</v>
      </c>
      <c r="H175" s="20">
        <v>0</v>
      </c>
      <c r="I175" s="21">
        <v>12140.26</v>
      </c>
      <c r="J175" s="22"/>
      <c r="K175" s="19">
        <v>1693973.7599999998</v>
      </c>
      <c r="L175" s="20">
        <v>238182.91</v>
      </c>
      <c r="M175" s="20">
        <v>17532.82</v>
      </c>
      <c r="N175" s="20">
        <v>1438258.0299999998</v>
      </c>
      <c r="O175" s="22">
        <v>0</v>
      </c>
      <c r="P175" s="21">
        <v>11650.44</v>
      </c>
      <c r="Q175" s="22"/>
      <c r="R175" s="23">
        <f t="shared" si="14"/>
        <v>-71219.4600000002</v>
      </c>
      <c r="S175" s="22">
        <f t="shared" si="15"/>
        <v>0.00032917389703861666</v>
      </c>
      <c r="T175" s="22"/>
      <c r="U175" s="24">
        <f t="shared" si="16"/>
        <v>19759.19</v>
      </c>
      <c r="V175" s="54">
        <f t="shared" si="17"/>
        <v>0.011193783080585365</v>
      </c>
      <c r="W175" s="25">
        <f t="shared" si="18"/>
        <v>51460.27000000019</v>
      </c>
      <c r="X175" s="54">
        <f t="shared" si="19"/>
        <v>0.029152768896313908</v>
      </c>
      <c r="Y175" s="26">
        <f t="shared" si="20"/>
        <v>71219.4600000002</v>
      </c>
    </row>
    <row r="176" spans="1:25" ht="15">
      <c r="A176" s="12">
        <v>3147</v>
      </c>
      <c r="B176" s="1" t="s">
        <v>194</v>
      </c>
      <c r="C176" s="1" t="s">
        <v>204</v>
      </c>
      <c r="D176" s="19">
        <v>1925722.15</v>
      </c>
      <c r="E176" s="20">
        <v>316484.32</v>
      </c>
      <c r="F176" s="20">
        <v>28251.22</v>
      </c>
      <c r="G176" s="20">
        <v>1580986.6099999999</v>
      </c>
      <c r="H176" s="20">
        <v>0</v>
      </c>
      <c r="I176" s="21">
        <v>11628.76</v>
      </c>
      <c r="J176" s="22"/>
      <c r="K176" s="19">
        <v>1848025.91</v>
      </c>
      <c r="L176" s="20">
        <v>316484.32</v>
      </c>
      <c r="M176" s="20">
        <v>28251.22</v>
      </c>
      <c r="N176" s="20">
        <v>1503290.3699999999</v>
      </c>
      <c r="O176" s="22">
        <v>0</v>
      </c>
      <c r="P176" s="21">
        <v>11159.58</v>
      </c>
      <c r="Q176" s="22"/>
      <c r="R176" s="23">
        <f t="shared" si="14"/>
        <v>-77696.23999999999</v>
      </c>
      <c r="S176" s="22">
        <f t="shared" si="15"/>
        <v>0.00035910935165820655</v>
      </c>
      <c r="T176" s="22"/>
      <c r="U176" s="24">
        <f>ROUND(S176*$W$186,2)</f>
        <v>21556.12</v>
      </c>
      <c r="V176" s="54">
        <f t="shared" si="17"/>
        <v>0.01119378514704211</v>
      </c>
      <c r="W176" s="25">
        <f t="shared" si="18"/>
        <v>56140.119999999995</v>
      </c>
      <c r="X176" s="54">
        <f t="shared" si="19"/>
        <v>0.029152762250774338</v>
      </c>
      <c r="Y176" s="26">
        <f t="shared" si="20"/>
        <v>77696.23999999999</v>
      </c>
    </row>
    <row r="177" spans="1:25" ht="15">
      <c r="A177" s="12">
        <v>3148</v>
      </c>
      <c r="B177" s="1" t="s">
        <v>194</v>
      </c>
      <c r="C177" s="1" t="s">
        <v>205</v>
      </c>
      <c r="D177" s="19">
        <v>1260779.74</v>
      </c>
      <c r="E177" s="20">
        <v>1157517.92</v>
      </c>
      <c r="F177" s="20">
        <v>58794.61</v>
      </c>
      <c r="G177" s="20">
        <v>44467.210000000065</v>
      </c>
      <c r="H177" s="20">
        <v>0</v>
      </c>
      <c r="I177" s="21">
        <v>12917.83</v>
      </c>
      <c r="J177" s="22"/>
      <c r="K177" s="19">
        <v>1216312.53</v>
      </c>
      <c r="L177" s="20">
        <v>1157517.92</v>
      </c>
      <c r="M177" s="20">
        <v>58794.61</v>
      </c>
      <c r="N177" s="20">
        <v>1.0186340659856796E-10</v>
      </c>
      <c r="O177" s="22">
        <v>0</v>
      </c>
      <c r="P177" s="21">
        <v>12462.22</v>
      </c>
      <c r="Q177" s="22"/>
      <c r="R177" s="23">
        <f t="shared" si="14"/>
        <v>-44467.20999999996</v>
      </c>
      <c r="S177" s="22">
        <f t="shared" si="15"/>
        <v>0.0002055259167386904</v>
      </c>
      <c r="T177" s="22"/>
      <c r="U177" s="24">
        <f t="shared" si="16"/>
        <v>12337.02</v>
      </c>
      <c r="V177" s="54">
        <f t="shared" si="17"/>
        <v>0.009785230209996871</v>
      </c>
      <c r="W177" s="25">
        <f t="shared" si="18"/>
        <v>32130.189999999962</v>
      </c>
      <c r="X177" s="54">
        <f t="shared" si="19"/>
        <v>0.025484380007565765</v>
      </c>
      <c r="Y177" s="26">
        <f t="shared" si="20"/>
        <v>44467.20999999996</v>
      </c>
    </row>
    <row r="178" spans="1:25" ht="15">
      <c r="A178" s="12" t="s">
        <v>290</v>
      </c>
      <c r="B178" s="1" t="s">
        <v>206</v>
      </c>
      <c r="C178" s="1" t="s">
        <v>207</v>
      </c>
      <c r="D178" s="19">
        <v>5909566.96</v>
      </c>
      <c r="E178" s="20">
        <v>2258853.42</v>
      </c>
      <c r="F178" s="20">
        <v>225452.35</v>
      </c>
      <c r="G178" s="20">
        <v>3425261.19</v>
      </c>
      <c r="H178" s="20">
        <v>0</v>
      </c>
      <c r="I178" s="21">
        <v>7462.52</v>
      </c>
      <c r="J178" s="22"/>
      <c r="K178" s="19">
        <v>5671136.32</v>
      </c>
      <c r="L178" s="20">
        <v>2258853.42</v>
      </c>
      <c r="M178" s="20">
        <v>225452.35</v>
      </c>
      <c r="N178" s="20">
        <v>3186830.5500000003</v>
      </c>
      <c r="O178" s="22">
        <v>0</v>
      </c>
      <c r="P178" s="21">
        <v>7161.43</v>
      </c>
      <c r="Q178" s="22"/>
      <c r="R178" s="23">
        <f t="shared" si="14"/>
        <v>-238430.63999999966</v>
      </c>
      <c r="S178" s="22">
        <f t="shared" si="15"/>
        <v>0.0011020182256676917</v>
      </c>
      <c r="T178" s="22"/>
      <c r="U178" s="24">
        <f t="shared" si="16"/>
        <v>66150.42</v>
      </c>
      <c r="V178" s="54">
        <f t="shared" si="17"/>
        <v>0.011193784662692103</v>
      </c>
      <c r="W178" s="25">
        <f t="shared" si="18"/>
        <v>172280.21999999968</v>
      </c>
      <c r="X178" s="54">
        <f t="shared" si="19"/>
        <v>0.029152765535293924</v>
      </c>
      <c r="Y178" s="26">
        <f t="shared" si="20"/>
        <v>238430.63999999966</v>
      </c>
    </row>
    <row r="179" spans="1:25" ht="15">
      <c r="A179" s="12" t="s">
        <v>291</v>
      </c>
      <c r="B179" s="1" t="s">
        <v>206</v>
      </c>
      <c r="C179" s="1" t="s">
        <v>208</v>
      </c>
      <c r="D179" s="19">
        <v>4786774.47</v>
      </c>
      <c r="E179" s="20">
        <v>1542624.73</v>
      </c>
      <c r="F179" s="20">
        <v>178244.14</v>
      </c>
      <c r="G179" s="20">
        <v>3065905.5999999996</v>
      </c>
      <c r="H179" s="20">
        <v>0</v>
      </c>
      <c r="I179" s="21">
        <v>7286.92</v>
      </c>
      <c r="J179" s="22"/>
      <c r="K179" s="19">
        <v>4593644.64</v>
      </c>
      <c r="L179" s="20">
        <v>1542624.73</v>
      </c>
      <c r="M179" s="20">
        <v>178244.14</v>
      </c>
      <c r="N179" s="20">
        <v>2872775.7699999996</v>
      </c>
      <c r="O179" s="22">
        <v>0</v>
      </c>
      <c r="P179" s="21">
        <v>6992.91</v>
      </c>
      <c r="Q179" s="22"/>
      <c r="R179" s="23">
        <f t="shared" si="14"/>
        <v>-193129.83000000007</v>
      </c>
      <c r="S179" s="22">
        <f t="shared" si="15"/>
        <v>0.0008926394383712736</v>
      </c>
      <c r="T179" s="22"/>
      <c r="U179" s="24">
        <f t="shared" si="16"/>
        <v>53582.12</v>
      </c>
      <c r="V179" s="54">
        <f t="shared" si="17"/>
        <v>0.01119378410990815</v>
      </c>
      <c r="W179" s="25">
        <f t="shared" si="18"/>
        <v>139547.71000000008</v>
      </c>
      <c r="X179" s="54">
        <f t="shared" si="19"/>
        <v>0.029152764742643094</v>
      </c>
      <c r="Y179" s="26">
        <f t="shared" si="20"/>
        <v>193129.83000000007</v>
      </c>
    </row>
    <row r="180" spans="1:25" ht="15">
      <c r="A180" s="12" t="s">
        <v>292</v>
      </c>
      <c r="B180" s="1" t="s">
        <v>206</v>
      </c>
      <c r="C180" s="1" t="s">
        <v>209</v>
      </c>
      <c r="D180" s="19">
        <v>1686596.03</v>
      </c>
      <c r="E180" s="20">
        <v>415987.29</v>
      </c>
      <c r="F180" s="20">
        <v>45567.43</v>
      </c>
      <c r="G180" s="20">
        <v>1225041.31</v>
      </c>
      <c r="H180" s="20">
        <v>0</v>
      </c>
      <c r="I180" s="21">
        <v>12474.82</v>
      </c>
      <c r="J180" s="22"/>
      <c r="K180" s="19">
        <v>1618547.7</v>
      </c>
      <c r="L180" s="20">
        <v>415987.29</v>
      </c>
      <c r="M180" s="20">
        <v>45567.43</v>
      </c>
      <c r="N180" s="20">
        <v>1156992.98</v>
      </c>
      <c r="O180" s="22">
        <v>0</v>
      </c>
      <c r="P180" s="21">
        <v>11971.51</v>
      </c>
      <c r="Q180" s="22"/>
      <c r="R180" s="23">
        <f t="shared" si="14"/>
        <v>-68048.33000000007</v>
      </c>
      <c r="S180" s="22">
        <f t="shared" si="15"/>
        <v>0.0003145170431377853</v>
      </c>
      <c r="T180" s="22"/>
      <c r="U180" s="24">
        <f t="shared" si="16"/>
        <v>18879.39</v>
      </c>
      <c r="V180" s="54">
        <f t="shared" si="17"/>
        <v>0.011193783018687646</v>
      </c>
      <c r="W180" s="25">
        <f t="shared" si="18"/>
        <v>49168.940000000075</v>
      </c>
      <c r="X180" s="54">
        <f t="shared" si="19"/>
        <v>0.029152766356268532</v>
      </c>
      <c r="Y180" s="26">
        <f t="shared" si="20"/>
        <v>68048.33000000007</v>
      </c>
    </row>
    <row r="181" spans="1:25" ht="15">
      <c r="A181" s="12" t="s">
        <v>293</v>
      </c>
      <c r="B181" s="1" t="s">
        <v>206</v>
      </c>
      <c r="C181" s="1" t="s">
        <v>210</v>
      </c>
      <c r="D181" s="19">
        <v>1178176.67</v>
      </c>
      <c r="E181" s="20">
        <v>405857.55</v>
      </c>
      <c r="F181" s="20">
        <v>25698</v>
      </c>
      <c r="G181" s="20">
        <v>746621.1199999999</v>
      </c>
      <c r="H181" s="20">
        <v>0</v>
      </c>
      <c r="I181" s="21">
        <v>14076.18</v>
      </c>
      <c r="J181" s="22"/>
      <c r="K181" s="19">
        <v>1130641.31</v>
      </c>
      <c r="L181" s="20">
        <v>405857.55</v>
      </c>
      <c r="M181" s="20">
        <v>25698</v>
      </c>
      <c r="N181" s="20">
        <v>699085.76</v>
      </c>
      <c r="O181" s="22">
        <v>0</v>
      </c>
      <c r="P181" s="21">
        <v>13508.26</v>
      </c>
      <c r="Q181" s="22"/>
      <c r="R181" s="23">
        <f t="shared" si="14"/>
        <v>-47535.35999999987</v>
      </c>
      <c r="S181" s="22">
        <f t="shared" si="15"/>
        <v>0.00021970680061788578</v>
      </c>
      <c r="T181" s="22"/>
      <c r="U181" s="24">
        <f>ROUND(S181*$W$186,2)-0.03</f>
        <v>13188.23</v>
      </c>
      <c r="V181" s="54">
        <f t="shared" si="17"/>
        <v>0.011193762646819344</v>
      </c>
      <c r="W181" s="25">
        <f t="shared" si="18"/>
        <v>34347.129999999874</v>
      </c>
      <c r="X181" s="54">
        <f t="shared" si="19"/>
        <v>0.029152784021771433</v>
      </c>
      <c r="Y181" s="26">
        <f t="shared" si="20"/>
        <v>47535.35999999987</v>
      </c>
    </row>
    <row r="182" spans="1:25" ht="15">
      <c r="A182" s="12">
        <v>8001</v>
      </c>
      <c r="B182" s="1" t="s">
        <v>211</v>
      </c>
      <c r="C182" s="1" t="s">
        <v>294</v>
      </c>
      <c r="D182" s="38">
        <v>50016873.25300001</v>
      </c>
      <c r="E182" s="39">
        <v>0</v>
      </c>
      <c r="F182" s="39">
        <v>0</v>
      </c>
      <c r="G182" s="39">
        <v>50016873.25300001</v>
      </c>
      <c r="H182" s="39"/>
      <c r="I182" s="40">
        <v>6581.427326473415</v>
      </c>
      <c r="J182" s="22"/>
      <c r="K182" s="38">
        <v>47998857.14100001</v>
      </c>
      <c r="L182" s="39">
        <v>0</v>
      </c>
      <c r="M182" s="39">
        <v>0</v>
      </c>
      <c r="N182" s="39">
        <v>47998857.14100001</v>
      </c>
      <c r="O182" s="39">
        <v>0</v>
      </c>
      <c r="P182" s="40">
        <v>6315.888408884562</v>
      </c>
      <c r="Q182" s="22"/>
      <c r="R182" s="41">
        <f t="shared" si="14"/>
        <v>-2018016.1120000035</v>
      </c>
      <c r="S182" s="22">
        <f t="shared" si="15"/>
        <v>0.009327201131176181</v>
      </c>
      <c r="T182" s="22"/>
      <c r="U182" s="42">
        <f>ROUND(S182*$W$186,2)-0.03</f>
        <v>559880.26</v>
      </c>
      <c r="V182" s="55">
        <f t="shared" si="17"/>
        <v>0.01119382767427227</v>
      </c>
      <c r="W182" s="43">
        <f t="shared" si="18"/>
        <v>1458135.8520000034</v>
      </c>
      <c r="X182" s="55">
        <f t="shared" si="19"/>
        <v>0.029152878961951994</v>
      </c>
      <c r="Y182" s="44">
        <f t="shared" si="20"/>
        <v>2018016.1120000035</v>
      </c>
    </row>
    <row r="183" spans="2:25" ht="15.75" thickBot="1">
      <c r="B183" s="1" t="s">
        <v>211</v>
      </c>
      <c r="C183" s="1" t="s">
        <v>212</v>
      </c>
      <c r="D183" s="45">
        <f>SUM(D4:D182)</f>
        <v>5441603048.850001</v>
      </c>
      <c r="E183" s="46">
        <f>SUM(E4:E182)</f>
        <v>1879425788.8599994</v>
      </c>
      <c r="F183" s="46">
        <f>SUM(F4:F182)</f>
        <v>137827877.22</v>
      </c>
      <c r="G183" s="46">
        <f>SUM(G4:G182)</f>
        <v>3422747045.739998</v>
      </c>
      <c r="H183" s="46">
        <f>SUM(H4:H182)</f>
        <v>-1602337.0300000003</v>
      </c>
      <c r="I183" s="47">
        <v>7275.54</v>
      </c>
      <c r="J183" s="22"/>
      <c r="K183" s="19">
        <f>SUM(K4:K182)</f>
        <v>5225244884.85</v>
      </c>
      <c r="L183" s="20">
        <f>SUM(L4:L182)</f>
        <v>1881028125.889999</v>
      </c>
      <c r="M183" s="20">
        <f>SUM(M4:M182)</f>
        <v>137827877.22</v>
      </c>
      <c r="N183" s="20">
        <f>SUM(N4:N182)</f>
        <v>3206388881.7400002</v>
      </c>
      <c r="O183" s="48">
        <f>SUM(O4:O182)</f>
        <v>-1602337.0300000003</v>
      </c>
      <c r="P183" s="21">
        <v>6540.37</v>
      </c>
      <c r="Q183" s="22"/>
      <c r="R183" s="49">
        <f>SUM(R4:R182)</f>
        <v>-216358164.00000018</v>
      </c>
      <c r="S183" s="22">
        <f>SUM(S4:S182)</f>
        <v>0.9999999999999997</v>
      </c>
      <c r="T183" s="22"/>
      <c r="U183" s="50">
        <f>SUM(U4:U182)</f>
        <v>60026612.97</v>
      </c>
      <c r="V183" s="56">
        <f>U183/D183</f>
        <v>0.011031053244996564</v>
      </c>
      <c r="W183" s="51">
        <f>SUM(W4:W182)</f>
        <v>156331551.0300001</v>
      </c>
      <c r="X183" s="56">
        <f>W183/D183</f>
        <v>0.02872895167592909</v>
      </c>
      <c r="Y183" s="52">
        <f>U183+W183</f>
        <v>216358164.0000001</v>
      </c>
    </row>
    <row r="184" spans="4:25" ht="15.75" thickBot="1">
      <c r="D184" s="22"/>
      <c r="E184" s="22"/>
      <c r="F184" s="22"/>
      <c r="G184" s="22"/>
      <c r="H184" s="22"/>
      <c r="I184" s="22"/>
      <c r="J184" s="22"/>
      <c r="K184" s="45" t="s">
        <v>219</v>
      </c>
      <c r="L184" s="46"/>
      <c r="M184" s="46"/>
      <c r="N184" s="46">
        <f>N183-G183</f>
        <v>-216358163.99999762</v>
      </c>
      <c r="O184" s="46"/>
      <c r="P184" s="47"/>
      <c r="Q184" s="22"/>
      <c r="R184" s="22"/>
      <c r="S184" s="22"/>
      <c r="T184" s="22"/>
      <c r="U184" s="22"/>
      <c r="V184" s="22"/>
      <c r="W184" s="22"/>
      <c r="X184" s="22"/>
      <c r="Y184" s="22"/>
    </row>
    <row r="186" spans="18:23" ht="0.75" customHeight="1">
      <c r="R186">
        <v>216335384</v>
      </c>
      <c r="W186">
        <v>60026613</v>
      </c>
    </row>
    <row r="187" spans="23:24" ht="15" hidden="1">
      <c r="W187" s="6">
        <f>ROUND(W186/R186,8)</f>
        <v>0.27747016</v>
      </c>
      <c r="X187" s="6"/>
    </row>
  </sheetData>
  <sheetProtection/>
  <mergeCells count="6">
    <mergeCell ref="D1:I1"/>
    <mergeCell ref="K1:P1"/>
    <mergeCell ref="U1:Y1"/>
    <mergeCell ref="D2:I2"/>
    <mergeCell ref="K2:P2"/>
    <mergeCell ref="B1:C2"/>
  </mergeCells>
  <printOptions/>
  <pageMargins left="0.7" right="0.7" top="0.75" bottom="0.75" header="0.3" footer="0.3"/>
  <pageSetup fitToHeight="0" fitToWidth="1" horizontalDpi="600" verticalDpi="600" orientation="landscape" paperSize="5" scale="54" r:id="rId1"/>
  <headerFooter>
    <oddFooter>&amp;LCDE, Public School Finance&amp;C&amp;P&amp;R&amp;D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Herrmann_V</dc:creator>
  <cp:keywords/>
  <dc:description/>
  <cp:lastModifiedBy>christensen_t</cp:lastModifiedBy>
  <cp:lastPrinted>2011-02-01T20:41:09Z</cp:lastPrinted>
  <dcterms:created xsi:type="dcterms:W3CDTF">2011-01-28T16:42:53Z</dcterms:created>
  <dcterms:modified xsi:type="dcterms:W3CDTF">2011-02-11T22:52:42Z</dcterms:modified>
  <cp:category/>
  <cp:version/>
  <cp:contentType/>
  <cp:contentStatus/>
</cp:coreProperties>
</file>