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workbookProtection lockStructure="1"/>
  <bookViews>
    <workbookView xWindow="-15" yWindow="-15" windowWidth="15135" windowHeight="4080" tabRatio="846"/>
  </bookViews>
  <sheets>
    <sheet name="Start Here - Data Entry " sheetId="2" r:id="rId1"/>
    <sheet name="Step 2 - Review Revenue" sheetId="7" r:id="rId2"/>
    <sheet name="Calculations - HIDE" sheetId="5" state="hidden" r:id="rId3"/>
    <sheet name="Arts Vlookup" sheetId="13" state="hidden" r:id="rId4"/>
    <sheet name="Step 3 - Staffing Tool" sheetId="8" r:id="rId5"/>
    <sheet name="Step 4 - Non-Salary" sheetId="9" r:id="rId6"/>
    <sheet name="Step 5 - Summary Review" sheetId="10" r:id="rId7"/>
    <sheet name="NOTES" sheetId="12" r:id="rId8"/>
  </sheets>
  <externalReferences>
    <externalReference r:id="rId9"/>
  </externalReferences>
  <definedNames>
    <definedName name="_xlnm._FilterDatabase" localSheetId="4" hidden="1">'Step 3 - Staffing Tool'!$C$8:$G$114</definedName>
    <definedName name="_xlnm._FilterDatabase" localSheetId="5" hidden="1">'Step 4 - Non-Salary'!$D$8:$D$64</definedName>
    <definedName name="_xlnm._FilterDatabase" localSheetId="6" hidden="1">'Step 5 - Summary Review'!#REF!</definedName>
    <definedName name="Alloc" localSheetId="4">#REF!</definedName>
    <definedName name="Alloc" localSheetId="5">#REF!</definedName>
    <definedName name="Alloc" localSheetId="6">#REF!</definedName>
    <definedName name="Alloc">#REF!</definedName>
    <definedName name="Alloc_1" localSheetId="6">#REF!</definedName>
    <definedName name="Alloc_1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E_207" localSheetId="4">#REF!</definedName>
    <definedName name="E_207" localSheetId="5">#REF!</definedName>
    <definedName name="E_207" localSheetId="6">#REF!</definedName>
    <definedName name="E_207">#REF!</definedName>
    <definedName name="ECE_Summary" localSheetId="6">'[1]Staffing Tool'!#REF!</definedName>
    <definedName name="ECE_Summary">'Step 3 - Staffing Tool'!#REF!</definedName>
    <definedName name="FT_NAMES">#REF!</definedName>
    <definedName name="H_450" localSheetId="4">#REF!</definedName>
    <definedName name="H_450" localSheetId="5">#REF!</definedName>
    <definedName name="H_450" localSheetId="6">#REF!</definedName>
    <definedName name="H_450">#REF!</definedName>
    <definedName name="H_455" localSheetId="4">#REF!</definedName>
    <definedName name="H_455" localSheetId="5">#REF!</definedName>
    <definedName name="H_455" localSheetId="6">#REF!</definedName>
    <definedName name="H_455">#REF!</definedName>
    <definedName name="H_458" localSheetId="4">#REF!</definedName>
    <definedName name="H_458" localSheetId="5">#REF!</definedName>
    <definedName name="H_458" localSheetId="6">#REF!</definedName>
    <definedName name="H_458">#REF!</definedName>
    <definedName name="H_459" localSheetId="4">#REF!</definedName>
    <definedName name="H_459" localSheetId="5">#REF!</definedName>
    <definedName name="H_459" localSheetId="6">#REF!</definedName>
    <definedName name="H_459">#REF!</definedName>
    <definedName name="H_478" localSheetId="4">#REF!</definedName>
    <definedName name="H_478" localSheetId="5">#REF!</definedName>
    <definedName name="H_478" localSheetId="6">#REF!</definedName>
    <definedName name="H_478">#REF!</definedName>
    <definedName name="H_491" localSheetId="4">#REF!</definedName>
    <definedName name="H_491" localSheetId="5">#REF!</definedName>
    <definedName name="H_491" localSheetId="6">#REF!</definedName>
    <definedName name="H_491">#REF!</definedName>
    <definedName name="H_492" localSheetId="4">#REF!</definedName>
    <definedName name="H_492" localSheetId="5">#REF!</definedName>
    <definedName name="H_492" localSheetId="6">#REF!</definedName>
    <definedName name="H_492">#REF!</definedName>
    <definedName name="H_493" localSheetId="4">#REF!</definedName>
    <definedName name="H_493" localSheetId="5">#REF!</definedName>
    <definedName name="H_493" localSheetId="6">#REF!</definedName>
    <definedName name="H_493">#REF!</definedName>
    <definedName name="H_707" localSheetId="4">#REF!</definedName>
    <definedName name="H_707" localSheetId="5">#REF!</definedName>
    <definedName name="H_707" localSheetId="6">#REF!</definedName>
    <definedName name="H_707">#REF!</definedName>
    <definedName name="HS_DEPARTMENTS">#REF!</definedName>
    <definedName name="HS_MS">#REF!</definedName>
    <definedName name="LOC_612">#REF!</definedName>
    <definedName name="M_401" localSheetId="4">#REF!</definedName>
    <definedName name="M_401" localSheetId="5">#REF!</definedName>
    <definedName name="M_401" localSheetId="6">#REF!</definedName>
    <definedName name="M_401">#REF!</definedName>
    <definedName name="M_403" localSheetId="4">#REF!</definedName>
    <definedName name="M_403" localSheetId="5">#REF!</definedName>
    <definedName name="M_403" localSheetId="6">#REF!</definedName>
    <definedName name="M_403">#REF!</definedName>
    <definedName name="M_404" localSheetId="4">#REF!</definedName>
    <definedName name="M_404" localSheetId="5">#REF!</definedName>
    <definedName name="M_404" localSheetId="6">#REF!</definedName>
    <definedName name="M_404">#REF!</definedName>
    <definedName name="M_405" localSheetId="4">#REF!</definedName>
    <definedName name="M_405" localSheetId="5">#REF!</definedName>
    <definedName name="M_405" localSheetId="6">#REF!</definedName>
    <definedName name="M_405">#REF!</definedName>
    <definedName name="M_407" localSheetId="4">#REF!</definedName>
    <definedName name="M_407" localSheetId="5">#REF!</definedName>
    <definedName name="M_407" localSheetId="6">#REF!</definedName>
    <definedName name="M_407">#REF!</definedName>
    <definedName name="M_408" localSheetId="4">#REF!</definedName>
    <definedName name="M_408" localSheetId="5">#REF!</definedName>
    <definedName name="M_408" localSheetId="6">#REF!</definedName>
    <definedName name="M_408">#REF!</definedName>
    <definedName name="M_409" localSheetId="4">#REF!</definedName>
    <definedName name="M_409" localSheetId="5">#REF!</definedName>
    <definedName name="M_409" localSheetId="6">#REF!</definedName>
    <definedName name="M_409">#REF!</definedName>
    <definedName name="M_410" localSheetId="4">#REF!</definedName>
    <definedName name="M_410" localSheetId="5">#REF!</definedName>
    <definedName name="M_410" localSheetId="6">#REF!</definedName>
    <definedName name="M_410">#REF!</definedName>
    <definedName name="M_411" localSheetId="4">#REF!</definedName>
    <definedName name="M_411" localSheetId="5">#REF!</definedName>
    <definedName name="M_411" localSheetId="6">#REF!</definedName>
    <definedName name="M_411">#REF!</definedName>
    <definedName name="M_412" localSheetId="4">#REF!</definedName>
    <definedName name="M_412" localSheetId="5">#REF!</definedName>
    <definedName name="M_412" localSheetId="6">#REF!</definedName>
    <definedName name="M_412">#REF!</definedName>
    <definedName name="M_414" localSheetId="4">#REF!</definedName>
    <definedName name="M_414" localSheetId="5">#REF!</definedName>
    <definedName name="M_414" localSheetId="6">#REF!</definedName>
    <definedName name="M_414">#REF!</definedName>
    <definedName name="M_415" localSheetId="4">#REF!</definedName>
    <definedName name="M_415" localSheetId="5">#REF!</definedName>
    <definedName name="M_415" localSheetId="6">#REF!</definedName>
    <definedName name="M_415">#REF!</definedName>
    <definedName name="M_416" localSheetId="4">#REF!</definedName>
    <definedName name="M_416" localSheetId="5">#REF!</definedName>
    <definedName name="M_416" localSheetId="6">#REF!</definedName>
    <definedName name="M_416">#REF!</definedName>
    <definedName name="M_417" localSheetId="4">#REF!</definedName>
    <definedName name="M_417" localSheetId="5">#REF!</definedName>
    <definedName name="M_417" localSheetId="6">#REF!</definedName>
    <definedName name="M_417">#REF!</definedName>
    <definedName name="M_419" localSheetId="4">#REF!</definedName>
    <definedName name="M_419" localSheetId="5">#REF!</definedName>
    <definedName name="M_419" localSheetId="6">#REF!</definedName>
    <definedName name="M_419">#REF!</definedName>
    <definedName name="M_423" localSheetId="4">#REF!</definedName>
    <definedName name="M_423" localSheetId="5">#REF!</definedName>
    <definedName name="M_423" localSheetId="6">#REF!</definedName>
    <definedName name="M_423">#REF!</definedName>
    <definedName name="M_424" localSheetId="4">#REF!</definedName>
    <definedName name="M_424" localSheetId="5">#REF!</definedName>
    <definedName name="M_424" localSheetId="6">#REF!</definedName>
    <definedName name="M_424">#REF!</definedName>
    <definedName name="M_426" localSheetId="4">#REF!</definedName>
    <definedName name="M_426" localSheetId="5">#REF!</definedName>
    <definedName name="M_426" localSheetId="6">#REF!</definedName>
    <definedName name="M_426">#REF!</definedName>
    <definedName name="OBJECTS">#REF!</definedName>
    <definedName name="PARA_ACCOUNTS">#REF!</definedName>
    <definedName name="PARA_JOB_CODES">#REF!</definedName>
    <definedName name="PARA_JOBS">#REF!</definedName>
    <definedName name="PARA_NAMES">#REF!</definedName>
    <definedName name="_xlnm.Print_Area" localSheetId="0">'Start Here - Data Entry '!$A$1:$K$36</definedName>
    <definedName name="_xlnm.Print_Area" localSheetId="1">'Step 2 - Review Revenue'!$A$4:$N$67</definedName>
    <definedName name="_xlnm.Print_Area" localSheetId="4">'Step 3 - Staffing Tool'!$A$7:$AD$75</definedName>
    <definedName name="_xlnm.Print_Area" localSheetId="5">'Step 4 - Non-Salary'!$A$7:$I$50</definedName>
    <definedName name="_xlnm.Print_Area" localSheetId="6">'Step 5 - Summary Review'!$A$2:$H$36</definedName>
    <definedName name="_xlnm.Print_Titles" localSheetId="4">'Step 3 - Staffing Tool'!$16:$16</definedName>
    <definedName name="_xlnm.Print_Titles" localSheetId="5">'Step 4 - Non-Salary'!$8:$8</definedName>
    <definedName name="_xlnm.Print_Titles" localSheetId="6">'Step 5 - Summary Review'!$7:$7</definedName>
    <definedName name="Q__Budget_Scenerio" localSheetId="4">#REF!</definedName>
    <definedName name="Q__Budget_Scenerio" localSheetId="5">#REF!</definedName>
    <definedName name="Q__Budget_Scenerio" localSheetId="6">#REF!</definedName>
    <definedName name="Q__Budget_Scenerio">#REF!</definedName>
    <definedName name="STUDENT_SERVICES">#REF!</definedName>
    <definedName name="TM1REBUILDOPTION">1</definedName>
  </definedNames>
  <calcPr calcId="145621"/>
</workbook>
</file>

<file path=xl/calcChain.xml><?xml version="1.0" encoding="utf-8"?>
<calcChain xmlns="http://schemas.openxmlformats.org/spreadsheetml/2006/main">
  <c r="E12" i="10" l="1"/>
  <c r="F12" i="10"/>
  <c r="G12" i="10"/>
  <c r="H12" i="10"/>
  <c r="D12" i="10"/>
  <c r="E11" i="10"/>
  <c r="F11" i="10"/>
  <c r="G11" i="10"/>
  <c r="H11" i="10"/>
  <c r="D11" i="10"/>
  <c r="K11" i="7"/>
  <c r="L11" i="7"/>
  <c r="M11" i="7"/>
  <c r="N11" i="7"/>
  <c r="J11" i="7"/>
  <c r="AD49" i="8"/>
  <c r="G50" i="8"/>
  <c r="AD50" i="8"/>
  <c r="G51" i="8"/>
  <c r="AD51" i="8"/>
  <c r="AD48" i="8"/>
  <c r="AA49" i="8"/>
  <c r="AA50" i="8"/>
  <c r="AA48" i="8"/>
  <c r="X49" i="8"/>
  <c r="R28" i="8"/>
  <c r="E29" i="8"/>
  <c r="G29" i="8"/>
  <c r="H29" i="8"/>
  <c r="R29" i="8"/>
  <c r="E30" i="8"/>
  <c r="G30" i="8"/>
  <c r="H30" i="8"/>
  <c r="R30" i="8"/>
  <c r="R31" i="8"/>
  <c r="R32" i="8"/>
  <c r="R33" i="8"/>
  <c r="E34" i="8"/>
  <c r="G34" i="8"/>
  <c r="H34" i="8"/>
  <c r="R34" i="8"/>
  <c r="E35" i="8"/>
  <c r="G35" i="8"/>
  <c r="H35" i="8"/>
  <c r="R35" i="8"/>
  <c r="R36" i="8"/>
  <c r="R37" i="8"/>
  <c r="R38" i="8"/>
  <c r="R39" i="8"/>
  <c r="E40" i="8"/>
  <c r="G40" i="8"/>
  <c r="H40" i="8"/>
  <c r="R40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U49" i="8"/>
  <c r="X27" i="8"/>
  <c r="AD27" i="8"/>
  <c r="AA27" i="8"/>
  <c r="E20" i="9"/>
  <c r="E26" i="9"/>
  <c r="E23" i="9"/>
  <c r="E13" i="9"/>
  <c r="Q19" i="8"/>
  <c r="G26" i="2"/>
  <c r="G245" i="13"/>
  <c r="G543" i="13"/>
  <c r="G799" i="13"/>
  <c r="G959" i="13"/>
  <c r="G983" i="13"/>
  <c r="G1109" i="13"/>
  <c r="G1211" i="13"/>
  <c r="G1287" i="13"/>
  <c r="G1359" i="13"/>
  <c r="G1393" i="13"/>
  <c r="G1431" i="13"/>
  <c r="G1443" i="13"/>
  <c r="G1469" i="13"/>
  <c r="G1507" i="13"/>
  <c r="G1595" i="13"/>
  <c r="G1627" i="13"/>
  <c r="G1663" i="13"/>
  <c r="G1691" i="13"/>
  <c r="G1705" i="13"/>
  <c r="G1727" i="13"/>
  <c r="G1733" i="13"/>
  <c r="G1755" i="13"/>
  <c r="G1791" i="13"/>
  <c r="G1819" i="13"/>
  <c r="G1833" i="13"/>
  <c r="G1855" i="13"/>
  <c r="G1861" i="13"/>
  <c r="G1883" i="13"/>
  <c r="G1919" i="13"/>
  <c r="G1947" i="13"/>
  <c r="G1961" i="13"/>
  <c r="G1983" i="13"/>
  <c r="G1989" i="13"/>
  <c r="G2004" i="13"/>
  <c r="G2011" i="13"/>
  <c r="G2029" i="13"/>
  <c r="G2045" i="13"/>
  <c r="G2061" i="13"/>
  <c r="G2093" i="13"/>
  <c r="G2104" i="13"/>
  <c r="G2125" i="13"/>
  <c r="G2153" i="13"/>
  <c r="G2189" i="13"/>
  <c r="G2196" i="13"/>
  <c r="G2217" i="13"/>
  <c r="G2238" i="13"/>
  <c r="G2253" i="13"/>
  <c r="G2281" i="13"/>
  <c r="G2297" i="13"/>
  <c r="G2313" i="13"/>
  <c r="G2329" i="13"/>
  <c r="G2345" i="13"/>
  <c r="G2361" i="13"/>
  <c r="G2377" i="13"/>
  <c r="G2393" i="13"/>
  <c r="G2409" i="13"/>
  <c r="G2425" i="13"/>
  <c r="G2441" i="13"/>
  <c r="G2457" i="13"/>
  <c r="G2473" i="13"/>
  <c r="G2489" i="13"/>
  <c r="G2505" i="13"/>
  <c r="G2521" i="13"/>
  <c r="G2537" i="13"/>
  <c r="G2553" i="13"/>
  <c r="G2569" i="13"/>
  <c r="G2585" i="13"/>
  <c r="G2601" i="13"/>
  <c r="G2617" i="13"/>
  <c r="G2633" i="13"/>
  <c r="G2649" i="13"/>
  <c r="G2665" i="13"/>
  <c r="G2681" i="13"/>
  <c r="G2697" i="13"/>
  <c r="G2713" i="13"/>
  <c r="G2729" i="13"/>
  <c r="G2745" i="13"/>
  <c r="G2761" i="13"/>
  <c r="G2777" i="13"/>
  <c r="G2793" i="13"/>
  <c r="G2809" i="13"/>
  <c r="G2825" i="13"/>
  <c r="G2841" i="13"/>
  <c r="G2857" i="13"/>
  <c r="G2873" i="13"/>
  <c r="G2889" i="13"/>
  <c r="G2905" i="13"/>
  <c r="G2921" i="13"/>
  <c r="G2937" i="13"/>
  <c r="G2953" i="13"/>
  <c r="G2969" i="13"/>
  <c r="G2985" i="13"/>
  <c r="G3001" i="13"/>
  <c r="G3017" i="13"/>
  <c r="G3033" i="13"/>
  <c r="G3049" i="13"/>
  <c r="G3065" i="13"/>
  <c r="G3081" i="13"/>
  <c r="G3097" i="13"/>
  <c r="G3113" i="13"/>
  <c r="G3129" i="13"/>
  <c r="G3145" i="13"/>
  <c r="G3161" i="13"/>
  <c r="G3177" i="13"/>
  <c r="G3197" i="13"/>
  <c r="G3205" i="13"/>
  <c r="G3213" i="13"/>
  <c r="G3221" i="13"/>
  <c r="G3229" i="13"/>
  <c r="G3237" i="13"/>
  <c r="G3245" i="13"/>
  <c r="G3253" i="13"/>
  <c r="G3261" i="13"/>
  <c r="G3269" i="13"/>
  <c r="G3277" i="13"/>
  <c r="G3285" i="13"/>
  <c r="G3293" i="13"/>
  <c r="G3301" i="13"/>
  <c r="G3309" i="13"/>
  <c r="G3317" i="13"/>
  <c r="G3325" i="13"/>
  <c r="G3333" i="13"/>
  <c r="G3341" i="13"/>
  <c r="G3349" i="13"/>
  <c r="G3357" i="13"/>
  <c r="G3365" i="13"/>
  <c r="G3373" i="13"/>
  <c r="G3381" i="13"/>
  <c r="G3389" i="13"/>
  <c r="G3397" i="13"/>
  <c r="G3405" i="13"/>
  <c r="G3413" i="13"/>
  <c r="G3421" i="13"/>
  <c r="G3429" i="13"/>
  <c r="G3437" i="13"/>
  <c r="G3445" i="13"/>
  <c r="G3453" i="13"/>
  <c r="G3461" i="13"/>
  <c r="G3469" i="13"/>
  <c r="G3477" i="13"/>
  <c r="G3485" i="13"/>
  <c r="G3493" i="13"/>
  <c r="G3501" i="13"/>
  <c r="G3509" i="13"/>
  <c r="G3517" i="13"/>
  <c r="G3525" i="13"/>
  <c r="G3533" i="13"/>
  <c r="G3541" i="13"/>
  <c r="G3549" i="13"/>
  <c r="G3557" i="13"/>
  <c r="G3565" i="13"/>
  <c r="G3573" i="13"/>
  <c r="G3581" i="13"/>
  <c r="G3589" i="13"/>
  <c r="G3597" i="13"/>
  <c r="G3605" i="13"/>
  <c r="G3613" i="13"/>
  <c r="G3621" i="13"/>
  <c r="G3629" i="13"/>
  <c r="G3637" i="13"/>
  <c r="G3645" i="13"/>
  <c r="G3653" i="13"/>
  <c r="G3661" i="13"/>
  <c r="G3669" i="13"/>
  <c r="G3677" i="13"/>
  <c r="G3685" i="13"/>
  <c r="G3693" i="13"/>
  <c r="G3701" i="13"/>
  <c r="G3709" i="13"/>
  <c r="G3717" i="13"/>
  <c r="G3725" i="13"/>
  <c r="G3733" i="13"/>
  <c r="G3741" i="13"/>
  <c r="G3749" i="13"/>
  <c r="G3757" i="13"/>
  <c r="G3765" i="13"/>
  <c r="G3773" i="13"/>
  <c r="G3781" i="13"/>
  <c r="G3789" i="13"/>
  <c r="G3797" i="13"/>
  <c r="G3805" i="13"/>
  <c r="G3813" i="13"/>
  <c r="G3821" i="13"/>
  <c r="G3829" i="13"/>
  <c r="G3837" i="13"/>
  <c r="G3845" i="13"/>
  <c r="G3853" i="13"/>
  <c r="G3861" i="13"/>
  <c r="G3869" i="13"/>
  <c r="G3877" i="13"/>
  <c r="G3885" i="13"/>
  <c r="G3893" i="13"/>
  <c r="G3901" i="13"/>
  <c r="G3909" i="13"/>
  <c r="G3917" i="13"/>
  <c r="G3925" i="13"/>
  <c r="G3933" i="13"/>
  <c r="G3941" i="13"/>
  <c r="G3949" i="13"/>
  <c r="G3957" i="13"/>
  <c r="G3965" i="13"/>
  <c r="G3973" i="13"/>
  <c r="G3981" i="13"/>
  <c r="G3989" i="13"/>
  <c r="G4001" i="13"/>
  <c r="G4005" i="13"/>
  <c r="G4006" i="13"/>
  <c r="G4017" i="13"/>
  <c r="G4021" i="13"/>
  <c r="G4033" i="13"/>
  <c r="G4037" i="13"/>
  <c r="G4038" i="13"/>
  <c r="G4049" i="13"/>
  <c r="G4053" i="13"/>
  <c r="G4065" i="13"/>
  <c r="G4069" i="13"/>
  <c r="G4070" i="13"/>
  <c r="G4081" i="13"/>
  <c r="G4085" i="13"/>
  <c r="G4097" i="13"/>
  <c r="G4101" i="13"/>
  <c r="G4102" i="13"/>
  <c r="G4113" i="13"/>
  <c r="G4117" i="13"/>
  <c r="G4129" i="13"/>
  <c r="G4133" i="13"/>
  <c r="G4134" i="13"/>
  <c r="G4141" i="13"/>
  <c r="G4145" i="13"/>
  <c r="G4149" i="13"/>
  <c r="G4150" i="13"/>
  <c r="G4157" i="13"/>
  <c r="G4161" i="13"/>
  <c r="G4165" i="13"/>
  <c r="G4173" i="13"/>
  <c r="G4177" i="13"/>
  <c r="G4178" i="13"/>
  <c r="G4181" i="13"/>
  <c r="G4186" i="13"/>
  <c r="G4189" i="13"/>
  <c r="G4193" i="13"/>
  <c r="G4197" i="13"/>
  <c r="G4205" i="13"/>
  <c r="G4209" i="13"/>
  <c r="G4213" i="13"/>
  <c r="G4214" i="13"/>
  <c r="G4221" i="13"/>
  <c r="G4225" i="13"/>
  <c r="G4229" i="13"/>
  <c r="G4237" i="13"/>
  <c r="G4241" i="13"/>
  <c r="G4242" i="13"/>
  <c r="G4245" i="13"/>
  <c r="G4250" i="13"/>
  <c r="G4253" i="13"/>
  <c r="G4257" i="13"/>
  <c r="G4261" i="13"/>
  <c r="G4269" i="13"/>
  <c r="G4273" i="13"/>
  <c r="G4277" i="13"/>
  <c r="G4278" i="13"/>
  <c r="G4285" i="13"/>
  <c r="G4289" i="13"/>
  <c r="G4293" i="13"/>
  <c r="G4301" i="13"/>
  <c r="G4305" i="13"/>
  <c r="G4306" i="13"/>
  <c r="G4309" i="13"/>
  <c r="G4314" i="13"/>
  <c r="G4317" i="13"/>
  <c r="G4321" i="13"/>
  <c r="G4325" i="13"/>
  <c r="G4333" i="13"/>
  <c r="G4337" i="13"/>
  <c r="G4341" i="13"/>
  <c r="G4342" i="13"/>
  <c r="G4349" i="13"/>
  <c r="G4353" i="13"/>
  <c r="G4357" i="13"/>
  <c r="G4365" i="13"/>
  <c r="G4369" i="13"/>
  <c r="G4370" i="13"/>
  <c r="G4373" i="13"/>
  <c r="G4378" i="13"/>
  <c r="G4381" i="13"/>
  <c r="G4385" i="13"/>
  <c r="G4389" i="13"/>
  <c r="G4397" i="13"/>
  <c r="G4401" i="13"/>
  <c r="G4405" i="13"/>
  <c r="G4406" i="13"/>
  <c r="G4413" i="13"/>
  <c r="G4417" i="13"/>
  <c r="G4421" i="13"/>
  <c r="G4429" i="13"/>
  <c r="G4433" i="13"/>
  <c r="G4434" i="13"/>
  <c r="G4437" i="13"/>
  <c r="G4442" i="13"/>
  <c r="G4445" i="13"/>
  <c r="G4449" i="13"/>
  <c r="G4453" i="13"/>
  <c r="G4461" i="13"/>
  <c r="G4465" i="13"/>
  <c r="G4469" i="13"/>
  <c r="G4470" i="13"/>
  <c r="G4477" i="13"/>
  <c r="G4481" i="13"/>
  <c r="G4485" i="13"/>
  <c r="G4493" i="13"/>
  <c r="G4497" i="13"/>
  <c r="G4498" i="13"/>
  <c r="G4501" i="13"/>
  <c r="G4506" i="13"/>
  <c r="G4509" i="13"/>
  <c r="G4513" i="13"/>
  <c r="G4517" i="13"/>
  <c r="G4525" i="13"/>
  <c r="G4529" i="13"/>
  <c r="G4533" i="13"/>
  <c r="G4534" i="13"/>
  <c r="G4541" i="13"/>
  <c r="G4545" i="13"/>
  <c r="G4549" i="13"/>
  <c r="G4557" i="13"/>
  <c r="G4561" i="13"/>
  <c r="G4562" i="13"/>
  <c r="G4565" i="13"/>
  <c r="G4570" i="13"/>
  <c r="G4573" i="13"/>
  <c r="G4577" i="13"/>
  <c r="G4581" i="13"/>
  <c r="G4589" i="13"/>
  <c r="G4593" i="13"/>
  <c r="G4597" i="13"/>
  <c r="G4598" i="13"/>
  <c r="G4605" i="13"/>
  <c r="G4609" i="13"/>
  <c r="G4613" i="13"/>
  <c r="G4621" i="13"/>
  <c r="G4625" i="13"/>
  <c r="G4626" i="13"/>
  <c r="G4629" i="13"/>
  <c r="G4634" i="13"/>
  <c r="G4637" i="13"/>
  <c r="G4641" i="13"/>
  <c r="G4645" i="13"/>
  <c r="G4653" i="13"/>
  <c r="G4657" i="13"/>
  <c r="G4661" i="13"/>
  <c r="G4662" i="13"/>
  <c r="G4669" i="13"/>
  <c r="G4673" i="13"/>
  <c r="G4677" i="13"/>
  <c r="G4685" i="13"/>
  <c r="G4689" i="13"/>
  <c r="G4690" i="13"/>
  <c r="G4693" i="13"/>
  <c r="G4698" i="13"/>
  <c r="G4701" i="13"/>
  <c r="G4705" i="13"/>
  <c r="G4709" i="13"/>
  <c r="G4717" i="13"/>
  <c r="G4721" i="13"/>
  <c r="G4725" i="13"/>
  <c r="G4726" i="13"/>
  <c r="G4733" i="13"/>
  <c r="G4737" i="13"/>
  <c r="G4741" i="13"/>
  <c r="G4749" i="13"/>
  <c r="G4753" i="13"/>
  <c r="G4754" i="13"/>
  <c r="G4757" i="13"/>
  <c r="G4762" i="13"/>
  <c r="G4765" i="13"/>
  <c r="G4769" i="13"/>
  <c r="G4773" i="13"/>
  <c r="G4781" i="13"/>
  <c r="G4785" i="13"/>
  <c r="G4789" i="13"/>
  <c r="G4790" i="13"/>
  <c r="G4797" i="13"/>
  <c r="G4801" i="13"/>
  <c r="G4805" i="13"/>
  <c r="G4813" i="13"/>
  <c r="G4817" i="13"/>
  <c r="G4818" i="13"/>
  <c r="G4821" i="13"/>
  <c r="G4826" i="13"/>
  <c r="G4829" i="13"/>
  <c r="G4833" i="13"/>
  <c r="G4837" i="13"/>
  <c r="G4845" i="13"/>
  <c r="G4849" i="13"/>
  <c r="G4853" i="13"/>
  <c r="G4854" i="13"/>
  <c r="G4861" i="13"/>
  <c r="G4865" i="13"/>
  <c r="G4869" i="13"/>
  <c r="G4877" i="13"/>
  <c r="G4881" i="13"/>
  <c r="G4882" i="13"/>
  <c r="G4885" i="13"/>
  <c r="G4890" i="13"/>
  <c r="G4893" i="13"/>
  <c r="G4897" i="13"/>
  <c r="G4901" i="13"/>
  <c r="G4909" i="13"/>
  <c r="G4913" i="13"/>
  <c r="G4917" i="13"/>
  <c r="G4918" i="13"/>
  <c r="G4925" i="13"/>
  <c r="G4929" i="13"/>
  <c r="G4933" i="13"/>
  <c r="G4941" i="13"/>
  <c r="G4945" i="13"/>
  <c r="G4946" i="13"/>
  <c r="G4949" i="13"/>
  <c r="G4954" i="13"/>
  <c r="G4957" i="13"/>
  <c r="G4961" i="13"/>
  <c r="G4965" i="13"/>
  <c r="G4973" i="13"/>
  <c r="G4977" i="13"/>
  <c r="G4981" i="13"/>
  <c r="G4982" i="13"/>
  <c r="G4989" i="13"/>
  <c r="G4993" i="13"/>
  <c r="G4997" i="13"/>
  <c r="H2003" i="13"/>
  <c r="G2003" i="13"/>
  <c r="H2004" i="13"/>
  <c r="H2005" i="13"/>
  <c r="G2005" i="13"/>
  <c r="H2006" i="13"/>
  <c r="G2006" i="13"/>
  <c r="H2007" i="13"/>
  <c r="G2007" i="13"/>
  <c r="H2008" i="13"/>
  <c r="G2008" i="13"/>
  <c r="H2009" i="13"/>
  <c r="G2009" i="13"/>
  <c r="H2010" i="13"/>
  <c r="G2010" i="13"/>
  <c r="H2011" i="13"/>
  <c r="H2012" i="13"/>
  <c r="G2012" i="13"/>
  <c r="H2013" i="13"/>
  <c r="G2013" i="13"/>
  <c r="H2014" i="13"/>
  <c r="G2014" i="13"/>
  <c r="H2015" i="13"/>
  <c r="G2015" i="13"/>
  <c r="H2016" i="13"/>
  <c r="G2016" i="13"/>
  <c r="H2017" i="13"/>
  <c r="G2017" i="13"/>
  <c r="H2018" i="13"/>
  <c r="G2018" i="13"/>
  <c r="H2019" i="13"/>
  <c r="G2019" i="13"/>
  <c r="H2020" i="13"/>
  <c r="G2020" i="13"/>
  <c r="H2021" i="13"/>
  <c r="G2021" i="13"/>
  <c r="H2022" i="13"/>
  <c r="G2022" i="13"/>
  <c r="H2023" i="13"/>
  <c r="G2023" i="13"/>
  <c r="H2024" i="13"/>
  <c r="G2024" i="13"/>
  <c r="H2025" i="13"/>
  <c r="G2025" i="13"/>
  <c r="H2026" i="13"/>
  <c r="G2026" i="13"/>
  <c r="H2027" i="13"/>
  <c r="G2027" i="13"/>
  <c r="H2028" i="13"/>
  <c r="G2028" i="13"/>
  <c r="H2029" i="13"/>
  <c r="H2030" i="13"/>
  <c r="G2030" i="13"/>
  <c r="H2031" i="13"/>
  <c r="G2031" i="13"/>
  <c r="H2032" i="13"/>
  <c r="G2032" i="13"/>
  <c r="H2033" i="13"/>
  <c r="G2033" i="13"/>
  <c r="H2034" i="13"/>
  <c r="G2034" i="13"/>
  <c r="H2035" i="13"/>
  <c r="G2035" i="13"/>
  <c r="H2036" i="13"/>
  <c r="G2036" i="13"/>
  <c r="H2037" i="13"/>
  <c r="G2037" i="13"/>
  <c r="H2038" i="13"/>
  <c r="G2038" i="13"/>
  <c r="H2039" i="13"/>
  <c r="G2039" i="13"/>
  <c r="H2040" i="13"/>
  <c r="G2040" i="13"/>
  <c r="H2041" i="13"/>
  <c r="G2041" i="13"/>
  <c r="H2042" i="13"/>
  <c r="G2042" i="13"/>
  <c r="H2043" i="13"/>
  <c r="G2043" i="13"/>
  <c r="H2044" i="13"/>
  <c r="G2044" i="13"/>
  <c r="H2045" i="13"/>
  <c r="H2046" i="13"/>
  <c r="G2046" i="13"/>
  <c r="H2047" i="13"/>
  <c r="G2047" i="13"/>
  <c r="H2048" i="13"/>
  <c r="G2048" i="13"/>
  <c r="H2049" i="13"/>
  <c r="G2049" i="13"/>
  <c r="H2050" i="13"/>
  <c r="G2050" i="13"/>
  <c r="H2051" i="13"/>
  <c r="G2051" i="13"/>
  <c r="H2052" i="13"/>
  <c r="G2052" i="13"/>
  <c r="H2053" i="13"/>
  <c r="G2053" i="13"/>
  <c r="H2054" i="13"/>
  <c r="G2054" i="13"/>
  <c r="H2055" i="13"/>
  <c r="G2055" i="13"/>
  <c r="H2056" i="13"/>
  <c r="G2056" i="13"/>
  <c r="H2057" i="13"/>
  <c r="G2057" i="13"/>
  <c r="H2058" i="13"/>
  <c r="G2058" i="13"/>
  <c r="H2059" i="13"/>
  <c r="G2059" i="13"/>
  <c r="H2060" i="13"/>
  <c r="G2060" i="13"/>
  <c r="H2061" i="13"/>
  <c r="H2062" i="13"/>
  <c r="G2062" i="13"/>
  <c r="H2063" i="13"/>
  <c r="G2063" i="13"/>
  <c r="H2064" i="13"/>
  <c r="G2064" i="13"/>
  <c r="H2065" i="13"/>
  <c r="G2065" i="13"/>
  <c r="H2066" i="13"/>
  <c r="G2066" i="13"/>
  <c r="H2067" i="13"/>
  <c r="G2067" i="13"/>
  <c r="H2068" i="13"/>
  <c r="G2068" i="13"/>
  <c r="H2069" i="13"/>
  <c r="G2069" i="13"/>
  <c r="H2070" i="13"/>
  <c r="G2070" i="13"/>
  <c r="H2071" i="13"/>
  <c r="G2071" i="13"/>
  <c r="H2072" i="13"/>
  <c r="G2072" i="13"/>
  <c r="H2073" i="13"/>
  <c r="G2073" i="13"/>
  <c r="H2074" i="13"/>
  <c r="G2074" i="13"/>
  <c r="H2075" i="13"/>
  <c r="G2075" i="13"/>
  <c r="H2076" i="13"/>
  <c r="G2076" i="13"/>
  <c r="H2077" i="13"/>
  <c r="G2077" i="13"/>
  <c r="H2078" i="13"/>
  <c r="G2078" i="13"/>
  <c r="H2079" i="13"/>
  <c r="G2079" i="13"/>
  <c r="H2080" i="13"/>
  <c r="G2080" i="13"/>
  <c r="H2081" i="13"/>
  <c r="G2081" i="13"/>
  <c r="H2082" i="13"/>
  <c r="G2082" i="13"/>
  <c r="H2083" i="13"/>
  <c r="G2083" i="13"/>
  <c r="H2084" i="13"/>
  <c r="G2084" i="13"/>
  <c r="H2085" i="13"/>
  <c r="G2085" i="13"/>
  <c r="H2086" i="13"/>
  <c r="G2086" i="13"/>
  <c r="H2087" i="13"/>
  <c r="G2087" i="13"/>
  <c r="H2088" i="13"/>
  <c r="G2088" i="13"/>
  <c r="H2089" i="13"/>
  <c r="G2089" i="13"/>
  <c r="H2090" i="13"/>
  <c r="G2090" i="13"/>
  <c r="H2091" i="13"/>
  <c r="G2091" i="13"/>
  <c r="H2092" i="13"/>
  <c r="G2092" i="13"/>
  <c r="H2093" i="13"/>
  <c r="H2094" i="13"/>
  <c r="G2094" i="13"/>
  <c r="H2095" i="13"/>
  <c r="G2095" i="13"/>
  <c r="H2096" i="13"/>
  <c r="G2096" i="13"/>
  <c r="H2097" i="13"/>
  <c r="G2097" i="13"/>
  <c r="H2098" i="13"/>
  <c r="G2098" i="13"/>
  <c r="H2099" i="13"/>
  <c r="G2099" i="13"/>
  <c r="H2100" i="13"/>
  <c r="G2100" i="13"/>
  <c r="H2101" i="13"/>
  <c r="G2101" i="13"/>
  <c r="H2102" i="13"/>
  <c r="G2102" i="13"/>
  <c r="H2103" i="13"/>
  <c r="G2103" i="13"/>
  <c r="H2104" i="13"/>
  <c r="H2105" i="13"/>
  <c r="G2105" i="13"/>
  <c r="H2106" i="13"/>
  <c r="G2106" i="13"/>
  <c r="H2107" i="13"/>
  <c r="G2107" i="13"/>
  <c r="H2108" i="13"/>
  <c r="G2108" i="13"/>
  <c r="H2109" i="13"/>
  <c r="G2109" i="13"/>
  <c r="H2110" i="13"/>
  <c r="G2110" i="13"/>
  <c r="H2111" i="13"/>
  <c r="G2111" i="13"/>
  <c r="H2112" i="13"/>
  <c r="G2112" i="13"/>
  <c r="H2113" i="13"/>
  <c r="G2113" i="13"/>
  <c r="H2114" i="13"/>
  <c r="G2114" i="13"/>
  <c r="H2115" i="13"/>
  <c r="G2115" i="13"/>
  <c r="H2116" i="13"/>
  <c r="G2116" i="13"/>
  <c r="H2117" i="13"/>
  <c r="G2117" i="13"/>
  <c r="H2118" i="13"/>
  <c r="G2118" i="13"/>
  <c r="H2119" i="13"/>
  <c r="G2119" i="13"/>
  <c r="H2120" i="13"/>
  <c r="G2120" i="13"/>
  <c r="H2121" i="13"/>
  <c r="G2121" i="13"/>
  <c r="H2122" i="13"/>
  <c r="G2122" i="13"/>
  <c r="H2123" i="13"/>
  <c r="G2123" i="13"/>
  <c r="H2124" i="13"/>
  <c r="G2124" i="13"/>
  <c r="H2125" i="13"/>
  <c r="H2126" i="13"/>
  <c r="G2126" i="13"/>
  <c r="H2127" i="13"/>
  <c r="G2127" i="13"/>
  <c r="H2128" i="13"/>
  <c r="G2128" i="13"/>
  <c r="H2129" i="13"/>
  <c r="G2129" i="13"/>
  <c r="H2130" i="13"/>
  <c r="G2130" i="13"/>
  <c r="H2131" i="13"/>
  <c r="G2131" i="13"/>
  <c r="H2132" i="13"/>
  <c r="G2132" i="13"/>
  <c r="H2133" i="13"/>
  <c r="G2133" i="13"/>
  <c r="H2134" i="13"/>
  <c r="G2134" i="13"/>
  <c r="H2135" i="13"/>
  <c r="G2135" i="13"/>
  <c r="H2136" i="13"/>
  <c r="G2136" i="13"/>
  <c r="H2137" i="13"/>
  <c r="G2137" i="13"/>
  <c r="H2138" i="13"/>
  <c r="G2138" i="13"/>
  <c r="H2139" i="13"/>
  <c r="G2139" i="13"/>
  <c r="H2140" i="13"/>
  <c r="G2140" i="13"/>
  <c r="H2141" i="13"/>
  <c r="G2141" i="13"/>
  <c r="H2142" i="13"/>
  <c r="G2142" i="13"/>
  <c r="H2143" i="13"/>
  <c r="G2143" i="13"/>
  <c r="H2144" i="13"/>
  <c r="G2144" i="13"/>
  <c r="H2145" i="13"/>
  <c r="G2145" i="13"/>
  <c r="H2146" i="13"/>
  <c r="G2146" i="13"/>
  <c r="H2147" i="13"/>
  <c r="G2147" i="13"/>
  <c r="H2148" i="13"/>
  <c r="G2148" i="13"/>
  <c r="H2149" i="13"/>
  <c r="G2149" i="13"/>
  <c r="H2150" i="13"/>
  <c r="G2150" i="13"/>
  <c r="H2151" i="13"/>
  <c r="G2151" i="13"/>
  <c r="H2152" i="13"/>
  <c r="G2152" i="13"/>
  <c r="H2153" i="13"/>
  <c r="H2154" i="13"/>
  <c r="G2154" i="13"/>
  <c r="H2155" i="13"/>
  <c r="G2155" i="13"/>
  <c r="H2156" i="13"/>
  <c r="G2156" i="13"/>
  <c r="H2157" i="13"/>
  <c r="G2157" i="13"/>
  <c r="H2158" i="13"/>
  <c r="G2158" i="13"/>
  <c r="H2159" i="13"/>
  <c r="G2159" i="13"/>
  <c r="H2160" i="13"/>
  <c r="G2160" i="13"/>
  <c r="H2161" i="13"/>
  <c r="G2161" i="13"/>
  <c r="H2162" i="13"/>
  <c r="G2162" i="13"/>
  <c r="H2163" i="13"/>
  <c r="G2163" i="13"/>
  <c r="H2164" i="13"/>
  <c r="G2164" i="13"/>
  <c r="H2165" i="13"/>
  <c r="G2165" i="13"/>
  <c r="H2166" i="13"/>
  <c r="G2166" i="13"/>
  <c r="H2167" i="13"/>
  <c r="G2167" i="13"/>
  <c r="H2168" i="13"/>
  <c r="G2168" i="13"/>
  <c r="H2169" i="13"/>
  <c r="G2169" i="13"/>
  <c r="H2170" i="13"/>
  <c r="G2170" i="13"/>
  <c r="H2171" i="13"/>
  <c r="G2171" i="13"/>
  <c r="H2172" i="13"/>
  <c r="G2172" i="13"/>
  <c r="H2173" i="13"/>
  <c r="G2173" i="13"/>
  <c r="H2174" i="13"/>
  <c r="G2174" i="13"/>
  <c r="H2175" i="13"/>
  <c r="G2175" i="13"/>
  <c r="H2176" i="13"/>
  <c r="G2176" i="13"/>
  <c r="H2177" i="13"/>
  <c r="G2177" i="13"/>
  <c r="H2178" i="13"/>
  <c r="G2178" i="13"/>
  <c r="H2179" i="13"/>
  <c r="G2179" i="13"/>
  <c r="H2180" i="13"/>
  <c r="G2180" i="13"/>
  <c r="H2181" i="13"/>
  <c r="G2181" i="13"/>
  <c r="H2182" i="13"/>
  <c r="G2182" i="13"/>
  <c r="H2183" i="13"/>
  <c r="G2183" i="13"/>
  <c r="H2184" i="13"/>
  <c r="G2184" i="13"/>
  <c r="H2185" i="13"/>
  <c r="G2185" i="13"/>
  <c r="H2186" i="13"/>
  <c r="G2186" i="13"/>
  <c r="H2187" i="13"/>
  <c r="G2187" i="13"/>
  <c r="H2188" i="13"/>
  <c r="G2188" i="13"/>
  <c r="H2189" i="13"/>
  <c r="H2190" i="13"/>
  <c r="G2190" i="13"/>
  <c r="H2191" i="13"/>
  <c r="G2191" i="13"/>
  <c r="H2192" i="13"/>
  <c r="G2192" i="13"/>
  <c r="H2193" i="13"/>
  <c r="G2193" i="13"/>
  <c r="H2194" i="13"/>
  <c r="G2194" i="13"/>
  <c r="H2195" i="13"/>
  <c r="G2195" i="13"/>
  <c r="H2196" i="13"/>
  <c r="H2197" i="13"/>
  <c r="G2197" i="13"/>
  <c r="H2198" i="13"/>
  <c r="G2198" i="13"/>
  <c r="H2199" i="13"/>
  <c r="G2199" i="13"/>
  <c r="H2200" i="13"/>
  <c r="G2200" i="13"/>
  <c r="H2201" i="13"/>
  <c r="G2201" i="13"/>
  <c r="H2202" i="13"/>
  <c r="G2202" i="13"/>
  <c r="H2203" i="13"/>
  <c r="G2203" i="13"/>
  <c r="H2204" i="13"/>
  <c r="G2204" i="13"/>
  <c r="H2205" i="13"/>
  <c r="G2205" i="13"/>
  <c r="H2206" i="13"/>
  <c r="G2206" i="13"/>
  <c r="H2207" i="13"/>
  <c r="G2207" i="13"/>
  <c r="H2208" i="13"/>
  <c r="G2208" i="13"/>
  <c r="H2209" i="13"/>
  <c r="G2209" i="13"/>
  <c r="H2210" i="13"/>
  <c r="G2210" i="13"/>
  <c r="H2211" i="13"/>
  <c r="G2211" i="13"/>
  <c r="H2212" i="13"/>
  <c r="G2212" i="13"/>
  <c r="H2213" i="13"/>
  <c r="G2213" i="13"/>
  <c r="H2214" i="13"/>
  <c r="G2214" i="13"/>
  <c r="H2215" i="13"/>
  <c r="G2215" i="13"/>
  <c r="H2216" i="13"/>
  <c r="G2216" i="13"/>
  <c r="H2217" i="13"/>
  <c r="H2218" i="13"/>
  <c r="G2218" i="13"/>
  <c r="H2219" i="13"/>
  <c r="G2219" i="13"/>
  <c r="H2220" i="13"/>
  <c r="G2220" i="13"/>
  <c r="H2221" i="13"/>
  <c r="G2221" i="13"/>
  <c r="H2222" i="13"/>
  <c r="G2222" i="13"/>
  <c r="H2223" i="13"/>
  <c r="G2223" i="13"/>
  <c r="H2224" i="13"/>
  <c r="G2224" i="13"/>
  <c r="H2225" i="13"/>
  <c r="G2225" i="13"/>
  <c r="H2226" i="13"/>
  <c r="G2226" i="13"/>
  <c r="H2227" i="13"/>
  <c r="G2227" i="13"/>
  <c r="H2228" i="13"/>
  <c r="G2228" i="13"/>
  <c r="H2229" i="13"/>
  <c r="G2229" i="13"/>
  <c r="H2230" i="13"/>
  <c r="G2230" i="13"/>
  <c r="H2231" i="13"/>
  <c r="G2231" i="13"/>
  <c r="H2232" i="13"/>
  <c r="G2232" i="13"/>
  <c r="H2233" i="13"/>
  <c r="G2233" i="13"/>
  <c r="H2234" i="13"/>
  <c r="G2234" i="13"/>
  <c r="H2235" i="13"/>
  <c r="G2235" i="13"/>
  <c r="H2236" i="13"/>
  <c r="G2236" i="13"/>
  <c r="H2237" i="13"/>
  <c r="G2237" i="13"/>
  <c r="H2238" i="13"/>
  <c r="H2239" i="13"/>
  <c r="G2239" i="13"/>
  <c r="H2240" i="13"/>
  <c r="G2240" i="13"/>
  <c r="H2241" i="13"/>
  <c r="G2241" i="13"/>
  <c r="H2242" i="13"/>
  <c r="G2242" i="13"/>
  <c r="H2243" i="13"/>
  <c r="G2243" i="13"/>
  <c r="H2244" i="13"/>
  <c r="G2244" i="13"/>
  <c r="H2245" i="13"/>
  <c r="G2245" i="13"/>
  <c r="H2246" i="13"/>
  <c r="G2246" i="13"/>
  <c r="H2247" i="13"/>
  <c r="G2247" i="13"/>
  <c r="H2248" i="13"/>
  <c r="G2248" i="13"/>
  <c r="H2249" i="13"/>
  <c r="G2249" i="13"/>
  <c r="H2250" i="13"/>
  <c r="G2250" i="13"/>
  <c r="H2251" i="13"/>
  <c r="G2251" i="13"/>
  <c r="H2252" i="13"/>
  <c r="G2252" i="13"/>
  <c r="H2253" i="13"/>
  <c r="H2254" i="13"/>
  <c r="G2254" i="13"/>
  <c r="H2255" i="13"/>
  <c r="G2255" i="13"/>
  <c r="H2256" i="13"/>
  <c r="G2256" i="13"/>
  <c r="H2257" i="13"/>
  <c r="G2257" i="13"/>
  <c r="H2258" i="13"/>
  <c r="G2258" i="13"/>
  <c r="H2259" i="13"/>
  <c r="G2259" i="13"/>
  <c r="H2260" i="13"/>
  <c r="G2260" i="13"/>
  <c r="H2261" i="13"/>
  <c r="G2261" i="13"/>
  <c r="H2262" i="13"/>
  <c r="G2262" i="13"/>
  <c r="H2263" i="13"/>
  <c r="G2263" i="13"/>
  <c r="H2264" i="13"/>
  <c r="G2264" i="13"/>
  <c r="H2265" i="13"/>
  <c r="G2265" i="13"/>
  <c r="H2266" i="13"/>
  <c r="G2266" i="13"/>
  <c r="H2267" i="13"/>
  <c r="G2267" i="13"/>
  <c r="H2268" i="13"/>
  <c r="G2268" i="13"/>
  <c r="H2269" i="13"/>
  <c r="G2269" i="13"/>
  <c r="H2270" i="13"/>
  <c r="G2270" i="13"/>
  <c r="H2271" i="13"/>
  <c r="G2271" i="13"/>
  <c r="H2272" i="13"/>
  <c r="G2272" i="13"/>
  <c r="H2273" i="13"/>
  <c r="G2273" i="13"/>
  <c r="H2274" i="13"/>
  <c r="G2274" i="13"/>
  <c r="H2275" i="13"/>
  <c r="G2275" i="13"/>
  <c r="H2276" i="13"/>
  <c r="G2276" i="13"/>
  <c r="H2277" i="13"/>
  <c r="G2277" i="13"/>
  <c r="H2278" i="13"/>
  <c r="G2278" i="13"/>
  <c r="H2279" i="13"/>
  <c r="G2279" i="13"/>
  <c r="H2280" i="13"/>
  <c r="G2280" i="13"/>
  <c r="H2281" i="13"/>
  <c r="H2282" i="13"/>
  <c r="G2282" i="13"/>
  <c r="H2283" i="13"/>
  <c r="G2283" i="13"/>
  <c r="H2284" i="13"/>
  <c r="G2284" i="13"/>
  <c r="H2285" i="13"/>
  <c r="G2285" i="13"/>
  <c r="H2286" i="13"/>
  <c r="G2286" i="13"/>
  <c r="H2287" i="13"/>
  <c r="G2287" i="13"/>
  <c r="H2288" i="13"/>
  <c r="G2288" i="13"/>
  <c r="H2289" i="13"/>
  <c r="G2289" i="13"/>
  <c r="H2290" i="13"/>
  <c r="G2290" i="13"/>
  <c r="H2291" i="13"/>
  <c r="G2291" i="13"/>
  <c r="H2292" i="13"/>
  <c r="G2292" i="13"/>
  <c r="H2293" i="13"/>
  <c r="G2293" i="13"/>
  <c r="H2294" i="13"/>
  <c r="G2294" i="13"/>
  <c r="H2295" i="13"/>
  <c r="G2295" i="13"/>
  <c r="H2296" i="13"/>
  <c r="G2296" i="13"/>
  <c r="H2297" i="13"/>
  <c r="H2298" i="13"/>
  <c r="G2298" i="13"/>
  <c r="H2299" i="13"/>
  <c r="G2299" i="13"/>
  <c r="H2300" i="13"/>
  <c r="G2300" i="13"/>
  <c r="H2301" i="13"/>
  <c r="G2301" i="13"/>
  <c r="H2302" i="13"/>
  <c r="G2302" i="13"/>
  <c r="H2303" i="13"/>
  <c r="G2303" i="13"/>
  <c r="H2304" i="13"/>
  <c r="G2304" i="13"/>
  <c r="H2305" i="13"/>
  <c r="G2305" i="13"/>
  <c r="H2306" i="13"/>
  <c r="G2306" i="13"/>
  <c r="H2307" i="13"/>
  <c r="G2307" i="13"/>
  <c r="H2308" i="13"/>
  <c r="G2308" i="13"/>
  <c r="H2309" i="13"/>
  <c r="G2309" i="13"/>
  <c r="H2310" i="13"/>
  <c r="G2310" i="13"/>
  <c r="H2311" i="13"/>
  <c r="G2311" i="13"/>
  <c r="H2312" i="13"/>
  <c r="G2312" i="13"/>
  <c r="H2313" i="13"/>
  <c r="H2314" i="13"/>
  <c r="G2314" i="13"/>
  <c r="H2315" i="13"/>
  <c r="G2315" i="13"/>
  <c r="H2316" i="13"/>
  <c r="G2316" i="13"/>
  <c r="H2317" i="13"/>
  <c r="G2317" i="13"/>
  <c r="H2318" i="13"/>
  <c r="G2318" i="13"/>
  <c r="H2319" i="13"/>
  <c r="G2319" i="13"/>
  <c r="H2320" i="13"/>
  <c r="G2320" i="13"/>
  <c r="H2321" i="13"/>
  <c r="G2321" i="13"/>
  <c r="H2322" i="13"/>
  <c r="G2322" i="13"/>
  <c r="H2323" i="13"/>
  <c r="G2323" i="13"/>
  <c r="H2324" i="13"/>
  <c r="G2324" i="13"/>
  <c r="H2325" i="13"/>
  <c r="G2325" i="13"/>
  <c r="H2326" i="13"/>
  <c r="G2326" i="13"/>
  <c r="H2327" i="13"/>
  <c r="G2327" i="13"/>
  <c r="H2328" i="13"/>
  <c r="G2328" i="13"/>
  <c r="H2329" i="13"/>
  <c r="H2330" i="13"/>
  <c r="G2330" i="13"/>
  <c r="H2331" i="13"/>
  <c r="G2331" i="13"/>
  <c r="H2332" i="13"/>
  <c r="G2332" i="13"/>
  <c r="H2333" i="13"/>
  <c r="G2333" i="13"/>
  <c r="H2334" i="13"/>
  <c r="G2334" i="13"/>
  <c r="H2335" i="13"/>
  <c r="G2335" i="13"/>
  <c r="H2336" i="13"/>
  <c r="G2336" i="13"/>
  <c r="H2337" i="13"/>
  <c r="G2337" i="13"/>
  <c r="H2338" i="13"/>
  <c r="G2338" i="13"/>
  <c r="H2339" i="13"/>
  <c r="G2339" i="13"/>
  <c r="H2340" i="13"/>
  <c r="G2340" i="13"/>
  <c r="H2341" i="13"/>
  <c r="G2341" i="13"/>
  <c r="H2342" i="13"/>
  <c r="G2342" i="13"/>
  <c r="H2343" i="13"/>
  <c r="G2343" i="13"/>
  <c r="H2344" i="13"/>
  <c r="G2344" i="13"/>
  <c r="H2345" i="13"/>
  <c r="H2346" i="13"/>
  <c r="G2346" i="13"/>
  <c r="H2347" i="13"/>
  <c r="G2347" i="13"/>
  <c r="H2348" i="13"/>
  <c r="G2348" i="13"/>
  <c r="H2349" i="13"/>
  <c r="G2349" i="13"/>
  <c r="H2350" i="13"/>
  <c r="G2350" i="13"/>
  <c r="H2351" i="13"/>
  <c r="G2351" i="13"/>
  <c r="H2352" i="13"/>
  <c r="G2352" i="13"/>
  <c r="H2353" i="13"/>
  <c r="G2353" i="13"/>
  <c r="H2354" i="13"/>
  <c r="G2354" i="13"/>
  <c r="H2355" i="13"/>
  <c r="G2355" i="13"/>
  <c r="H2356" i="13"/>
  <c r="G2356" i="13"/>
  <c r="H2357" i="13"/>
  <c r="G2357" i="13"/>
  <c r="H2358" i="13"/>
  <c r="G2358" i="13"/>
  <c r="H2359" i="13"/>
  <c r="G2359" i="13"/>
  <c r="H2360" i="13"/>
  <c r="G2360" i="13"/>
  <c r="H2361" i="13"/>
  <c r="H2362" i="13"/>
  <c r="G2362" i="13"/>
  <c r="H2363" i="13"/>
  <c r="G2363" i="13"/>
  <c r="H2364" i="13"/>
  <c r="G2364" i="13"/>
  <c r="H2365" i="13"/>
  <c r="G2365" i="13"/>
  <c r="H2366" i="13"/>
  <c r="G2366" i="13"/>
  <c r="H2367" i="13"/>
  <c r="G2367" i="13"/>
  <c r="H2368" i="13"/>
  <c r="G2368" i="13"/>
  <c r="H2369" i="13"/>
  <c r="G2369" i="13"/>
  <c r="H2370" i="13"/>
  <c r="G2370" i="13"/>
  <c r="H2371" i="13"/>
  <c r="G2371" i="13"/>
  <c r="H2372" i="13"/>
  <c r="G2372" i="13"/>
  <c r="H2373" i="13"/>
  <c r="G2373" i="13"/>
  <c r="H2374" i="13"/>
  <c r="G2374" i="13"/>
  <c r="H2375" i="13"/>
  <c r="G2375" i="13"/>
  <c r="H2376" i="13"/>
  <c r="G2376" i="13"/>
  <c r="H2377" i="13"/>
  <c r="H2378" i="13"/>
  <c r="G2378" i="13"/>
  <c r="H2379" i="13"/>
  <c r="G2379" i="13"/>
  <c r="H2380" i="13"/>
  <c r="G2380" i="13"/>
  <c r="H2381" i="13"/>
  <c r="G2381" i="13"/>
  <c r="H2382" i="13"/>
  <c r="G2382" i="13"/>
  <c r="H2383" i="13"/>
  <c r="G2383" i="13"/>
  <c r="H2384" i="13"/>
  <c r="G2384" i="13"/>
  <c r="H2385" i="13"/>
  <c r="G2385" i="13"/>
  <c r="H2386" i="13"/>
  <c r="G2386" i="13"/>
  <c r="H2387" i="13"/>
  <c r="G2387" i="13"/>
  <c r="H2388" i="13"/>
  <c r="G2388" i="13"/>
  <c r="H2389" i="13"/>
  <c r="G2389" i="13"/>
  <c r="H2390" i="13"/>
  <c r="G2390" i="13"/>
  <c r="H2391" i="13"/>
  <c r="G2391" i="13"/>
  <c r="H2392" i="13"/>
  <c r="G2392" i="13"/>
  <c r="H2393" i="13"/>
  <c r="H2394" i="13"/>
  <c r="G2394" i="13"/>
  <c r="H2395" i="13"/>
  <c r="G2395" i="13"/>
  <c r="H2396" i="13"/>
  <c r="G2396" i="13"/>
  <c r="H2397" i="13"/>
  <c r="G2397" i="13"/>
  <c r="H2398" i="13"/>
  <c r="G2398" i="13"/>
  <c r="H2399" i="13"/>
  <c r="G2399" i="13"/>
  <c r="H2400" i="13"/>
  <c r="G2400" i="13"/>
  <c r="H2401" i="13"/>
  <c r="G2401" i="13"/>
  <c r="H2402" i="13"/>
  <c r="G2402" i="13"/>
  <c r="H2403" i="13"/>
  <c r="G2403" i="13"/>
  <c r="H2404" i="13"/>
  <c r="G2404" i="13"/>
  <c r="H2405" i="13"/>
  <c r="G2405" i="13"/>
  <c r="H2406" i="13"/>
  <c r="G2406" i="13"/>
  <c r="H2407" i="13"/>
  <c r="G2407" i="13"/>
  <c r="H2408" i="13"/>
  <c r="G2408" i="13"/>
  <c r="H2409" i="13"/>
  <c r="H2410" i="13"/>
  <c r="G2410" i="13"/>
  <c r="H2411" i="13"/>
  <c r="G2411" i="13"/>
  <c r="H2412" i="13"/>
  <c r="G2412" i="13"/>
  <c r="H2413" i="13"/>
  <c r="G2413" i="13"/>
  <c r="H2414" i="13"/>
  <c r="G2414" i="13"/>
  <c r="H2415" i="13"/>
  <c r="G2415" i="13"/>
  <c r="H2416" i="13"/>
  <c r="G2416" i="13"/>
  <c r="H2417" i="13"/>
  <c r="G2417" i="13"/>
  <c r="H2418" i="13"/>
  <c r="G2418" i="13"/>
  <c r="H2419" i="13"/>
  <c r="G2419" i="13"/>
  <c r="H2420" i="13"/>
  <c r="G2420" i="13"/>
  <c r="H2421" i="13"/>
  <c r="G2421" i="13"/>
  <c r="H2422" i="13"/>
  <c r="G2422" i="13"/>
  <c r="H2423" i="13"/>
  <c r="G2423" i="13"/>
  <c r="H2424" i="13"/>
  <c r="G2424" i="13"/>
  <c r="H2425" i="13"/>
  <c r="H2426" i="13"/>
  <c r="G2426" i="13"/>
  <c r="H2427" i="13"/>
  <c r="G2427" i="13"/>
  <c r="H2428" i="13"/>
  <c r="G2428" i="13"/>
  <c r="H2429" i="13"/>
  <c r="G2429" i="13"/>
  <c r="H2430" i="13"/>
  <c r="G2430" i="13"/>
  <c r="H2431" i="13"/>
  <c r="G2431" i="13"/>
  <c r="H2432" i="13"/>
  <c r="G2432" i="13"/>
  <c r="H2433" i="13"/>
  <c r="G2433" i="13"/>
  <c r="H2434" i="13"/>
  <c r="G2434" i="13"/>
  <c r="H2435" i="13"/>
  <c r="G2435" i="13"/>
  <c r="H2436" i="13"/>
  <c r="G2436" i="13"/>
  <c r="H2437" i="13"/>
  <c r="G2437" i="13"/>
  <c r="H2438" i="13"/>
  <c r="G2438" i="13"/>
  <c r="H2439" i="13"/>
  <c r="G2439" i="13"/>
  <c r="H2440" i="13"/>
  <c r="G2440" i="13"/>
  <c r="H2441" i="13"/>
  <c r="H2442" i="13"/>
  <c r="G2442" i="13"/>
  <c r="H2443" i="13"/>
  <c r="G2443" i="13"/>
  <c r="H2444" i="13"/>
  <c r="G2444" i="13"/>
  <c r="H2445" i="13"/>
  <c r="G2445" i="13"/>
  <c r="H2446" i="13"/>
  <c r="G2446" i="13"/>
  <c r="H2447" i="13"/>
  <c r="G2447" i="13"/>
  <c r="H2448" i="13"/>
  <c r="G2448" i="13"/>
  <c r="H2449" i="13"/>
  <c r="G2449" i="13"/>
  <c r="H2450" i="13"/>
  <c r="G2450" i="13"/>
  <c r="H2451" i="13"/>
  <c r="G2451" i="13"/>
  <c r="H2452" i="13"/>
  <c r="G2452" i="13"/>
  <c r="H2453" i="13"/>
  <c r="G2453" i="13"/>
  <c r="H2454" i="13"/>
  <c r="G2454" i="13"/>
  <c r="H2455" i="13"/>
  <c r="G2455" i="13"/>
  <c r="H2456" i="13"/>
  <c r="G2456" i="13"/>
  <c r="H2457" i="13"/>
  <c r="H2458" i="13"/>
  <c r="G2458" i="13"/>
  <c r="H2459" i="13"/>
  <c r="G2459" i="13"/>
  <c r="H2460" i="13"/>
  <c r="G2460" i="13"/>
  <c r="H2461" i="13"/>
  <c r="G2461" i="13"/>
  <c r="H2462" i="13"/>
  <c r="G2462" i="13"/>
  <c r="H2463" i="13"/>
  <c r="G2463" i="13"/>
  <c r="H2464" i="13"/>
  <c r="G2464" i="13"/>
  <c r="H2465" i="13"/>
  <c r="G2465" i="13"/>
  <c r="H2466" i="13"/>
  <c r="G2466" i="13"/>
  <c r="H2467" i="13"/>
  <c r="G2467" i="13"/>
  <c r="H2468" i="13"/>
  <c r="G2468" i="13"/>
  <c r="H2469" i="13"/>
  <c r="G2469" i="13"/>
  <c r="H2470" i="13"/>
  <c r="G2470" i="13"/>
  <c r="H2471" i="13"/>
  <c r="G2471" i="13"/>
  <c r="H2472" i="13"/>
  <c r="G2472" i="13"/>
  <c r="H2473" i="13"/>
  <c r="H2474" i="13"/>
  <c r="G2474" i="13"/>
  <c r="H2475" i="13"/>
  <c r="G2475" i="13"/>
  <c r="H2476" i="13"/>
  <c r="G2476" i="13"/>
  <c r="H2477" i="13"/>
  <c r="G2477" i="13"/>
  <c r="H2478" i="13"/>
  <c r="G2478" i="13"/>
  <c r="H2479" i="13"/>
  <c r="G2479" i="13"/>
  <c r="H2480" i="13"/>
  <c r="G2480" i="13"/>
  <c r="H2481" i="13"/>
  <c r="G2481" i="13"/>
  <c r="H2482" i="13"/>
  <c r="G2482" i="13"/>
  <c r="H2483" i="13"/>
  <c r="G2483" i="13"/>
  <c r="H2484" i="13"/>
  <c r="G2484" i="13"/>
  <c r="H2485" i="13"/>
  <c r="G2485" i="13"/>
  <c r="H2486" i="13"/>
  <c r="G2486" i="13"/>
  <c r="H2487" i="13"/>
  <c r="G2487" i="13"/>
  <c r="H2488" i="13"/>
  <c r="G2488" i="13"/>
  <c r="H2489" i="13"/>
  <c r="H2490" i="13"/>
  <c r="G2490" i="13"/>
  <c r="H2491" i="13"/>
  <c r="G2491" i="13"/>
  <c r="H2492" i="13"/>
  <c r="G2492" i="13"/>
  <c r="H2493" i="13"/>
  <c r="G2493" i="13"/>
  <c r="H2494" i="13"/>
  <c r="G2494" i="13"/>
  <c r="H2495" i="13"/>
  <c r="G2495" i="13"/>
  <c r="H2496" i="13"/>
  <c r="G2496" i="13"/>
  <c r="H2497" i="13"/>
  <c r="G2497" i="13"/>
  <c r="H2498" i="13"/>
  <c r="G2498" i="13"/>
  <c r="H2499" i="13"/>
  <c r="G2499" i="13"/>
  <c r="H2500" i="13"/>
  <c r="G2500" i="13"/>
  <c r="H2501" i="13"/>
  <c r="G2501" i="13"/>
  <c r="H2502" i="13"/>
  <c r="G2502" i="13"/>
  <c r="H2503" i="13"/>
  <c r="G2503" i="13"/>
  <c r="H2504" i="13"/>
  <c r="G2504" i="13"/>
  <c r="H2505" i="13"/>
  <c r="H2506" i="13"/>
  <c r="G2506" i="13"/>
  <c r="H2507" i="13"/>
  <c r="G2507" i="13"/>
  <c r="H2508" i="13"/>
  <c r="G2508" i="13"/>
  <c r="H2509" i="13"/>
  <c r="G2509" i="13"/>
  <c r="H2510" i="13"/>
  <c r="G2510" i="13"/>
  <c r="H2511" i="13"/>
  <c r="G2511" i="13"/>
  <c r="H2512" i="13"/>
  <c r="G2512" i="13"/>
  <c r="H2513" i="13"/>
  <c r="G2513" i="13"/>
  <c r="H2514" i="13"/>
  <c r="G2514" i="13"/>
  <c r="H2515" i="13"/>
  <c r="G2515" i="13"/>
  <c r="H2516" i="13"/>
  <c r="G2516" i="13"/>
  <c r="H2517" i="13"/>
  <c r="G2517" i="13"/>
  <c r="H2518" i="13"/>
  <c r="G2518" i="13"/>
  <c r="H2519" i="13"/>
  <c r="G2519" i="13"/>
  <c r="H2520" i="13"/>
  <c r="G2520" i="13"/>
  <c r="H2521" i="13"/>
  <c r="H2522" i="13"/>
  <c r="G2522" i="13"/>
  <c r="H2523" i="13"/>
  <c r="G2523" i="13"/>
  <c r="H2524" i="13"/>
  <c r="G2524" i="13"/>
  <c r="H2525" i="13"/>
  <c r="G2525" i="13"/>
  <c r="H2526" i="13"/>
  <c r="G2526" i="13"/>
  <c r="H2527" i="13"/>
  <c r="G2527" i="13"/>
  <c r="H2528" i="13"/>
  <c r="G2528" i="13"/>
  <c r="H2529" i="13"/>
  <c r="G2529" i="13"/>
  <c r="H2530" i="13"/>
  <c r="G2530" i="13"/>
  <c r="H2531" i="13"/>
  <c r="G2531" i="13"/>
  <c r="H2532" i="13"/>
  <c r="G2532" i="13"/>
  <c r="H2533" i="13"/>
  <c r="G2533" i="13"/>
  <c r="H2534" i="13"/>
  <c r="G2534" i="13"/>
  <c r="H2535" i="13"/>
  <c r="G2535" i="13"/>
  <c r="H2536" i="13"/>
  <c r="G2536" i="13"/>
  <c r="H2537" i="13"/>
  <c r="H2538" i="13"/>
  <c r="G2538" i="13"/>
  <c r="H2539" i="13"/>
  <c r="G2539" i="13"/>
  <c r="H2540" i="13"/>
  <c r="G2540" i="13"/>
  <c r="H2541" i="13"/>
  <c r="G2541" i="13"/>
  <c r="H2542" i="13"/>
  <c r="G2542" i="13"/>
  <c r="H2543" i="13"/>
  <c r="G2543" i="13"/>
  <c r="H2544" i="13"/>
  <c r="G2544" i="13"/>
  <c r="H2545" i="13"/>
  <c r="G2545" i="13"/>
  <c r="H2546" i="13"/>
  <c r="G2546" i="13"/>
  <c r="H2547" i="13"/>
  <c r="G2547" i="13"/>
  <c r="H2548" i="13"/>
  <c r="G2548" i="13"/>
  <c r="H2549" i="13"/>
  <c r="G2549" i="13"/>
  <c r="H2550" i="13"/>
  <c r="G2550" i="13"/>
  <c r="H2551" i="13"/>
  <c r="G2551" i="13"/>
  <c r="H2552" i="13"/>
  <c r="G2552" i="13"/>
  <c r="H2553" i="13"/>
  <c r="H2554" i="13"/>
  <c r="G2554" i="13"/>
  <c r="H2555" i="13"/>
  <c r="G2555" i="13"/>
  <c r="H2556" i="13"/>
  <c r="G2556" i="13"/>
  <c r="H2557" i="13"/>
  <c r="G2557" i="13"/>
  <c r="H2558" i="13"/>
  <c r="G2558" i="13"/>
  <c r="H2559" i="13"/>
  <c r="G2559" i="13"/>
  <c r="H2560" i="13"/>
  <c r="G2560" i="13"/>
  <c r="H2561" i="13"/>
  <c r="G2561" i="13"/>
  <c r="H2562" i="13"/>
  <c r="G2562" i="13"/>
  <c r="H2563" i="13"/>
  <c r="G2563" i="13"/>
  <c r="H2564" i="13"/>
  <c r="G2564" i="13"/>
  <c r="H2565" i="13"/>
  <c r="G2565" i="13"/>
  <c r="H2566" i="13"/>
  <c r="G2566" i="13"/>
  <c r="H2567" i="13"/>
  <c r="G2567" i="13"/>
  <c r="H2568" i="13"/>
  <c r="G2568" i="13"/>
  <c r="H2569" i="13"/>
  <c r="H2570" i="13"/>
  <c r="G2570" i="13"/>
  <c r="H2571" i="13"/>
  <c r="G2571" i="13"/>
  <c r="H2572" i="13"/>
  <c r="G2572" i="13"/>
  <c r="H2573" i="13"/>
  <c r="G2573" i="13"/>
  <c r="H2574" i="13"/>
  <c r="G2574" i="13"/>
  <c r="H2575" i="13"/>
  <c r="G2575" i="13"/>
  <c r="H2576" i="13"/>
  <c r="G2576" i="13"/>
  <c r="H2577" i="13"/>
  <c r="G2577" i="13"/>
  <c r="H2578" i="13"/>
  <c r="G2578" i="13"/>
  <c r="H2579" i="13"/>
  <c r="G2579" i="13"/>
  <c r="H2580" i="13"/>
  <c r="G2580" i="13"/>
  <c r="H2581" i="13"/>
  <c r="G2581" i="13"/>
  <c r="H2582" i="13"/>
  <c r="G2582" i="13"/>
  <c r="H2583" i="13"/>
  <c r="G2583" i="13"/>
  <c r="H2584" i="13"/>
  <c r="G2584" i="13"/>
  <c r="H2585" i="13"/>
  <c r="H2586" i="13"/>
  <c r="G2586" i="13"/>
  <c r="H2587" i="13"/>
  <c r="G2587" i="13"/>
  <c r="H2588" i="13"/>
  <c r="G2588" i="13"/>
  <c r="H2589" i="13"/>
  <c r="G2589" i="13"/>
  <c r="H2590" i="13"/>
  <c r="G2590" i="13"/>
  <c r="H2591" i="13"/>
  <c r="G2591" i="13"/>
  <c r="H2592" i="13"/>
  <c r="G2592" i="13"/>
  <c r="H2593" i="13"/>
  <c r="G2593" i="13"/>
  <c r="H2594" i="13"/>
  <c r="G2594" i="13"/>
  <c r="H2595" i="13"/>
  <c r="G2595" i="13"/>
  <c r="H2596" i="13"/>
  <c r="G2596" i="13"/>
  <c r="H2597" i="13"/>
  <c r="G2597" i="13"/>
  <c r="H2598" i="13"/>
  <c r="G2598" i="13"/>
  <c r="H2599" i="13"/>
  <c r="G2599" i="13"/>
  <c r="H2600" i="13"/>
  <c r="G2600" i="13"/>
  <c r="H2601" i="13"/>
  <c r="H2602" i="13"/>
  <c r="G2602" i="13"/>
  <c r="H2603" i="13"/>
  <c r="G2603" i="13"/>
  <c r="H2604" i="13"/>
  <c r="G2604" i="13"/>
  <c r="H2605" i="13"/>
  <c r="G2605" i="13"/>
  <c r="H2606" i="13"/>
  <c r="G2606" i="13"/>
  <c r="H2607" i="13"/>
  <c r="G2607" i="13"/>
  <c r="H2608" i="13"/>
  <c r="G2608" i="13"/>
  <c r="H2609" i="13"/>
  <c r="G2609" i="13"/>
  <c r="H2610" i="13"/>
  <c r="G2610" i="13"/>
  <c r="H2611" i="13"/>
  <c r="G2611" i="13"/>
  <c r="H2612" i="13"/>
  <c r="G2612" i="13"/>
  <c r="H2613" i="13"/>
  <c r="G2613" i="13"/>
  <c r="H2614" i="13"/>
  <c r="G2614" i="13"/>
  <c r="H2615" i="13"/>
  <c r="G2615" i="13"/>
  <c r="H2616" i="13"/>
  <c r="G2616" i="13"/>
  <c r="H2617" i="13"/>
  <c r="H2618" i="13"/>
  <c r="G2618" i="13"/>
  <c r="H2619" i="13"/>
  <c r="G2619" i="13"/>
  <c r="H2620" i="13"/>
  <c r="G2620" i="13"/>
  <c r="H2621" i="13"/>
  <c r="G2621" i="13"/>
  <c r="H2622" i="13"/>
  <c r="G2622" i="13"/>
  <c r="H2623" i="13"/>
  <c r="G2623" i="13"/>
  <c r="H2624" i="13"/>
  <c r="G2624" i="13"/>
  <c r="H2625" i="13"/>
  <c r="G2625" i="13"/>
  <c r="H2626" i="13"/>
  <c r="G2626" i="13"/>
  <c r="H2627" i="13"/>
  <c r="G2627" i="13"/>
  <c r="H2628" i="13"/>
  <c r="G2628" i="13"/>
  <c r="H2629" i="13"/>
  <c r="G2629" i="13"/>
  <c r="H2630" i="13"/>
  <c r="G2630" i="13"/>
  <c r="H2631" i="13"/>
  <c r="G2631" i="13"/>
  <c r="H2632" i="13"/>
  <c r="G2632" i="13"/>
  <c r="H2633" i="13"/>
  <c r="H2634" i="13"/>
  <c r="G2634" i="13"/>
  <c r="H2635" i="13"/>
  <c r="G2635" i="13"/>
  <c r="H2636" i="13"/>
  <c r="G2636" i="13"/>
  <c r="H2637" i="13"/>
  <c r="G2637" i="13"/>
  <c r="H2638" i="13"/>
  <c r="G2638" i="13"/>
  <c r="H2639" i="13"/>
  <c r="G2639" i="13"/>
  <c r="H2640" i="13"/>
  <c r="G2640" i="13"/>
  <c r="H2641" i="13"/>
  <c r="G2641" i="13"/>
  <c r="H2642" i="13"/>
  <c r="G2642" i="13"/>
  <c r="H2643" i="13"/>
  <c r="G2643" i="13"/>
  <c r="H2644" i="13"/>
  <c r="G2644" i="13"/>
  <c r="H2645" i="13"/>
  <c r="G2645" i="13"/>
  <c r="H2646" i="13"/>
  <c r="G2646" i="13"/>
  <c r="H2647" i="13"/>
  <c r="G2647" i="13"/>
  <c r="H2648" i="13"/>
  <c r="G2648" i="13"/>
  <c r="H2649" i="13"/>
  <c r="H2650" i="13"/>
  <c r="G2650" i="13"/>
  <c r="H2651" i="13"/>
  <c r="G2651" i="13"/>
  <c r="H2652" i="13"/>
  <c r="G2652" i="13"/>
  <c r="H2653" i="13"/>
  <c r="G2653" i="13"/>
  <c r="H2654" i="13"/>
  <c r="G2654" i="13"/>
  <c r="H2655" i="13"/>
  <c r="G2655" i="13"/>
  <c r="H2656" i="13"/>
  <c r="G2656" i="13"/>
  <c r="H2657" i="13"/>
  <c r="G2657" i="13"/>
  <c r="H2658" i="13"/>
  <c r="G2658" i="13"/>
  <c r="H2659" i="13"/>
  <c r="G2659" i="13"/>
  <c r="H2660" i="13"/>
  <c r="G2660" i="13"/>
  <c r="H2661" i="13"/>
  <c r="G2661" i="13"/>
  <c r="H2662" i="13"/>
  <c r="G2662" i="13"/>
  <c r="H2663" i="13"/>
  <c r="G2663" i="13"/>
  <c r="H2664" i="13"/>
  <c r="G2664" i="13"/>
  <c r="H2665" i="13"/>
  <c r="H2666" i="13"/>
  <c r="G2666" i="13"/>
  <c r="H2667" i="13"/>
  <c r="G2667" i="13"/>
  <c r="H2668" i="13"/>
  <c r="G2668" i="13"/>
  <c r="H2669" i="13"/>
  <c r="G2669" i="13"/>
  <c r="H2670" i="13"/>
  <c r="G2670" i="13"/>
  <c r="H2671" i="13"/>
  <c r="G2671" i="13"/>
  <c r="H2672" i="13"/>
  <c r="G2672" i="13"/>
  <c r="H2673" i="13"/>
  <c r="G2673" i="13"/>
  <c r="H2674" i="13"/>
  <c r="G2674" i="13"/>
  <c r="H2675" i="13"/>
  <c r="G2675" i="13"/>
  <c r="H2676" i="13"/>
  <c r="G2676" i="13"/>
  <c r="H2677" i="13"/>
  <c r="G2677" i="13"/>
  <c r="H2678" i="13"/>
  <c r="G2678" i="13"/>
  <c r="H2679" i="13"/>
  <c r="G2679" i="13"/>
  <c r="H2680" i="13"/>
  <c r="G2680" i="13"/>
  <c r="H2681" i="13"/>
  <c r="H2682" i="13"/>
  <c r="G2682" i="13"/>
  <c r="H2683" i="13"/>
  <c r="G2683" i="13"/>
  <c r="H2684" i="13"/>
  <c r="G2684" i="13"/>
  <c r="H2685" i="13"/>
  <c r="G2685" i="13"/>
  <c r="H2686" i="13"/>
  <c r="G2686" i="13"/>
  <c r="H2687" i="13"/>
  <c r="G2687" i="13"/>
  <c r="H2688" i="13"/>
  <c r="G2688" i="13"/>
  <c r="H2689" i="13"/>
  <c r="G2689" i="13"/>
  <c r="H2690" i="13"/>
  <c r="G2690" i="13"/>
  <c r="H2691" i="13"/>
  <c r="G2691" i="13"/>
  <c r="H2692" i="13"/>
  <c r="G2692" i="13"/>
  <c r="H2693" i="13"/>
  <c r="G2693" i="13"/>
  <c r="H2694" i="13"/>
  <c r="G2694" i="13"/>
  <c r="H2695" i="13"/>
  <c r="G2695" i="13"/>
  <c r="H2696" i="13"/>
  <c r="G2696" i="13"/>
  <c r="H2697" i="13"/>
  <c r="H2698" i="13"/>
  <c r="G2698" i="13"/>
  <c r="H2699" i="13"/>
  <c r="G2699" i="13"/>
  <c r="H2700" i="13"/>
  <c r="G2700" i="13"/>
  <c r="H2701" i="13"/>
  <c r="G2701" i="13"/>
  <c r="H2702" i="13"/>
  <c r="G2702" i="13"/>
  <c r="H2703" i="13"/>
  <c r="G2703" i="13"/>
  <c r="H2704" i="13"/>
  <c r="G2704" i="13"/>
  <c r="H2705" i="13"/>
  <c r="G2705" i="13"/>
  <c r="H2706" i="13"/>
  <c r="G2706" i="13"/>
  <c r="H2707" i="13"/>
  <c r="G2707" i="13"/>
  <c r="H2708" i="13"/>
  <c r="G2708" i="13"/>
  <c r="H2709" i="13"/>
  <c r="G2709" i="13"/>
  <c r="H2710" i="13"/>
  <c r="G2710" i="13"/>
  <c r="H2711" i="13"/>
  <c r="G2711" i="13"/>
  <c r="H2712" i="13"/>
  <c r="G2712" i="13"/>
  <c r="H2713" i="13"/>
  <c r="H2714" i="13"/>
  <c r="G2714" i="13"/>
  <c r="H2715" i="13"/>
  <c r="G2715" i="13"/>
  <c r="H2716" i="13"/>
  <c r="G2716" i="13"/>
  <c r="H2717" i="13"/>
  <c r="G2717" i="13"/>
  <c r="H2718" i="13"/>
  <c r="G2718" i="13"/>
  <c r="H2719" i="13"/>
  <c r="G2719" i="13"/>
  <c r="H2720" i="13"/>
  <c r="G2720" i="13"/>
  <c r="H2721" i="13"/>
  <c r="G2721" i="13"/>
  <c r="H2722" i="13"/>
  <c r="G2722" i="13"/>
  <c r="H2723" i="13"/>
  <c r="G2723" i="13"/>
  <c r="H2724" i="13"/>
  <c r="G2724" i="13"/>
  <c r="H2725" i="13"/>
  <c r="G2725" i="13"/>
  <c r="H2726" i="13"/>
  <c r="G2726" i="13"/>
  <c r="H2727" i="13"/>
  <c r="G2727" i="13"/>
  <c r="H2728" i="13"/>
  <c r="G2728" i="13"/>
  <c r="H2729" i="13"/>
  <c r="H2730" i="13"/>
  <c r="G2730" i="13"/>
  <c r="H2731" i="13"/>
  <c r="G2731" i="13"/>
  <c r="H2732" i="13"/>
  <c r="G2732" i="13"/>
  <c r="H2733" i="13"/>
  <c r="G2733" i="13"/>
  <c r="H2734" i="13"/>
  <c r="G2734" i="13"/>
  <c r="H2735" i="13"/>
  <c r="G2735" i="13"/>
  <c r="H2736" i="13"/>
  <c r="G2736" i="13"/>
  <c r="H2737" i="13"/>
  <c r="G2737" i="13"/>
  <c r="H2738" i="13"/>
  <c r="G2738" i="13"/>
  <c r="H2739" i="13"/>
  <c r="G2739" i="13"/>
  <c r="H2740" i="13"/>
  <c r="G2740" i="13"/>
  <c r="H2741" i="13"/>
  <c r="G2741" i="13"/>
  <c r="H2742" i="13"/>
  <c r="G2742" i="13"/>
  <c r="H2743" i="13"/>
  <c r="G2743" i="13"/>
  <c r="H2744" i="13"/>
  <c r="G2744" i="13"/>
  <c r="H2745" i="13"/>
  <c r="H2746" i="13"/>
  <c r="G2746" i="13"/>
  <c r="H2747" i="13"/>
  <c r="G2747" i="13"/>
  <c r="H2748" i="13"/>
  <c r="G2748" i="13"/>
  <c r="H2749" i="13"/>
  <c r="G2749" i="13"/>
  <c r="H2750" i="13"/>
  <c r="G2750" i="13"/>
  <c r="H2751" i="13"/>
  <c r="G2751" i="13"/>
  <c r="H2752" i="13"/>
  <c r="G2752" i="13"/>
  <c r="H2753" i="13"/>
  <c r="G2753" i="13"/>
  <c r="H2754" i="13"/>
  <c r="G2754" i="13"/>
  <c r="H2755" i="13"/>
  <c r="G2755" i="13"/>
  <c r="H2756" i="13"/>
  <c r="G2756" i="13"/>
  <c r="H2757" i="13"/>
  <c r="G2757" i="13"/>
  <c r="H2758" i="13"/>
  <c r="G2758" i="13"/>
  <c r="H2759" i="13"/>
  <c r="G2759" i="13"/>
  <c r="H2760" i="13"/>
  <c r="G2760" i="13"/>
  <c r="H2761" i="13"/>
  <c r="H2762" i="13"/>
  <c r="G2762" i="13"/>
  <c r="H2763" i="13"/>
  <c r="G2763" i="13"/>
  <c r="H2764" i="13"/>
  <c r="G2764" i="13"/>
  <c r="H2765" i="13"/>
  <c r="G2765" i="13"/>
  <c r="H2766" i="13"/>
  <c r="G2766" i="13"/>
  <c r="H2767" i="13"/>
  <c r="G2767" i="13"/>
  <c r="H2768" i="13"/>
  <c r="G2768" i="13"/>
  <c r="H2769" i="13"/>
  <c r="G2769" i="13"/>
  <c r="H2770" i="13"/>
  <c r="G2770" i="13"/>
  <c r="H2771" i="13"/>
  <c r="G2771" i="13"/>
  <c r="H2772" i="13"/>
  <c r="G2772" i="13"/>
  <c r="H2773" i="13"/>
  <c r="G2773" i="13"/>
  <c r="H2774" i="13"/>
  <c r="G2774" i="13"/>
  <c r="H2775" i="13"/>
  <c r="G2775" i="13"/>
  <c r="H2776" i="13"/>
  <c r="G2776" i="13"/>
  <c r="H2777" i="13"/>
  <c r="H2778" i="13"/>
  <c r="G2778" i="13"/>
  <c r="H2779" i="13"/>
  <c r="G2779" i="13"/>
  <c r="H2780" i="13"/>
  <c r="G2780" i="13"/>
  <c r="H2781" i="13"/>
  <c r="G2781" i="13"/>
  <c r="H2782" i="13"/>
  <c r="G2782" i="13"/>
  <c r="H2783" i="13"/>
  <c r="G2783" i="13"/>
  <c r="H2784" i="13"/>
  <c r="G2784" i="13"/>
  <c r="H2785" i="13"/>
  <c r="G2785" i="13"/>
  <c r="H2786" i="13"/>
  <c r="G2786" i="13"/>
  <c r="H2787" i="13"/>
  <c r="G2787" i="13"/>
  <c r="H2788" i="13"/>
  <c r="G2788" i="13"/>
  <c r="H2789" i="13"/>
  <c r="G2789" i="13"/>
  <c r="H2790" i="13"/>
  <c r="G2790" i="13"/>
  <c r="H2791" i="13"/>
  <c r="G2791" i="13"/>
  <c r="H2792" i="13"/>
  <c r="G2792" i="13"/>
  <c r="H2793" i="13"/>
  <c r="H2794" i="13"/>
  <c r="G2794" i="13"/>
  <c r="H2795" i="13"/>
  <c r="G2795" i="13"/>
  <c r="H2796" i="13"/>
  <c r="G2796" i="13"/>
  <c r="H2797" i="13"/>
  <c r="G2797" i="13"/>
  <c r="H2798" i="13"/>
  <c r="G2798" i="13"/>
  <c r="H2799" i="13"/>
  <c r="G2799" i="13"/>
  <c r="H2800" i="13"/>
  <c r="G2800" i="13"/>
  <c r="H2801" i="13"/>
  <c r="G2801" i="13"/>
  <c r="H2802" i="13"/>
  <c r="G2802" i="13"/>
  <c r="H2803" i="13"/>
  <c r="G2803" i="13"/>
  <c r="H2804" i="13"/>
  <c r="G2804" i="13"/>
  <c r="H2805" i="13"/>
  <c r="G2805" i="13"/>
  <c r="H2806" i="13"/>
  <c r="G2806" i="13"/>
  <c r="H2807" i="13"/>
  <c r="G2807" i="13"/>
  <c r="H2808" i="13"/>
  <c r="G2808" i="13"/>
  <c r="H2809" i="13"/>
  <c r="H2810" i="13"/>
  <c r="G2810" i="13"/>
  <c r="H2811" i="13"/>
  <c r="G2811" i="13"/>
  <c r="H2812" i="13"/>
  <c r="G2812" i="13"/>
  <c r="H2813" i="13"/>
  <c r="G2813" i="13"/>
  <c r="H2814" i="13"/>
  <c r="G2814" i="13"/>
  <c r="H2815" i="13"/>
  <c r="G2815" i="13"/>
  <c r="H2816" i="13"/>
  <c r="G2816" i="13"/>
  <c r="H2817" i="13"/>
  <c r="G2817" i="13"/>
  <c r="H2818" i="13"/>
  <c r="G2818" i="13"/>
  <c r="H2819" i="13"/>
  <c r="G2819" i="13"/>
  <c r="H2820" i="13"/>
  <c r="G2820" i="13"/>
  <c r="H2821" i="13"/>
  <c r="G2821" i="13"/>
  <c r="H2822" i="13"/>
  <c r="G2822" i="13"/>
  <c r="H2823" i="13"/>
  <c r="G2823" i="13"/>
  <c r="H2824" i="13"/>
  <c r="G2824" i="13"/>
  <c r="H2825" i="13"/>
  <c r="H2826" i="13"/>
  <c r="G2826" i="13"/>
  <c r="H2827" i="13"/>
  <c r="G2827" i="13"/>
  <c r="H2828" i="13"/>
  <c r="G2828" i="13"/>
  <c r="H2829" i="13"/>
  <c r="G2829" i="13"/>
  <c r="H2830" i="13"/>
  <c r="G2830" i="13"/>
  <c r="H2831" i="13"/>
  <c r="G2831" i="13"/>
  <c r="H2832" i="13"/>
  <c r="G2832" i="13"/>
  <c r="H2833" i="13"/>
  <c r="G2833" i="13"/>
  <c r="H2834" i="13"/>
  <c r="G2834" i="13"/>
  <c r="H2835" i="13"/>
  <c r="G2835" i="13"/>
  <c r="H2836" i="13"/>
  <c r="G2836" i="13"/>
  <c r="H2837" i="13"/>
  <c r="G2837" i="13"/>
  <c r="H2838" i="13"/>
  <c r="G2838" i="13"/>
  <c r="H2839" i="13"/>
  <c r="G2839" i="13"/>
  <c r="H2840" i="13"/>
  <c r="G2840" i="13"/>
  <c r="H2841" i="13"/>
  <c r="H2842" i="13"/>
  <c r="G2842" i="13"/>
  <c r="H2843" i="13"/>
  <c r="G2843" i="13"/>
  <c r="H2844" i="13"/>
  <c r="G2844" i="13"/>
  <c r="H2845" i="13"/>
  <c r="G2845" i="13"/>
  <c r="H2846" i="13"/>
  <c r="G2846" i="13"/>
  <c r="H2847" i="13"/>
  <c r="G2847" i="13"/>
  <c r="H2848" i="13"/>
  <c r="G2848" i="13"/>
  <c r="H2849" i="13"/>
  <c r="G2849" i="13"/>
  <c r="H2850" i="13"/>
  <c r="G2850" i="13"/>
  <c r="H2851" i="13"/>
  <c r="G2851" i="13"/>
  <c r="H2852" i="13"/>
  <c r="G2852" i="13"/>
  <c r="H2853" i="13"/>
  <c r="G2853" i="13"/>
  <c r="H2854" i="13"/>
  <c r="G2854" i="13"/>
  <c r="H2855" i="13"/>
  <c r="G2855" i="13"/>
  <c r="H2856" i="13"/>
  <c r="G2856" i="13"/>
  <c r="H2857" i="13"/>
  <c r="H2858" i="13"/>
  <c r="G2858" i="13"/>
  <c r="H2859" i="13"/>
  <c r="G2859" i="13"/>
  <c r="H2860" i="13"/>
  <c r="G2860" i="13"/>
  <c r="H2861" i="13"/>
  <c r="G2861" i="13"/>
  <c r="H2862" i="13"/>
  <c r="G2862" i="13"/>
  <c r="H2863" i="13"/>
  <c r="G2863" i="13"/>
  <c r="H2864" i="13"/>
  <c r="G2864" i="13"/>
  <c r="H2865" i="13"/>
  <c r="G2865" i="13"/>
  <c r="H2866" i="13"/>
  <c r="G2866" i="13"/>
  <c r="H2867" i="13"/>
  <c r="G2867" i="13"/>
  <c r="H2868" i="13"/>
  <c r="G2868" i="13"/>
  <c r="H2869" i="13"/>
  <c r="G2869" i="13"/>
  <c r="H2870" i="13"/>
  <c r="G2870" i="13"/>
  <c r="H2871" i="13"/>
  <c r="G2871" i="13"/>
  <c r="H2872" i="13"/>
  <c r="G2872" i="13"/>
  <c r="H2873" i="13"/>
  <c r="H2874" i="13"/>
  <c r="G2874" i="13"/>
  <c r="H2875" i="13"/>
  <c r="G2875" i="13"/>
  <c r="H2876" i="13"/>
  <c r="G2876" i="13"/>
  <c r="H2877" i="13"/>
  <c r="G2877" i="13"/>
  <c r="H2878" i="13"/>
  <c r="G2878" i="13"/>
  <c r="H2879" i="13"/>
  <c r="G2879" i="13"/>
  <c r="H2880" i="13"/>
  <c r="G2880" i="13"/>
  <c r="H2881" i="13"/>
  <c r="G2881" i="13"/>
  <c r="H2882" i="13"/>
  <c r="G2882" i="13"/>
  <c r="H2883" i="13"/>
  <c r="G2883" i="13"/>
  <c r="H2884" i="13"/>
  <c r="G2884" i="13"/>
  <c r="H2885" i="13"/>
  <c r="G2885" i="13"/>
  <c r="H2886" i="13"/>
  <c r="G2886" i="13"/>
  <c r="H2887" i="13"/>
  <c r="G2887" i="13"/>
  <c r="H2888" i="13"/>
  <c r="G2888" i="13"/>
  <c r="H2889" i="13"/>
  <c r="H2890" i="13"/>
  <c r="G2890" i="13"/>
  <c r="H2891" i="13"/>
  <c r="G2891" i="13"/>
  <c r="H2892" i="13"/>
  <c r="G2892" i="13"/>
  <c r="H2893" i="13"/>
  <c r="G2893" i="13"/>
  <c r="H2894" i="13"/>
  <c r="G2894" i="13"/>
  <c r="H2895" i="13"/>
  <c r="G2895" i="13"/>
  <c r="H2896" i="13"/>
  <c r="G2896" i="13"/>
  <c r="H2897" i="13"/>
  <c r="G2897" i="13"/>
  <c r="H2898" i="13"/>
  <c r="G2898" i="13"/>
  <c r="H2899" i="13"/>
  <c r="G2899" i="13"/>
  <c r="H2900" i="13"/>
  <c r="G2900" i="13"/>
  <c r="H2901" i="13"/>
  <c r="G2901" i="13"/>
  <c r="H2902" i="13"/>
  <c r="G2902" i="13"/>
  <c r="H2903" i="13"/>
  <c r="G2903" i="13"/>
  <c r="H2904" i="13"/>
  <c r="G2904" i="13"/>
  <c r="H2905" i="13"/>
  <c r="H2906" i="13"/>
  <c r="G2906" i="13"/>
  <c r="H2907" i="13"/>
  <c r="G2907" i="13"/>
  <c r="H2908" i="13"/>
  <c r="G2908" i="13"/>
  <c r="H2909" i="13"/>
  <c r="G2909" i="13"/>
  <c r="H2910" i="13"/>
  <c r="G2910" i="13"/>
  <c r="H2911" i="13"/>
  <c r="G2911" i="13"/>
  <c r="H2912" i="13"/>
  <c r="G2912" i="13"/>
  <c r="H2913" i="13"/>
  <c r="G2913" i="13"/>
  <c r="H2914" i="13"/>
  <c r="G2914" i="13"/>
  <c r="H2915" i="13"/>
  <c r="G2915" i="13"/>
  <c r="H2916" i="13"/>
  <c r="G2916" i="13"/>
  <c r="H2917" i="13"/>
  <c r="G2917" i="13"/>
  <c r="H2918" i="13"/>
  <c r="G2918" i="13"/>
  <c r="H2919" i="13"/>
  <c r="G2919" i="13"/>
  <c r="H2920" i="13"/>
  <c r="G2920" i="13"/>
  <c r="H2921" i="13"/>
  <c r="H2922" i="13"/>
  <c r="G2922" i="13"/>
  <c r="H2923" i="13"/>
  <c r="G2923" i="13"/>
  <c r="H2924" i="13"/>
  <c r="G2924" i="13"/>
  <c r="H2925" i="13"/>
  <c r="G2925" i="13"/>
  <c r="H2926" i="13"/>
  <c r="G2926" i="13"/>
  <c r="H2927" i="13"/>
  <c r="G2927" i="13"/>
  <c r="H2928" i="13"/>
  <c r="G2928" i="13"/>
  <c r="H2929" i="13"/>
  <c r="G2929" i="13"/>
  <c r="H2930" i="13"/>
  <c r="G2930" i="13"/>
  <c r="H2931" i="13"/>
  <c r="G2931" i="13"/>
  <c r="H2932" i="13"/>
  <c r="G2932" i="13"/>
  <c r="H2933" i="13"/>
  <c r="G2933" i="13"/>
  <c r="H2934" i="13"/>
  <c r="G2934" i="13"/>
  <c r="H2935" i="13"/>
  <c r="G2935" i="13"/>
  <c r="H2936" i="13"/>
  <c r="G2936" i="13"/>
  <c r="H2937" i="13"/>
  <c r="H2938" i="13"/>
  <c r="G2938" i="13"/>
  <c r="H2939" i="13"/>
  <c r="G2939" i="13"/>
  <c r="H2940" i="13"/>
  <c r="G2940" i="13"/>
  <c r="H2941" i="13"/>
  <c r="G2941" i="13"/>
  <c r="H2942" i="13"/>
  <c r="G2942" i="13"/>
  <c r="H2943" i="13"/>
  <c r="G2943" i="13"/>
  <c r="H2944" i="13"/>
  <c r="G2944" i="13"/>
  <c r="H2945" i="13"/>
  <c r="G2945" i="13"/>
  <c r="H2946" i="13"/>
  <c r="G2946" i="13"/>
  <c r="H2947" i="13"/>
  <c r="G2947" i="13"/>
  <c r="H2948" i="13"/>
  <c r="G2948" i="13"/>
  <c r="H2949" i="13"/>
  <c r="G2949" i="13"/>
  <c r="H2950" i="13"/>
  <c r="G2950" i="13"/>
  <c r="H2951" i="13"/>
  <c r="G2951" i="13"/>
  <c r="H2952" i="13"/>
  <c r="G2952" i="13"/>
  <c r="H2953" i="13"/>
  <c r="H2954" i="13"/>
  <c r="G2954" i="13"/>
  <c r="H2955" i="13"/>
  <c r="G2955" i="13"/>
  <c r="H2956" i="13"/>
  <c r="G2956" i="13"/>
  <c r="H2957" i="13"/>
  <c r="G2957" i="13"/>
  <c r="H2958" i="13"/>
  <c r="G2958" i="13"/>
  <c r="H2959" i="13"/>
  <c r="G2959" i="13"/>
  <c r="H2960" i="13"/>
  <c r="G2960" i="13"/>
  <c r="H2961" i="13"/>
  <c r="G2961" i="13"/>
  <c r="H2962" i="13"/>
  <c r="G2962" i="13"/>
  <c r="H2963" i="13"/>
  <c r="G2963" i="13"/>
  <c r="H2964" i="13"/>
  <c r="G2964" i="13"/>
  <c r="H2965" i="13"/>
  <c r="G2965" i="13"/>
  <c r="H2966" i="13"/>
  <c r="G2966" i="13"/>
  <c r="H2967" i="13"/>
  <c r="G2967" i="13"/>
  <c r="H2968" i="13"/>
  <c r="G2968" i="13"/>
  <c r="H2969" i="13"/>
  <c r="H2970" i="13"/>
  <c r="G2970" i="13"/>
  <c r="H2971" i="13"/>
  <c r="G2971" i="13"/>
  <c r="H2972" i="13"/>
  <c r="G2972" i="13"/>
  <c r="H2973" i="13"/>
  <c r="G2973" i="13"/>
  <c r="H2974" i="13"/>
  <c r="G2974" i="13"/>
  <c r="H2975" i="13"/>
  <c r="G2975" i="13"/>
  <c r="H2976" i="13"/>
  <c r="G2976" i="13"/>
  <c r="H2977" i="13"/>
  <c r="G2977" i="13"/>
  <c r="H2978" i="13"/>
  <c r="G2978" i="13"/>
  <c r="H2979" i="13"/>
  <c r="G2979" i="13"/>
  <c r="H2980" i="13"/>
  <c r="G2980" i="13"/>
  <c r="H2981" i="13"/>
  <c r="G2981" i="13"/>
  <c r="H2982" i="13"/>
  <c r="G2982" i="13"/>
  <c r="H2983" i="13"/>
  <c r="G2983" i="13"/>
  <c r="H2984" i="13"/>
  <c r="G2984" i="13"/>
  <c r="H2985" i="13"/>
  <c r="H2986" i="13"/>
  <c r="G2986" i="13"/>
  <c r="H2987" i="13"/>
  <c r="G2987" i="13"/>
  <c r="H2988" i="13"/>
  <c r="G2988" i="13"/>
  <c r="H2989" i="13"/>
  <c r="G2989" i="13"/>
  <c r="H2990" i="13"/>
  <c r="G2990" i="13"/>
  <c r="H2991" i="13"/>
  <c r="G2991" i="13"/>
  <c r="H2992" i="13"/>
  <c r="G2992" i="13"/>
  <c r="H2993" i="13"/>
  <c r="G2993" i="13"/>
  <c r="H2994" i="13"/>
  <c r="G2994" i="13"/>
  <c r="H2995" i="13"/>
  <c r="G2995" i="13"/>
  <c r="H2996" i="13"/>
  <c r="G2996" i="13"/>
  <c r="H2997" i="13"/>
  <c r="G2997" i="13"/>
  <c r="H2998" i="13"/>
  <c r="G2998" i="13"/>
  <c r="H2999" i="13"/>
  <c r="G2999" i="13"/>
  <c r="H3000" i="13"/>
  <c r="G3000" i="13"/>
  <c r="H3001" i="13"/>
  <c r="H3002" i="13"/>
  <c r="G3002" i="13"/>
  <c r="H3003" i="13"/>
  <c r="G3003" i="13"/>
  <c r="H3004" i="13"/>
  <c r="G3004" i="13"/>
  <c r="H3005" i="13"/>
  <c r="G3005" i="13"/>
  <c r="H3006" i="13"/>
  <c r="G3006" i="13"/>
  <c r="H3007" i="13"/>
  <c r="G3007" i="13"/>
  <c r="H3008" i="13"/>
  <c r="G3008" i="13"/>
  <c r="H3009" i="13"/>
  <c r="G3009" i="13"/>
  <c r="H3010" i="13"/>
  <c r="G3010" i="13"/>
  <c r="H3011" i="13"/>
  <c r="G3011" i="13"/>
  <c r="H3012" i="13"/>
  <c r="G3012" i="13"/>
  <c r="H3013" i="13"/>
  <c r="G3013" i="13"/>
  <c r="H3014" i="13"/>
  <c r="G3014" i="13"/>
  <c r="H3015" i="13"/>
  <c r="G3015" i="13"/>
  <c r="H3016" i="13"/>
  <c r="G3016" i="13"/>
  <c r="H3017" i="13"/>
  <c r="H3018" i="13"/>
  <c r="G3018" i="13"/>
  <c r="H3019" i="13"/>
  <c r="G3019" i="13"/>
  <c r="H3020" i="13"/>
  <c r="G3020" i="13"/>
  <c r="H3021" i="13"/>
  <c r="G3021" i="13"/>
  <c r="H3022" i="13"/>
  <c r="G3022" i="13"/>
  <c r="H3023" i="13"/>
  <c r="G3023" i="13"/>
  <c r="H3024" i="13"/>
  <c r="G3024" i="13"/>
  <c r="H3025" i="13"/>
  <c r="G3025" i="13"/>
  <c r="H3026" i="13"/>
  <c r="G3026" i="13"/>
  <c r="H3027" i="13"/>
  <c r="G3027" i="13"/>
  <c r="H3028" i="13"/>
  <c r="G3028" i="13"/>
  <c r="H3029" i="13"/>
  <c r="G3029" i="13"/>
  <c r="H3030" i="13"/>
  <c r="G3030" i="13"/>
  <c r="H3031" i="13"/>
  <c r="G3031" i="13"/>
  <c r="H3032" i="13"/>
  <c r="G3032" i="13"/>
  <c r="H3033" i="13"/>
  <c r="H3034" i="13"/>
  <c r="G3034" i="13"/>
  <c r="H3035" i="13"/>
  <c r="G3035" i="13"/>
  <c r="H3036" i="13"/>
  <c r="G3036" i="13"/>
  <c r="H3037" i="13"/>
  <c r="G3037" i="13"/>
  <c r="H3038" i="13"/>
  <c r="G3038" i="13"/>
  <c r="H3039" i="13"/>
  <c r="G3039" i="13"/>
  <c r="H3040" i="13"/>
  <c r="G3040" i="13"/>
  <c r="H3041" i="13"/>
  <c r="G3041" i="13"/>
  <c r="H3042" i="13"/>
  <c r="G3042" i="13"/>
  <c r="H3043" i="13"/>
  <c r="G3043" i="13"/>
  <c r="H3044" i="13"/>
  <c r="G3044" i="13"/>
  <c r="H3045" i="13"/>
  <c r="G3045" i="13"/>
  <c r="H3046" i="13"/>
  <c r="G3046" i="13"/>
  <c r="H3047" i="13"/>
  <c r="G3047" i="13"/>
  <c r="H3048" i="13"/>
  <c r="G3048" i="13"/>
  <c r="H3049" i="13"/>
  <c r="H3050" i="13"/>
  <c r="G3050" i="13"/>
  <c r="H3051" i="13"/>
  <c r="G3051" i="13"/>
  <c r="H3052" i="13"/>
  <c r="G3052" i="13"/>
  <c r="H3053" i="13"/>
  <c r="G3053" i="13"/>
  <c r="H3054" i="13"/>
  <c r="G3054" i="13"/>
  <c r="H3055" i="13"/>
  <c r="G3055" i="13"/>
  <c r="H3056" i="13"/>
  <c r="G3056" i="13"/>
  <c r="H3057" i="13"/>
  <c r="G3057" i="13"/>
  <c r="H3058" i="13"/>
  <c r="G3058" i="13"/>
  <c r="H3059" i="13"/>
  <c r="G3059" i="13"/>
  <c r="H3060" i="13"/>
  <c r="G3060" i="13"/>
  <c r="H3061" i="13"/>
  <c r="G3061" i="13"/>
  <c r="H3062" i="13"/>
  <c r="G3062" i="13"/>
  <c r="H3063" i="13"/>
  <c r="G3063" i="13"/>
  <c r="H3064" i="13"/>
  <c r="G3064" i="13"/>
  <c r="H3065" i="13"/>
  <c r="H3066" i="13"/>
  <c r="G3066" i="13"/>
  <c r="H3067" i="13"/>
  <c r="G3067" i="13"/>
  <c r="H3068" i="13"/>
  <c r="G3068" i="13"/>
  <c r="H3069" i="13"/>
  <c r="G3069" i="13"/>
  <c r="H3070" i="13"/>
  <c r="G3070" i="13"/>
  <c r="H3071" i="13"/>
  <c r="G3071" i="13"/>
  <c r="H3072" i="13"/>
  <c r="G3072" i="13"/>
  <c r="H3073" i="13"/>
  <c r="G3073" i="13"/>
  <c r="H3074" i="13"/>
  <c r="G3074" i="13"/>
  <c r="H3075" i="13"/>
  <c r="G3075" i="13"/>
  <c r="H3076" i="13"/>
  <c r="G3076" i="13"/>
  <c r="H3077" i="13"/>
  <c r="G3077" i="13"/>
  <c r="H3078" i="13"/>
  <c r="G3078" i="13"/>
  <c r="H3079" i="13"/>
  <c r="G3079" i="13"/>
  <c r="H3080" i="13"/>
  <c r="G3080" i="13"/>
  <c r="H3081" i="13"/>
  <c r="H3082" i="13"/>
  <c r="G3082" i="13"/>
  <c r="H3083" i="13"/>
  <c r="G3083" i="13"/>
  <c r="H3084" i="13"/>
  <c r="G3084" i="13"/>
  <c r="H3085" i="13"/>
  <c r="G3085" i="13"/>
  <c r="H3086" i="13"/>
  <c r="G3086" i="13"/>
  <c r="H3087" i="13"/>
  <c r="G3087" i="13"/>
  <c r="H3088" i="13"/>
  <c r="G3088" i="13"/>
  <c r="H3089" i="13"/>
  <c r="G3089" i="13"/>
  <c r="H3090" i="13"/>
  <c r="G3090" i="13"/>
  <c r="H3091" i="13"/>
  <c r="G3091" i="13"/>
  <c r="H3092" i="13"/>
  <c r="G3092" i="13"/>
  <c r="H3093" i="13"/>
  <c r="G3093" i="13"/>
  <c r="H3094" i="13"/>
  <c r="G3094" i="13"/>
  <c r="H3095" i="13"/>
  <c r="G3095" i="13"/>
  <c r="H3096" i="13"/>
  <c r="G3096" i="13"/>
  <c r="H3097" i="13"/>
  <c r="H3098" i="13"/>
  <c r="G3098" i="13"/>
  <c r="H3099" i="13"/>
  <c r="G3099" i="13"/>
  <c r="H3100" i="13"/>
  <c r="G3100" i="13"/>
  <c r="H3101" i="13"/>
  <c r="G3101" i="13"/>
  <c r="H3102" i="13"/>
  <c r="G3102" i="13"/>
  <c r="H3103" i="13"/>
  <c r="G3103" i="13"/>
  <c r="H3104" i="13"/>
  <c r="G3104" i="13"/>
  <c r="H3105" i="13"/>
  <c r="G3105" i="13"/>
  <c r="H3106" i="13"/>
  <c r="G3106" i="13"/>
  <c r="H3107" i="13"/>
  <c r="G3107" i="13"/>
  <c r="H3108" i="13"/>
  <c r="G3108" i="13"/>
  <c r="H3109" i="13"/>
  <c r="G3109" i="13"/>
  <c r="H3110" i="13"/>
  <c r="G3110" i="13"/>
  <c r="H3111" i="13"/>
  <c r="G3111" i="13"/>
  <c r="H3112" i="13"/>
  <c r="G3112" i="13"/>
  <c r="H3113" i="13"/>
  <c r="H3114" i="13"/>
  <c r="G3114" i="13"/>
  <c r="H3115" i="13"/>
  <c r="G3115" i="13"/>
  <c r="H3116" i="13"/>
  <c r="G3116" i="13"/>
  <c r="H3117" i="13"/>
  <c r="G3117" i="13"/>
  <c r="H3118" i="13"/>
  <c r="G3118" i="13"/>
  <c r="H3119" i="13"/>
  <c r="G3119" i="13"/>
  <c r="H3120" i="13"/>
  <c r="G3120" i="13"/>
  <c r="H3121" i="13"/>
  <c r="G3121" i="13"/>
  <c r="H3122" i="13"/>
  <c r="G3122" i="13"/>
  <c r="H3123" i="13"/>
  <c r="G3123" i="13"/>
  <c r="H3124" i="13"/>
  <c r="G3124" i="13"/>
  <c r="H3125" i="13"/>
  <c r="G3125" i="13"/>
  <c r="H3126" i="13"/>
  <c r="G3126" i="13"/>
  <c r="H3127" i="13"/>
  <c r="G3127" i="13"/>
  <c r="H3128" i="13"/>
  <c r="G3128" i="13"/>
  <c r="H3129" i="13"/>
  <c r="H3130" i="13"/>
  <c r="G3130" i="13"/>
  <c r="H3131" i="13"/>
  <c r="G3131" i="13"/>
  <c r="H3132" i="13"/>
  <c r="G3132" i="13"/>
  <c r="H3133" i="13"/>
  <c r="G3133" i="13"/>
  <c r="H3134" i="13"/>
  <c r="G3134" i="13"/>
  <c r="H3135" i="13"/>
  <c r="G3135" i="13"/>
  <c r="H3136" i="13"/>
  <c r="G3136" i="13"/>
  <c r="H3137" i="13"/>
  <c r="G3137" i="13"/>
  <c r="H3138" i="13"/>
  <c r="G3138" i="13"/>
  <c r="H3139" i="13"/>
  <c r="G3139" i="13"/>
  <c r="H3140" i="13"/>
  <c r="G3140" i="13"/>
  <c r="H3141" i="13"/>
  <c r="G3141" i="13"/>
  <c r="H3142" i="13"/>
  <c r="G3142" i="13"/>
  <c r="H3143" i="13"/>
  <c r="G3143" i="13"/>
  <c r="H3144" i="13"/>
  <c r="G3144" i="13"/>
  <c r="H3145" i="13"/>
  <c r="H3146" i="13"/>
  <c r="G3146" i="13"/>
  <c r="H3147" i="13"/>
  <c r="G3147" i="13"/>
  <c r="H3148" i="13"/>
  <c r="G3148" i="13"/>
  <c r="H3149" i="13"/>
  <c r="G3149" i="13"/>
  <c r="H3150" i="13"/>
  <c r="G3150" i="13"/>
  <c r="H3151" i="13"/>
  <c r="G3151" i="13"/>
  <c r="H3152" i="13"/>
  <c r="G3152" i="13"/>
  <c r="H3153" i="13"/>
  <c r="G3153" i="13"/>
  <c r="H3154" i="13"/>
  <c r="G3154" i="13"/>
  <c r="H3155" i="13"/>
  <c r="G3155" i="13"/>
  <c r="H3156" i="13"/>
  <c r="G3156" i="13"/>
  <c r="H3157" i="13"/>
  <c r="G3157" i="13"/>
  <c r="H3158" i="13"/>
  <c r="G3158" i="13"/>
  <c r="H3159" i="13"/>
  <c r="G3159" i="13"/>
  <c r="H3160" i="13"/>
  <c r="G3160" i="13"/>
  <c r="H3161" i="13"/>
  <c r="H3162" i="13"/>
  <c r="G3162" i="13"/>
  <c r="H3163" i="13"/>
  <c r="G3163" i="13"/>
  <c r="H3164" i="13"/>
  <c r="G3164" i="13"/>
  <c r="H3165" i="13"/>
  <c r="G3165" i="13"/>
  <c r="H3166" i="13"/>
  <c r="G3166" i="13"/>
  <c r="H3167" i="13"/>
  <c r="G3167" i="13"/>
  <c r="H3168" i="13"/>
  <c r="G3168" i="13"/>
  <c r="H3169" i="13"/>
  <c r="G3169" i="13"/>
  <c r="H3170" i="13"/>
  <c r="G3170" i="13"/>
  <c r="H3171" i="13"/>
  <c r="G3171" i="13"/>
  <c r="H3172" i="13"/>
  <c r="G3172" i="13"/>
  <c r="H3173" i="13"/>
  <c r="G3173" i="13"/>
  <c r="H3174" i="13"/>
  <c r="G3174" i="13"/>
  <c r="H3175" i="13"/>
  <c r="G3175" i="13"/>
  <c r="H3176" i="13"/>
  <c r="G3176" i="13"/>
  <c r="H3177" i="13"/>
  <c r="H3178" i="13"/>
  <c r="G3178" i="13"/>
  <c r="H3179" i="13"/>
  <c r="G3179" i="13"/>
  <c r="H3180" i="13"/>
  <c r="G3180" i="13"/>
  <c r="H3181" i="13"/>
  <c r="G3181" i="13"/>
  <c r="H3182" i="13"/>
  <c r="G3182" i="13"/>
  <c r="H3183" i="13"/>
  <c r="G3183" i="13"/>
  <c r="H3184" i="13"/>
  <c r="G3184" i="13"/>
  <c r="H3185" i="13"/>
  <c r="G3185" i="13"/>
  <c r="H3186" i="13"/>
  <c r="G3186" i="13"/>
  <c r="H3187" i="13"/>
  <c r="G3187" i="13"/>
  <c r="H3188" i="13"/>
  <c r="G3188" i="13"/>
  <c r="H3189" i="13"/>
  <c r="G3189" i="13"/>
  <c r="H3190" i="13"/>
  <c r="G3190" i="13"/>
  <c r="H3191" i="13"/>
  <c r="G3191" i="13"/>
  <c r="H3192" i="13"/>
  <c r="G3192" i="13"/>
  <c r="H3193" i="13"/>
  <c r="G3193" i="13"/>
  <c r="H3194" i="13"/>
  <c r="G3194" i="13"/>
  <c r="H3195" i="13"/>
  <c r="G3195" i="13"/>
  <c r="H3196" i="13"/>
  <c r="G3196" i="13"/>
  <c r="H3197" i="13"/>
  <c r="H3198" i="13"/>
  <c r="G3198" i="13"/>
  <c r="H3199" i="13"/>
  <c r="G3199" i="13"/>
  <c r="H3200" i="13"/>
  <c r="G3200" i="13"/>
  <c r="H3201" i="13"/>
  <c r="G3201" i="13"/>
  <c r="H3202" i="13"/>
  <c r="G3202" i="13"/>
  <c r="H3203" i="13"/>
  <c r="G3203" i="13"/>
  <c r="H3204" i="13"/>
  <c r="G3204" i="13"/>
  <c r="H3205" i="13"/>
  <c r="H3206" i="13"/>
  <c r="G3206" i="13"/>
  <c r="H3207" i="13"/>
  <c r="G3207" i="13"/>
  <c r="H3208" i="13"/>
  <c r="G3208" i="13"/>
  <c r="H3209" i="13"/>
  <c r="G3209" i="13"/>
  <c r="H3210" i="13"/>
  <c r="G3210" i="13"/>
  <c r="H3211" i="13"/>
  <c r="G3211" i="13"/>
  <c r="H3212" i="13"/>
  <c r="G3212" i="13"/>
  <c r="H3213" i="13"/>
  <c r="H3214" i="13"/>
  <c r="G3214" i="13"/>
  <c r="H3215" i="13"/>
  <c r="G3215" i="13"/>
  <c r="H3216" i="13"/>
  <c r="G3216" i="13"/>
  <c r="H3217" i="13"/>
  <c r="G3217" i="13"/>
  <c r="H3218" i="13"/>
  <c r="G3218" i="13"/>
  <c r="H3219" i="13"/>
  <c r="G3219" i="13"/>
  <c r="H3220" i="13"/>
  <c r="G3220" i="13"/>
  <c r="H3221" i="13"/>
  <c r="H3222" i="13"/>
  <c r="G3222" i="13"/>
  <c r="H3223" i="13"/>
  <c r="G3223" i="13"/>
  <c r="H3224" i="13"/>
  <c r="G3224" i="13"/>
  <c r="H3225" i="13"/>
  <c r="G3225" i="13"/>
  <c r="H3226" i="13"/>
  <c r="G3226" i="13"/>
  <c r="H3227" i="13"/>
  <c r="G3227" i="13"/>
  <c r="H3228" i="13"/>
  <c r="G3228" i="13"/>
  <c r="H3229" i="13"/>
  <c r="H3230" i="13"/>
  <c r="G3230" i="13"/>
  <c r="H3231" i="13"/>
  <c r="G3231" i="13"/>
  <c r="H3232" i="13"/>
  <c r="G3232" i="13"/>
  <c r="H3233" i="13"/>
  <c r="G3233" i="13"/>
  <c r="H3234" i="13"/>
  <c r="G3234" i="13"/>
  <c r="H3235" i="13"/>
  <c r="G3235" i="13"/>
  <c r="H3236" i="13"/>
  <c r="G3236" i="13"/>
  <c r="H3237" i="13"/>
  <c r="H3238" i="13"/>
  <c r="G3238" i="13"/>
  <c r="H3239" i="13"/>
  <c r="G3239" i="13"/>
  <c r="H3240" i="13"/>
  <c r="G3240" i="13"/>
  <c r="H3241" i="13"/>
  <c r="G3241" i="13"/>
  <c r="H3242" i="13"/>
  <c r="G3242" i="13"/>
  <c r="H3243" i="13"/>
  <c r="G3243" i="13"/>
  <c r="H3244" i="13"/>
  <c r="G3244" i="13"/>
  <c r="H3245" i="13"/>
  <c r="H3246" i="13"/>
  <c r="G3246" i="13"/>
  <c r="H3247" i="13"/>
  <c r="G3247" i="13"/>
  <c r="H3248" i="13"/>
  <c r="G3248" i="13"/>
  <c r="H3249" i="13"/>
  <c r="G3249" i="13"/>
  <c r="H3250" i="13"/>
  <c r="G3250" i="13"/>
  <c r="H3251" i="13"/>
  <c r="G3251" i="13"/>
  <c r="H3252" i="13"/>
  <c r="G3252" i="13"/>
  <c r="H3253" i="13"/>
  <c r="H3254" i="13"/>
  <c r="G3254" i="13"/>
  <c r="H3255" i="13"/>
  <c r="G3255" i="13"/>
  <c r="H3256" i="13"/>
  <c r="G3256" i="13"/>
  <c r="H3257" i="13"/>
  <c r="G3257" i="13"/>
  <c r="H3258" i="13"/>
  <c r="G3258" i="13"/>
  <c r="H3259" i="13"/>
  <c r="G3259" i="13"/>
  <c r="H3260" i="13"/>
  <c r="G3260" i="13"/>
  <c r="H3261" i="13"/>
  <c r="H3262" i="13"/>
  <c r="G3262" i="13"/>
  <c r="H3263" i="13"/>
  <c r="G3263" i="13"/>
  <c r="H3264" i="13"/>
  <c r="G3264" i="13"/>
  <c r="H3265" i="13"/>
  <c r="G3265" i="13"/>
  <c r="H3266" i="13"/>
  <c r="G3266" i="13"/>
  <c r="H3267" i="13"/>
  <c r="G3267" i="13"/>
  <c r="H3268" i="13"/>
  <c r="G3268" i="13"/>
  <c r="H3269" i="13"/>
  <c r="H3270" i="13"/>
  <c r="G3270" i="13"/>
  <c r="H3271" i="13"/>
  <c r="G3271" i="13"/>
  <c r="H3272" i="13"/>
  <c r="G3272" i="13"/>
  <c r="H3273" i="13"/>
  <c r="G3273" i="13"/>
  <c r="H3274" i="13"/>
  <c r="G3274" i="13"/>
  <c r="H3275" i="13"/>
  <c r="G3275" i="13"/>
  <c r="H3276" i="13"/>
  <c r="G3276" i="13"/>
  <c r="H3277" i="13"/>
  <c r="H3278" i="13"/>
  <c r="G3278" i="13"/>
  <c r="H3279" i="13"/>
  <c r="G3279" i="13"/>
  <c r="H3280" i="13"/>
  <c r="G3280" i="13"/>
  <c r="H3281" i="13"/>
  <c r="G3281" i="13"/>
  <c r="H3282" i="13"/>
  <c r="G3282" i="13"/>
  <c r="H3283" i="13"/>
  <c r="G3283" i="13"/>
  <c r="H3284" i="13"/>
  <c r="G3284" i="13"/>
  <c r="H3285" i="13"/>
  <c r="H3286" i="13"/>
  <c r="G3286" i="13"/>
  <c r="H3287" i="13"/>
  <c r="G3287" i="13"/>
  <c r="H3288" i="13"/>
  <c r="G3288" i="13"/>
  <c r="H3289" i="13"/>
  <c r="G3289" i="13"/>
  <c r="H3290" i="13"/>
  <c r="G3290" i="13"/>
  <c r="H3291" i="13"/>
  <c r="G3291" i="13"/>
  <c r="H3292" i="13"/>
  <c r="G3292" i="13"/>
  <c r="H3293" i="13"/>
  <c r="H3294" i="13"/>
  <c r="G3294" i="13"/>
  <c r="H3295" i="13"/>
  <c r="G3295" i="13"/>
  <c r="H3296" i="13"/>
  <c r="G3296" i="13"/>
  <c r="H3297" i="13"/>
  <c r="G3297" i="13"/>
  <c r="H3298" i="13"/>
  <c r="G3298" i="13"/>
  <c r="H3299" i="13"/>
  <c r="G3299" i="13"/>
  <c r="H3300" i="13"/>
  <c r="G3300" i="13"/>
  <c r="H3301" i="13"/>
  <c r="H3302" i="13"/>
  <c r="G3302" i="13"/>
  <c r="H3303" i="13"/>
  <c r="G3303" i="13"/>
  <c r="H3304" i="13"/>
  <c r="G3304" i="13"/>
  <c r="H3305" i="13"/>
  <c r="G3305" i="13"/>
  <c r="H3306" i="13"/>
  <c r="G3306" i="13"/>
  <c r="H3307" i="13"/>
  <c r="G3307" i="13"/>
  <c r="H3308" i="13"/>
  <c r="G3308" i="13"/>
  <c r="H3309" i="13"/>
  <c r="H3310" i="13"/>
  <c r="G3310" i="13"/>
  <c r="H3311" i="13"/>
  <c r="G3311" i="13"/>
  <c r="H3312" i="13"/>
  <c r="G3312" i="13"/>
  <c r="H3313" i="13"/>
  <c r="G3313" i="13"/>
  <c r="H3314" i="13"/>
  <c r="G3314" i="13"/>
  <c r="H3315" i="13"/>
  <c r="G3315" i="13"/>
  <c r="H3316" i="13"/>
  <c r="G3316" i="13"/>
  <c r="H3317" i="13"/>
  <c r="H3318" i="13"/>
  <c r="G3318" i="13"/>
  <c r="H3319" i="13"/>
  <c r="G3319" i="13"/>
  <c r="H3320" i="13"/>
  <c r="G3320" i="13"/>
  <c r="H3321" i="13"/>
  <c r="G3321" i="13"/>
  <c r="H3322" i="13"/>
  <c r="G3322" i="13"/>
  <c r="H3323" i="13"/>
  <c r="G3323" i="13"/>
  <c r="H3324" i="13"/>
  <c r="G3324" i="13"/>
  <c r="H3325" i="13"/>
  <c r="H3326" i="13"/>
  <c r="G3326" i="13"/>
  <c r="H3327" i="13"/>
  <c r="G3327" i="13"/>
  <c r="H3328" i="13"/>
  <c r="G3328" i="13"/>
  <c r="H3329" i="13"/>
  <c r="G3329" i="13"/>
  <c r="H3330" i="13"/>
  <c r="G3330" i="13"/>
  <c r="H3331" i="13"/>
  <c r="G3331" i="13"/>
  <c r="H3332" i="13"/>
  <c r="G3332" i="13"/>
  <c r="H3333" i="13"/>
  <c r="H3334" i="13"/>
  <c r="G3334" i="13"/>
  <c r="H3335" i="13"/>
  <c r="G3335" i="13"/>
  <c r="H3336" i="13"/>
  <c r="G3336" i="13"/>
  <c r="H3337" i="13"/>
  <c r="G3337" i="13"/>
  <c r="H3338" i="13"/>
  <c r="G3338" i="13"/>
  <c r="H3339" i="13"/>
  <c r="G3339" i="13"/>
  <c r="H3340" i="13"/>
  <c r="G3340" i="13"/>
  <c r="H3341" i="13"/>
  <c r="H3342" i="13"/>
  <c r="G3342" i="13"/>
  <c r="H3343" i="13"/>
  <c r="G3343" i="13"/>
  <c r="H3344" i="13"/>
  <c r="G3344" i="13"/>
  <c r="H3345" i="13"/>
  <c r="G3345" i="13"/>
  <c r="H3346" i="13"/>
  <c r="G3346" i="13"/>
  <c r="H3347" i="13"/>
  <c r="G3347" i="13"/>
  <c r="H3348" i="13"/>
  <c r="G3348" i="13"/>
  <c r="H3349" i="13"/>
  <c r="H3350" i="13"/>
  <c r="G3350" i="13"/>
  <c r="H3351" i="13"/>
  <c r="G3351" i="13"/>
  <c r="H3352" i="13"/>
  <c r="G3352" i="13"/>
  <c r="H3353" i="13"/>
  <c r="G3353" i="13"/>
  <c r="H3354" i="13"/>
  <c r="G3354" i="13"/>
  <c r="H3355" i="13"/>
  <c r="G3355" i="13"/>
  <c r="H3356" i="13"/>
  <c r="G3356" i="13"/>
  <c r="H3357" i="13"/>
  <c r="H3358" i="13"/>
  <c r="G3358" i="13"/>
  <c r="H3359" i="13"/>
  <c r="G3359" i="13"/>
  <c r="H3360" i="13"/>
  <c r="G3360" i="13"/>
  <c r="H3361" i="13"/>
  <c r="G3361" i="13"/>
  <c r="H3362" i="13"/>
  <c r="G3362" i="13"/>
  <c r="H3363" i="13"/>
  <c r="G3363" i="13"/>
  <c r="H3364" i="13"/>
  <c r="G3364" i="13"/>
  <c r="H3365" i="13"/>
  <c r="H3366" i="13"/>
  <c r="G3366" i="13"/>
  <c r="H3367" i="13"/>
  <c r="G3367" i="13"/>
  <c r="H3368" i="13"/>
  <c r="G3368" i="13"/>
  <c r="H3369" i="13"/>
  <c r="G3369" i="13"/>
  <c r="H3370" i="13"/>
  <c r="G3370" i="13"/>
  <c r="H3371" i="13"/>
  <c r="G3371" i="13"/>
  <c r="H3372" i="13"/>
  <c r="G3372" i="13"/>
  <c r="H3373" i="13"/>
  <c r="H3374" i="13"/>
  <c r="G3374" i="13"/>
  <c r="H3375" i="13"/>
  <c r="G3375" i="13"/>
  <c r="H3376" i="13"/>
  <c r="G3376" i="13"/>
  <c r="H3377" i="13"/>
  <c r="G3377" i="13"/>
  <c r="H3378" i="13"/>
  <c r="G3378" i="13"/>
  <c r="H3379" i="13"/>
  <c r="G3379" i="13"/>
  <c r="H3380" i="13"/>
  <c r="G3380" i="13"/>
  <c r="H3381" i="13"/>
  <c r="H3382" i="13"/>
  <c r="G3382" i="13"/>
  <c r="H3383" i="13"/>
  <c r="G3383" i="13"/>
  <c r="H3384" i="13"/>
  <c r="G3384" i="13"/>
  <c r="H3385" i="13"/>
  <c r="G3385" i="13"/>
  <c r="H3386" i="13"/>
  <c r="G3386" i="13"/>
  <c r="H3387" i="13"/>
  <c r="G3387" i="13"/>
  <c r="H3388" i="13"/>
  <c r="G3388" i="13"/>
  <c r="H3389" i="13"/>
  <c r="H3390" i="13"/>
  <c r="G3390" i="13"/>
  <c r="H3391" i="13"/>
  <c r="G3391" i="13"/>
  <c r="H3392" i="13"/>
  <c r="G3392" i="13"/>
  <c r="H3393" i="13"/>
  <c r="G3393" i="13"/>
  <c r="H3394" i="13"/>
  <c r="G3394" i="13"/>
  <c r="H3395" i="13"/>
  <c r="G3395" i="13"/>
  <c r="H3396" i="13"/>
  <c r="G3396" i="13"/>
  <c r="H3397" i="13"/>
  <c r="H3398" i="13"/>
  <c r="G3398" i="13"/>
  <c r="H3399" i="13"/>
  <c r="G3399" i="13"/>
  <c r="H3400" i="13"/>
  <c r="G3400" i="13"/>
  <c r="H3401" i="13"/>
  <c r="G3401" i="13"/>
  <c r="H3402" i="13"/>
  <c r="G3402" i="13"/>
  <c r="H3403" i="13"/>
  <c r="G3403" i="13"/>
  <c r="H3404" i="13"/>
  <c r="G3404" i="13"/>
  <c r="H3405" i="13"/>
  <c r="H3406" i="13"/>
  <c r="G3406" i="13"/>
  <c r="H3407" i="13"/>
  <c r="G3407" i="13"/>
  <c r="H3408" i="13"/>
  <c r="G3408" i="13"/>
  <c r="H3409" i="13"/>
  <c r="G3409" i="13"/>
  <c r="H3410" i="13"/>
  <c r="G3410" i="13"/>
  <c r="H3411" i="13"/>
  <c r="G3411" i="13"/>
  <c r="H3412" i="13"/>
  <c r="G3412" i="13"/>
  <c r="H3413" i="13"/>
  <c r="H3414" i="13"/>
  <c r="G3414" i="13"/>
  <c r="H3415" i="13"/>
  <c r="G3415" i="13"/>
  <c r="H3416" i="13"/>
  <c r="G3416" i="13"/>
  <c r="H3417" i="13"/>
  <c r="G3417" i="13"/>
  <c r="H3418" i="13"/>
  <c r="G3418" i="13"/>
  <c r="H3419" i="13"/>
  <c r="G3419" i="13"/>
  <c r="H3420" i="13"/>
  <c r="G3420" i="13"/>
  <c r="H3421" i="13"/>
  <c r="H3422" i="13"/>
  <c r="G3422" i="13"/>
  <c r="H3423" i="13"/>
  <c r="G3423" i="13"/>
  <c r="H3424" i="13"/>
  <c r="G3424" i="13"/>
  <c r="H3425" i="13"/>
  <c r="G3425" i="13"/>
  <c r="H3426" i="13"/>
  <c r="G3426" i="13"/>
  <c r="H3427" i="13"/>
  <c r="G3427" i="13"/>
  <c r="H3428" i="13"/>
  <c r="G3428" i="13"/>
  <c r="H3429" i="13"/>
  <c r="H3430" i="13"/>
  <c r="G3430" i="13"/>
  <c r="H3431" i="13"/>
  <c r="G3431" i="13"/>
  <c r="H3432" i="13"/>
  <c r="G3432" i="13"/>
  <c r="H3433" i="13"/>
  <c r="G3433" i="13"/>
  <c r="H3434" i="13"/>
  <c r="G3434" i="13"/>
  <c r="H3435" i="13"/>
  <c r="G3435" i="13"/>
  <c r="H3436" i="13"/>
  <c r="G3436" i="13"/>
  <c r="H3437" i="13"/>
  <c r="H3438" i="13"/>
  <c r="G3438" i="13"/>
  <c r="H3439" i="13"/>
  <c r="G3439" i="13"/>
  <c r="H3440" i="13"/>
  <c r="G3440" i="13"/>
  <c r="H3441" i="13"/>
  <c r="G3441" i="13"/>
  <c r="H3442" i="13"/>
  <c r="G3442" i="13"/>
  <c r="H3443" i="13"/>
  <c r="G3443" i="13"/>
  <c r="H3444" i="13"/>
  <c r="G3444" i="13"/>
  <c r="H3445" i="13"/>
  <c r="H3446" i="13"/>
  <c r="G3446" i="13"/>
  <c r="H3447" i="13"/>
  <c r="G3447" i="13"/>
  <c r="H3448" i="13"/>
  <c r="G3448" i="13"/>
  <c r="H3449" i="13"/>
  <c r="G3449" i="13"/>
  <c r="H3450" i="13"/>
  <c r="G3450" i="13"/>
  <c r="H3451" i="13"/>
  <c r="G3451" i="13"/>
  <c r="H3452" i="13"/>
  <c r="G3452" i="13"/>
  <c r="H3453" i="13"/>
  <c r="H3454" i="13"/>
  <c r="G3454" i="13"/>
  <c r="H3455" i="13"/>
  <c r="G3455" i="13"/>
  <c r="H3456" i="13"/>
  <c r="G3456" i="13"/>
  <c r="H3457" i="13"/>
  <c r="G3457" i="13"/>
  <c r="H3458" i="13"/>
  <c r="G3458" i="13"/>
  <c r="H3459" i="13"/>
  <c r="G3459" i="13"/>
  <c r="H3460" i="13"/>
  <c r="G3460" i="13"/>
  <c r="H3461" i="13"/>
  <c r="H3462" i="13"/>
  <c r="G3462" i="13"/>
  <c r="H3463" i="13"/>
  <c r="G3463" i="13"/>
  <c r="H3464" i="13"/>
  <c r="G3464" i="13"/>
  <c r="H3465" i="13"/>
  <c r="G3465" i="13"/>
  <c r="H3466" i="13"/>
  <c r="G3466" i="13"/>
  <c r="H3467" i="13"/>
  <c r="G3467" i="13"/>
  <c r="H3468" i="13"/>
  <c r="G3468" i="13"/>
  <c r="H3469" i="13"/>
  <c r="H3470" i="13"/>
  <c r="G3470" i="13"/>
  <c r="H3471" i="13"/>
  <c r="G3471" i="13"/>
  <c r="H3472" i="13"/>
  <c r="G3472" i="13"/>
  <c r="H3473" i="13"/>
  <c r="G3473" i="13"/>
  <c r="H3474" i="13"/>
  <c r="G3474" i="13"/>
  <c r="H3475" i="13"/>
  <c r="G3475" i="13"/>
  <c r="H3476" i="13"/>
  <c r="G3476" i="13"/>
  <c r="H3477" i="13"/>
  <c r="H3478" i="13"/>
  <c r="G3478" i="13"/>
  <c r="H3479" i="13"/>
  <c r="G3479" i="13"/>
  <c r="H3480" i="13"/>
  <c r="G3480" i="13"/>
  <c r="H3481" i="13"/>
  <c r="G3481" i="13"/>
  <c r="H3482" i="13"/>
  <c r="G3482" i="13"/>
  <c r="H3483" i="13"/>
  <c r="G3483" i="13"/>
  <c r="H3484" i="13"/>
  <c r="G3484" i="13"/>
  <c r="H3485" i="13"/>
  <c r="H3486" i="13"/>
  <c r="G3486" i="13"/>
  <c r="H3487" i="13"/>
  <c r="G3487" i="13"/>
  <c r="H3488" i="13"/>
  <c r="G3488" i="13"/>
  <c r="H3489" i="13"/>
  <c r="G3489" i="13"/>
  <c r="H3490" i="13"/>
  <c r="G3490" i="13"/>
  <c r="H3491" i="13"/>
  <c r="G3491" i="13"/>
  <c r="H3492" i="13"/>
  <c r="G3492" i="13"/>
  <c r="H3493" i="13"/>
  <c r="H3494" i="13"/>
  <c r="G3494" i="13"/>
  <c r="H3495" i="13"/>
  <c r="G3495" i="13"/>
  <c r="H3496" i="13"/>
  <c r="G3496" i="13"/>
  <c r="H3497" i="13"/>
  <c r="G3497" i="13"/>
  <c r="H3498" i="13"/>
  <c r="G3498" i="13"/>
  <c r="H3499" i="13"/>
  <c r="G3499" i="13"/>
  <c r="H3500" i="13"/>
  <c r="G3500" i="13"/>
  <c r="H3501" i="13"/>
  <c r="H3502" i="13"/>
  <c r="G3502" i="13"/>
  <c r="H3503" i="13"/>
  <c r="G3503" i="13"/>
  <c r="H3504" i="13"/>
  <c r="G3504" i="13"/>
  <c r="H3505" i="13"/>
  <c r="G3505" i="13"/>
  <c r="H3506" i="13"/>
  <c r="G3506" i="13"/>
  <c r="H3507" i="13"/>
  <c r="G3507" i="13"/>
  <c r="H3508" i="13"/>
  <c r="G3508" i="13"/>
  <c r="H3509" i="13"/>
  <c r="H3510" i="13"/>
  <c r="G3510" i="13"/>
  <c r="H3511" i="13"/>
  <c r="G3511" i="13"/>
  <c r="H3512" i="13"/>
  <c r="G3512" i="13"/>
  <c r="H3513" i="13"/>
  <c r="G3513" i="13"/>
  <c r="H3514" i="13"/>
  <c r="G3514" i="13"/>
  <c r="H3515" i="13"/>
  <c r="G3515" i="13"/>
  <c r="H3516" i="13"/>
  <c r="G3516" i="13"/>
  <c r="H3517" i="13"/>
  <c r="H3518" i="13"/>
  <c r="G3518" i="13"/>
  <c r="H3519" i="13"/>
  <c r="G3519" i="13"/>
  <c r="H3520" i="13"/>
  <c r="G3520" i="13"/>
  <c r="H3521" i="13"/>
  <c r="G3521" i="13"/>
  <c r="H3522" i="13"/>
  <c r="G3522" i="13"/>
  <c r="H3523" i="13"/>
  <c r="G3523" i="13"/>
  <c r="H3524" i="13"/>
  <c r="G3524" i="13"/>
  <c r="H3525" i="13"/>
  <c r="H3526" i="13"/>
  <c r="G3526" i="13"/>
  <c r="H3527" i="13"/>
  <c r="G3527" i="13"/>
  <c r="H3528" i="13"/>
  <c r="G3528" i="13"/>
  <c r="H3529" i="13"/>
  <c r="G3529" i="13"/>
  <c r="H3530" i="13"/>
  <c r="G3530" i="13"/>
  <c r="H3531" i="13"/>
  <c r="G3531" i="13"/>
  <c r="H3532" i="13"/>
  <c r="G3532" i="13"/>
  <c r="H3533" i="13"/>
  <c r="H3534" i="13"/>
  <c r="G3534" i="13"/>
  <c r="H3535" i="13"/>
  <c r="G3535" i="13"/>
  <c r="H3536" i="13"/>
  <c r="G3536" i="13"/>
  <c r="H3537" i="13"/>
  <c r="G3537" i="13"/>
  <c r="H3538" i="13"/>
  <c r="G3538" i="13"/>
  <c r="H3539" i="13"/>
  <c r="G3539" i="13"/>
  <c r="H3540" i="13"/>
  <c r="G3540" i="13"/>
  <c r="H3541" i="13"/>
  <c r="H3542" i="13"/>
  <c r="G3542" i="13"/>
  <c r="H3543" i="13"/>
  <c r="G3543" i="13"/>
  <c r="H3544" i="13"/>
  <c r="G3544" i="13"/>
  <c r="H3545" i="13"/>
  <c r="G3545" i="13"/>
  <c r="H3546" i="13"/>
  <c r="G3546" i="13"/>
  <c r="H3547" i="13"/>
  <c r="G3547" i="13"/>
  <c r="H3548" i="13"/>
  <c r="G3548" i="13"/>
  <c r="H3549" i="13"/>
  <c r="H3550" i="13"/>
  <c r="G3550" i="13"/>
  <c r="H3551" i="13"/>
  <c r="G3551" i="13"/>
  <c r="H3552" i="13"/>
  <c r="G3552" i="13"/>
  <c r="H3553" i="13"/>
  <c r="G3553" i="13"/>
  <c r="H3554" i="13"/>
  <c r="G3554" i="13"/>
  <c r="H3555" i="13"/>
  <c r="G3555" i="13"/>
  <c r="H3556" i="13"/>
  <c r="G3556" i="13"/>
  <c r="H3557" i="13"/>
  <c r="H3558" i="13"/>
  <c r="G3558" i="13"/>
  <c r="H3559" i="13"/>
  <c r="G3559" i="13"/>
  <c r="H3560" i="13"/>
  <c r="G3560" i="13"/>
  <c r="H3561" i="13"/>
  <c r="G3561" i="13"/>
  <c r="H3562" i="13"/>
  <c r="G3562" i="13"/>
  <c r="H3563" i="13"/>
  <c r="G3563" i="13"/>
  <c r="H3564" i="13"/>
  <c r="G3564" i="13"/>
  <c r="H3565" i="13"/>
  <c r="H3566" i="13"/>
  <c r="G3566" i="13"/>
  <c r="H3567" i="13"/>
  <c r="G3567" i="13"/>
  <c r="H3568" i="13"/>
  <c r="G3568" i="13"/>
  <c r="H3569" i="13"/>
  <c r="G3569" i="13"/>
  <c r="H3570" i="13"/>
  <c r="G3570" i="13"/>
  <c r="H3571" i="13"/>
  <c r="G3571" i="13"/>
  <c r="H3572" i="13"/>
  <c r="G3572" i="13"/>
  <c r="H3573" i="13"/>
  <c r="H3574" i="13"/>
  <c r="G3574" i="13"/>
  <c r="H3575" i="13"/>
  <c r="G3575" i="13"/>
  <c r="H3576" i="13"/>
  <c r="G3576" i="13"/>
  <c r="H3577" i="13"/>
  <c r="G3577" i="13"/>
  <c r="H3578" i="13"/>
  <c r="G3578" i="13"/>
  <c r="H3579" i="13"/>
  <c r="G3579" i="13"/>
  <c r="H3580" i="13"/>
  <c r="G3580" i="13"/>
  <c r="H3581" i="13"/>
  <c r="H3582" i="13"/>
  <c r="G3582" i="13"/>
  <c r="H3583" i="13"/>
  <c r="G3583" i="13"/>
  <c r="H3584" i="13"/>
  <c r="G3584" i="13"/>
  <c r="H3585" i="13"/>
  <c r="G3585" i="13"/>
  <c r="H3586" i="13"/>
  <c r="G3586" i="13"/>
  <c r="H3587" i="13"/>
  <c r="G3587" i="13"/>
  <c r="H3588" i="13"/>
  <c r="G3588" i="13"/>
  <c r="H3589" i="13"/>
  <c r="H3590" i="13"/>
  <c r="G3590" i="13"/>
  <c r="H3591" i="13"/>
  <c r="G3591" i="13"/>
  <c r="H3592" i="13"/>
  <c r="G3592" i="13"/>
  <c r="H3593" i="13"/>
  <c r="G3593" i="13"/>
  <c r="H3594" i="13"/>
  <c r="G3594" i="13"/>
  <c r="H3595" i="13"/>
  <c r="G3595" i="13"/>
  <c r="H3596" i="13"/>
  <c r="G3596" i="13"/>
  <c r="H3597" i="13"/>
  <c r="H3598" i="13"/>
  <c r="G3598" i="13"/>
  <c r="H3599" i="13"/>
  <c r="G3599" i="13"/>
  <c r="H3600" i="13"/>
  <c r="G3600" i="13"/>
  <c r="H3601" i="13"/>
  <c r="G3601" i="13"/>
  <c r="H3602" i="13"/>
  <c r="G3602" i="13"/>
  <c r="H3603" i="13"/>
  <c r="G3603" i="13"/>
  <c r="H3604" i="13"/>
  <c r="G3604" i="13"/>
  <c r="H3605" i="13"/>
  <c r="H3606" i="13"/>
  <c r="G3606" i="13"/>
  <c r="H3607" i="13"/>
  <c r="G3607" i="13"/>
  <c r="H3608" i="13"/>
  <c r="G3608" i="13"/>
  <c r="H3609" i="13"/>
  <c r="G3609" i="13"/>
  <c r="H3610" i="13"/>
  <c r="G3610" i="13"/>
  <c r="H3611" i="13"/>
  <c r="G3611" i="13"/>
  <c r="H3612" i="13"/>
  <c r="G3612" i="13"/>
  <c r="H3613" i="13"/>
  <c r="H3614" i="13"/>
  <c r="G3614" i="13"/>
  <c r="H3615" i="13"/>
  <c r="G3615" i="13"/>
  <c r="H3616" i="13"/>
  <c r="G3616" i="13"/>
  <c r="H3617" i="13"/>
  <c r="G3617" i="13"/>
  <c r="H3618" i="13"/>
  <c r="G3618" i="13"/>
  <c r="H3619" i="13"/>
  <c r="G3619" i="13"/>
  <c r="H3620" i="13"/>
  <c r="G3620" i="13"/>
  <c r="H3621" i="13"/>
  <c r="H3622" i="13"/>
  <c r="G3622" i="13"/>
  <c r="H3623" i="13"/>
  <c r="G3623" i="13"/>
  <c r="H3624" i="13"/>
  <c r="G3624" i="13"/>
  <c r="H3625" i="13"/>
  <c r="G3625" i="13"/>
  <c r="H3626" i="13"/>
  <c r="G3626" i="13"/>
  <c r="H3627" i="13"/>
  <c r="G3627" i="13"/>
  <c r="H3628" i="13"/>
  <c r="G3628" i="13"/>
  <c r="H3629" i="13"/>
  <c r="H3630" i="13"/>
  <c r="G3630" i="13"/>
  <c r="H3631" i="13"/>
  <c r="G3631" i="13"/>
  <c r="H3632" i="13"/>
  <c r="G3632" i="13"/>
  <c r="H3633" i="13"/>
  <c r="G3633" i="13"/>
  <c r="H3634" i="13"/>
  <c r="G3634" i="13"/>
  <c r="H3635" i="13"/>
  <c r="G3635" i="13"/>
  <c r="H3636" i="13"/>
  <c r="G3636" i="13"/>
  <c r="H3637" i="13"/>
  <c r="H3638" i="13"/>
  <c r="G3638" i="13"/>
  <c r="H3639" i="13"/>
  <c r="G3639" i="13"/>
  <c r="H3640" i="13"/>
  <c r="G3640" i="13"/>
  <c r="H3641" i="13"/>
  <c r="G3641" i="13"/>
  <c r="H3642" i="13"/>
  <c r="G3642" i="13"/>
  <c r="H3643" i="13"/>
  <c r="G3643" i="13"/>
  <c r="H3644" i="13"/>
  <c r="G3644" i="13"/>
  <c r="H3645" i="13"/>
  <c r="H3646" i="13"/>
  <c r="G3646" i="13"/>
  <c r="H3647" i="13"/>
  <c r="G3647" i="13"/>
  <c r="H3648" i="13"/>
  <c r="G3648" i="13"/>
  <c r="H3649" i="13"/>
  <c r="G3649" i="13"/>
  <c r="H3650" i="13"/>
  <c r="G3650" i="13"/>
  <c r="H3651" i="13"/>
  <c r="G3651" i="13"/>
  <c r="H3652" i="13"/>
  <c r="G3652" i="13"/>
  <c r="H3653" i="13"/>
  <c r="H3654" i="13"/>
  <c r="G3654" i="13"/>
  <c r="H3655" i="13"/>
  <c r="G3655" i="13"/>
  <c r="H3656" i="13"/>
  <c r="G3656" i="13"/>
  <c r="H3657" i="13"/>
  <c r="G3657" i="13"/>
  <c r="H3658" i="13"/>
  <c r="G3658" i="13"/>
  <c r="H3659" i="13"/>
  <c r="G3659" i="13"/>
  <c r="H3660" i="13"/>
  <c r="G3660" i="13"/>
  <c r="H3661" i="13"/>
  <c r="H3662" i="13"/>
  <c r="G3662" i="13"/>
  <c r="H3663" i="13"/>
  <c r="G3663" i="13"/>
  <c r="H3664" i="13"/>
  <c r="G3664" i="13"/>
  <c r="H3665" i="13"/>
  <c r="G3665" i="13"/>
  <c r="H3666" i="13"/>
  <c r="G3666" i="13"/>
  <c r="H3667" i="13"/>
  <c r="G3667" i="13"/>
  <c r="H3668" i="13"/>
  <c r="G3668" i="13"/>
  <c r="H3669" i="13"/>
  <c r="H3670" i="13"/>
  <c r="G3670" i="13"/>
  <c r="H3671" i="13"/>
  <c r="G3671" i="13"/>
  <c r="H3672" i="13"/>
  <c r="G3672" i="13"/>
  <c r="H3673" i="13"/>
  <c r="G3673" i="13"/>
  <c r="H3674" i="13"/>
  <c r="G3674" i="13"/>
  <c r="H3675" i="13"/>
  <c r="G3675" i="13"/>
  <c r="H3676" i="13"/>
  <c r="G3676" i="13"/>
  <c r="H3677" i="13"/>
  <c r="H3678" i="13"/>
  <c r="G3678" i="13"/>
  <c r="H3679" i="13"/>
  <c r="G3679" i="13"/>
  <c r="H3680" i="13"/>
  <c r="G3680" i="13"/>
  <c r="H3681" i="13"/>
  <c r="G3681" i="13"/>
  <c r="H3682" i="13"/>
  <c r="G3682" i="13"/>
  <c r="H3683" i="13"/>
  <c r="G3683" i="13"/>
  <c r="H3684" i="13"/>
  <c r="G3684" i="13"/>
  <c r="H3685" i="13"/>
  <c r="H3686" i="13"/>
  <c r="G3686" i="13"/>
  <c r="H3687" i="13"/>
  <c r="G3687" i="13"/>
  <c r="H3688" i="13"/>
  <c r="G3688" i="13"/>
  <c r="H3689" i="13"/>
  <c r="G3689" i="13"/>
  <c r="H3690" i="13"/>
  <c r="G3690" i="13"/>
  <c r="H3691" i="13"/>
  <c r="G3691" i="13"/>
  <c r="H3692" i="13"/>
  <c r="G3692" i="13"/>
  <c r="H3693" i="13"/>
  <c r="H3694" i="13"/>
  <c r="G3694" i="13"/>
  <c r="H3695" i="13"/>
  <c r="G3695" i="13"/>
  <c r="H3696" i="13"/>
  <c r="G3696" i="13"/>
  <c r="H3697" i="13"/>
  <c r="G3697" i="13"/>
  <c r="H3698" i="13"/>
  <c r="G3698" i="13"/>
  <c r="H3699" i="13"/>
  <c r="G3699" i="13"/>
  <c r="H3700" i="13"/>
  <c r="G3700" i="13"/>
  <c r="H3701" i="13"/>
  <c r="H3702" i="13"/>
  <c r="G3702" i="13"/>
  <c r="H3703" i="13"/>
  <c r="G3703" i="13"/>
  <c r="H3704" i="13"/>
  <c r="G3704" i="13"/>
  <c r="H3705" i="13"/>
  <c r="G3705" i="13"/>
  <c r="H3706" i="13"/>
  <c r="G3706" i="13"/>
  <c r="H3707" i="13"/>
  <c r="G3707" i="13"/>
  <c r="H3708" i="13"/>
  <c r="G3708" i="13"/>
  <c r="H3709" i="13"/>
  <c r="H3710" i="13"/>
  <c r="G3710" i="13"/>
  <c r="H3711" i="13"/>
  <c r="G3711" i="13"/>
  <c r="H3712" i="13"/>
  <c r="G3712" i="13"/>
  <c r="H3713" i="13"/>
  <c r="G3713" i="13"/>
  <c r="H3714" i="13"/>
  <c r="G3714" i="13"/>
  <c r="H3715" i="13"/>
  <c r="G3715" i="13"/>
  <c r="H3716" i="13"/>
  <c r="G3716" i="13"/>
  <c r="H3717" i="13"/>
  <c r="H3718" i="13"/>
  <c r="G3718" i="13"/>
  <c r="H3719" i="13"/>
  <c r="G3719" i="13"/>
  <c r="H3720" i="13"/>
  <c r="G3720" i="13"/>
  <c r="H3721" i="13"/>
  <c r="G3721" i="13"/>
  <c r="H3722" i="13"/>
  <c r="G3722" i="13"/>
  <c r="H3723" i="13"/>
  <c r="G3723" i="13"/>
  <c r="H3724" i="13"/>
  <c r="G3724" i="13"/>
  <c r="H3725" i="13"/>
  <c r="H3726" i="13"/>
  <c r="G3726" i="13"/>
  <c r="H3727" i="13"/>
  <c r="G3727" i="13"/>
  <c r="H3728" i="13"/>
  <c r="G3728" i="13"/>
  <c r="H3729" i="13"/>
  <c r="G3729" i="13"/>
  <c r="H3730" i="13"/>
  <c r="G3730" i="13"/>
  <c r="H3731" i="13"/>
  <c r="G3731" i="13"/>
  <c r="H3732" i="13"/>
  <c r="G3732" i="13"/>
  <c r="H3733" i="13"/>
  <c r="H3734" i="13"/>
  <c r="G3734" i="13"/>
  <c r="H3735" i="13"/>
  <c r="G3735" i="13"/>
  <c r="H3736" i="13"/>
  <c r="G3736" i="13"/>
  <c r="H3737" i="13"/>
  <c r="G3737" i="13"/>
  <c r="H3738" i="13"/>
  <c r="G3738" i="13"/>
  <c r="H3739" i="13"/>
  <c r="G3739" i="13"/>
  <c r="H3740" i="13"/>
  <c r="G3740" i="13"/>
  <c r="H3741" i="13"/>
  <c r="H3742" i="13"/>
  <c r="G3742" i="13"/>
  <c r="H3743" i="13"/>
  <c r="G3743" i="13"/>
  <c r="H3744" i="13"/>
  <c r="G3744" i="13"/>
  <c r="H3745" i="13"/>
  <c r="G3745" i="13"/>
  <c r="H3746" i="13"/>
  <c r="G3746" i="13"/>
  <c r="H3747" i="13"/>
  <c r="G3747" i="13"/>
  <c r="H3748" i="13"/>
  <c r="G3748" i="13"/>
  <c r="H3749" i="13"/>
  <c r="H3750" i="13"/>
  <c r="G3750" i="13"/>
  <c r="H3751" i="13"/>
  <c r="G3751" i="13"/>
  <c r="H3752" i="13"/>
  <c r="G3752" i="13"/>
  <c r="H3753" i="13"/>
  <c r="G3753" i="13"/>
  <c r="H3754" i="13"/>
  <c r="G3754" i="13"/>
  <c r="H3755" i="13"/>
  <c r="G3755" i="13"/>
  <c r="H3756" i="13"/>
  <c r="G3756" i="13"/>
  <c r="H3757" i="13"/>
  <c r="H3758" i="13"/>
  <c r="G3758" i="13"/>
  <c r="H3759" i="13"/>
  <c r="G3759" i="13"/>
  <c r="H3760" i="13"/>
  <c r="G3760" i="13"/>
  <c r="H3761" i="13"/>
  <c r="G3761" i="13"/>
  <c r="H3762" i="13"/>
  <c r="G3762" i="13"/>
  <c r="H3763" i="13"/>
  <c r="G3763" i="13"/>
  <c r="H3764" i="13"/>
  <c r="G3764" i="13"/>
  <c r="H3765" i="13"/>
  <c r="H3766" i="13"/>
  <c r="G3766" i="13"/>
  <c r="H3767" i="13"/>
  <c r="G3767" i="13"/>
  <c r="H3768" i="13"/>
  <c r="G3768" i="13"/>
  <c r="H3769" i="13"/>
  <c r="G3769" i="13"/>
  <c r="H3770" i="13"/>
  <c r="G3770" i="13"/>
  <c r="H3771" i="13"/>
  <c r="G3771" i="13"/>
  <c r="H3772" i="13"/>
  <c r="G3772" i="13"/>
  <c r="H3773" i="13"/>
  <c r="H3774" i="13"/>
  <c r="G3774" i="13"/>
  <c r="H3775" i="13"/>
  <c r="G3775" i="13"/>
  <c r="H3776" i="13"/>
  <c r="G3776" i="13"/>
  <c r="H3777" i="13"/>
  <c r="G3777" i="13"/>
  <c r="H3778" i="13"/>
  <c r="G3778" i="13"/>
  <c r="H3779" i="13"/>
  <c r="G3779" i="13"/>
  <c r="H3780" i="13"/>
  <c r="G3780" i="13"/>
  <c r="H3781" i="13"/>
  <c r="H3782" i="13"/>
  <c r="G3782" i="13"/>
  <c r="H3783" i="13"/>
  <c r="G3783" i="13"/>
  <c r="H3784" i="13"/>
  <c r="G3784" i="13"/>
  <c r="H3785" i="13"/>
  <c r="G3785" i="13"/>
  <c r="H3786" i="13"/>
  <c r="G3786" i="13"/>
  <c r="H3787" i="13"/>
  <c r="G3787" i="13"/>
  <c r="H3788" i="13"/>
  <c r="G3788" i="13"/>
  <c r="H3789" i="13"/>
  <c r="H3790" i="13"/>
  <c r="G3790" i="13"/>
  <c r="H3791" i="13"/>
  <c r="G3791" i="13"/>
  <c r="H3792" i="13"/>
  <c r="G3792" i="13"/>
  <c r="H3793" i="13"/>
  <c r="G3793" i="13"/>
  <c r="H3794" i="13"/>
  <c r="G3794" i="13"/>
  <c r="H3795" i="13"/>
  <c r="G3795" i="13"/>
  <c r="H3796" i="13"/>
  <c r="G3796" i="13"/>
  <c r="H3797" i="13"/>
  <c r="H3798" i="13"/>
  <c r="G3798" i="13"/>
  <c r="H3799" i="13"/>
  <c r="G3799" i="13"/>
  <c r="H3800" i="13"/>
  <c r="G3800" i="13"/>
  <c r="H3801" i="13"/>
  <c r="G3801" i="13"/>
  <c r="H3802" i="13"/>
  <c r="G3802" i="13"/>
  <c r="H3803" i="13"/>
  <c r="G3803" i="13"/>
  <c r="H3804" i="13"/>
  <c r="G3804" i="13"/>
  <c r="H3805" i="13"/>
  <c r="H3806" i="13"/>
  <c r="G3806" i="13"/>
  <c r="H3807" i="13"/>
  <c r="G3807" i="13"/>
  <c r="H3808" i="13"/>
  <c r="G3808" i="13"/>
  <c r="H3809" i="13"/>
  <c r="G3809" i="13"/>
  <c r="H3810" i="13"/>
  <c r="G3810" i="13"/>
  <c r="H3811" i="13"/>
  <c r="G3811" i="13"/>
  <c r="H3812" i="13"/>
  <c r="G3812" i="13"/>
  <c r="H3813" i="13"/>
  <c r="H3814" i="13"/>
  <c r="G3814" i="13"/>
  <c r="H3815" i="13"/>
  <c r="G3815" i="13"/>
  <c r="H3816" i="13"/>
  <c r="G3816" i="13"/>
  <c r="H3817" i="13"/>
  <c r="G3817" i="13"/>
  <c r="H3818" i="13"/>
  <c r="G3818" i="13"/>
  <c r="H3819" i="13"/>
  <c r="G3819" i="13"/>
  <c r="H3820" i="13"/>
  <c r="G3820" i="13"/>
  <c r="H3821" i="13"/>
  <c r="H3822" i="13"/>
  <c r="G3822" i="13"/>
  <c r="H3823" i="13"/>
  <c r="G3823" i="13"/>
  <c r="H3824" i="13"/>
  <c r="G3824" i="13"/>
  <c r="H3825" i="13"/>
  <c r="G3825" i="13"/>
  <c r="H3826" i="13"/>
  <c r="G3826" i="13"/>
  <c r="H3827" i="13"/>
  <c r="G3827" i="13"/>
  <c r="H3828" i="13"/>
  <c r="G3828" i="13"/>
  <c r="H3829" i="13"/>
  <c r="H3830" i="13"/>
  <c r="G3830" i="13"/>
  <c r="H3831" i="13"/>
  <c r="G3831" i="13"/>
  <c r="H3832" i="13"/>
  <c r="G3832" i="13"/>
  <c r="H3833" i="13"/>
  <c r="G3833" i="13"/>
  <c r="H3834" i="13"/>
  <c r="G3834" i="13"/>
  <c r="H3835" i="13"/>
  <c r="G3835" i="13"/>
  <c r="H3836" i="13"/>
  <c r="G3836" i="13"/>
  <c r="H3837" i="13"/>
  <c r="H3838" i="13"/>
  <c r="G3838" i="13"/>
  <c r="H3839" i="13"/>
  <c r="G3839" i="13"/>
  <c r="H3840" i="13"/>
  <c r="G3840" i="13"/>
  <c r="H3841" i="13"/>
  <c r="G3841" i="13"/>
  <c r="H3842" i="13"/>
  <c r="G3842" i="13"/>
  <c r="H3843" i="13"/>
  <c r="G3843" i="13"/>
  <c r="H3844" i="13"/>
  <c r="G3844" i="13"/>
  <c r="H3845" i="13"/>
  <c r="H3846" i="13"/>
  <c r="G3846" i="13"/>
  <c r="H3847" i="13"/>
  <c r="G3847" i="13"/>
  <c r="H3848" i="13"/>
  <c r="G3848" i="13"/>
  <c r="H3849" i="13"/>
  <c r="G3849" i="13"/>
  <c r="H3850" i="13"/>
  <c r="G3850" i="13"/>
  <c r="H3851" i="13"/>
  <c r="G3851" i="13"/>
  <c r="H3852" i="13"/>
  <c r="G3852" i="13"/>
  <c r="H3853" i="13"/>
  <c r="H3854" i="13"/>
  <c r="G3854" i="13"/>
  <c r="H3855" i="13"/>
  <c r="G3855" i="13"/>
  <c r="H3856" i="13"/>
  <c r="G3856" i="13"/>
  <c r="H3857" i="13"/>
  <c r="G3857" i="13"/>
  <c r="H3858" i="13"/>
  <c r="G3858" i="13"/>
  <c r="H3859" i="13"/>
  <c r="G3859" i="13"/>
  <c r="H3860" i="13"/>
  <c r="G3860" i="13"/>
  <c r="H3861" i="13"/>
  <c r="H3862" i="13"/>
  <c r="G3862" i="13"/>
  <c r="H3863" i="13"/>
  <c r="G3863" i="13"/>
  <c r="H3864" i="13"/>
  <c r="G3864" i="13"/>
  <c r="H3865" i="13"/>
  <c r="G3865" i="13"/>
  <c r="H3866" i="13"/>
  <c r="G3866" i="13"/>
  <c r="H3867" i="13"/>
  <c r="G3867" i="13"/>
  <c r="H3868" i="13"/>
  <c r="G3868" i="13"/>
  <c r="H3869" i="13"/>
  <c r="H3870" i="13"/>
  <c r="G3870" i="13"/>
  <c r="H3871" i="13"/>
  <c r="G3871" i="13"/>
  <c r="H3872" i="13"/>
  <c r="G3872" i="13"/>
  <c r="H3873" i="13"/>
  <c r="G3873" i="13"/>
  <c r="H3874" i="13"/>
  <c r="G3874" i="13"/>
  <c r="H3875" i="13"/>
  <c r="G3875" i="13"/>
  <c r="H3876" i="13"/>
  <c r="G3876" i="13"/>
  <c r="H3877" i="13"/>
  <c r="H3878" i="13"/>
  <c r="G3878" i="13"/>
  <c r="H3879" i="13"/>
  <c r="G3879" i="13"/>
  <c r="H3880" i="13"/>
  <c r="G3880" i="13"/>
  <c r="H3881" i="13"/>
  <c r="G3881" i="13"/>
  <c r="H3882" i="13"/>
  <c r="G3882" i="13"/>
  <c r="H3883" i="13"/>
  <c r="G3883" i="13"/>
  <c r="H3884" i="13"/>
  <c r="G3884" i="13"/>
  <c r="H3885" i="13"/>
  <c r="H3886" i="13"/>
  <c r="G3886" i="13"/>
  <c r="H3887" i="13"/>
  <c r="G3887" i="13"/>
  <c r="H3888" i="13"/>
  <c r="G3888" i="13"/>
  <c r="H3889" i="13"/>
  <c r="G3889" i="13"/>
  <c r="H3890" i="13"/>
  <c r="G3890" i="13"/>
  <c r="H3891" i="13"/>
  <c r="G3891" i="13"/>
  <c r="H3892" i="13"/>
  <c r="G3892" i="13"/>
  <c r="H3893" i="13"/>
  <c r="H3894" i="13"/>
  <c r="G3894" i="13"/>
  <c r="H3895" i="13"/>
  <c r="G3895" i="13"/>
  <c r="H3896" i="13"/>
  <c r="G3896" i="13"/>
  <c r="H3897" i="13"/>
  <c r="G3897" i="13"/>
  <c r="H3898" i="13"/>
  <c r="G3898" i="13"/>
  <c r="H3899" i="13"/>
  <c r="G3899" i="13"/>
  <c r="H3900" i="13"/>
  <c r="G3900" i="13"/>
  <c r="H3901" i="13"/>
  <c r="H3902" i="13"/>
  <c r="G3902" i="13"/>
  <c r="H3903" i="13"/>
  <c r="G3903" i="13"/>
  <c r="H3904" i="13"/>
  <c r="G3904" i="13"/>
  <c r="H3905" i="13"/>
  <c r="G3905" i="13"/>
  <c r="H3906" i="13"/>
  <c r="G3906" i="13"/>
  <c r="H3907" i="13"/>
  <c r="G3907" i="13"/>
  <c r="H3908" i="13"/>
  <c r="G3908" i="13"/>
  <c r="H3909" i="13"/>
  <c r="H3910" i="13"/>
  <c r="G3910" i="13"/>
  <c r="H3911" i="13"/>
  <c r="G3911" i="13"/>
  <c r="H3912" i="13"/>
  <c r="G3912" i="13"/>
  <c r="H3913" i="13"/>
  <c r="G3913" i="13"/>
  <c r="H3914" i="13"/>
  <c r="G3914" i="13"/>
  <c r="H3915" i="13"/>
  <c r="G3915" i="13"/>
  <c r="H3916" i="13"/>
  <c r="G3916" i="13"/>
  <c r="H3917" i="13"/>
  <c r="H3918" i="13"/>
  <c r="G3918" i="13"/>
  <c r="H3919" i="13"/>
  <c r="G3919" i="13"/>
  <c r="H3920" i="13"/>
  <c r="G3920" i="13"/>
  <c r="H3921" i="13"/>
  <c r="G3921" i="13"/>
  <c r="H3922" i="13"/>
  <c r="G3922" i="13"/>
  <c r="H3923" i="13"/>
  <c r="G3923" i="13"/>
  <c r="H3924" i="13"/>
  <c r="G3924" i="13"/>
  <c r="H3925" i="13"/>
  <c r="H3926" i="13"/>
  <c r="G3926" i="13"/>
  <c r="H3927" i="13"/>
  <c r="G3927" i="13"/>
  <c r="H3928" i="13"/>
  <c r="G3928" i="13"/>
  <c r="H3929" i="13"/>
  <c r="G3929" i="13"/>
  <c r="H3930" i="13"/>
  <c r="G3930" i="13"/>
  <c r="H3931" i="13"/>
  <c r="G3931" i="13"/>
  <c r="H3932" i="13"/>
  <c r="G3932" i="13"/>
  <c r="H3933" i="13"/>
  <c r="H3934" i="13"/>
  <c r="G3934" i="13"/>
  <c r="H3935" i="13"/>
  <c r="G3935" i="13"/>
  <c r="H3936" i="13"/>
  <c r="G3936" i="13"/>
  <c r="H3937" i="13"/>
  <c r="G3937" i="13"/>
  <c r="H3938" i="13"/>
  <c r="G3938" i="13"/>
  <c r="H3939" i="13"/>
  <c r="G3939" i="13"/>
  <c r="H3940" i="13"/>
  <c r="G3940" i="13"/>
  <c r="H3941" i="13"/>
  <c r="H3942" i="13"/>
  <c r="G3942" i="13"/>
  <c r="H3943" i="13"/>
  <c r="G3943" i="13"/>
  <c r="H3944" i="13"/>
  <c r="G3944" i="13"/>
  <c r="H3945" i="13"/>
  <c r="G3945" i="13"/>
  <c r="H3946" i="13"/>
  <c r="G3946" i="13"/>
  <c r="H3947" i="13"/>
  <c r="G3947" i="13"/>
  <c r="H3948" i="13"/>
  <c r="G3948" i="13"/>
  <c r="H3949" i="13"/>
  <c r="H3950" i="13"/>
  <c r="G3950" i="13"/>
  <c r="H3951" i="13"/>
  <c r="G3951" i="13"/>
  <c r="H3952" i="13"/>
  <c r="G3952" i="13"/>
  <c r="H3953" i="13"/>
  <c r="G3953" i="13"/>
  <c r="H3954" i="13"/>
  <c r="G3954" i="13"/>
  <c r="H3955" i="13"/>
  <c r="G3955" i="13"/>
  <c r="H3956" i="13"/>
  <c r="G3956" i="13"/>
  <c r="H3957" i="13"/>
  <c r="H3958" i="13"/>
  <c r="G3958" i="13"/>
  <c r="H3959" i="13"/>
  <c r="G3959" i="13"/>
  <c r="H3960" i="13"/>
  <c r="G3960" i="13"/>
  <c r="H3961" i="13"/>
  <c r="G3961" i="13"/>
  <c r="H3962" i="13"/>
  <c r="G3962" i="13"/>
  <c r="H3963" i="13"/>
  <c r="G3963" i="13"/>
  <c r="H3964" i="13"/>
  <c r="G3964" i="13"/>
  <c r="H3965" i="13"/>
  <c r="H3966" i="13"/>
  <c r="G3966" i="13"/>
  <c r="H3967" i="13"/>
  <c r="G3967" i="13"/>
  <c r="H3968" i="13"/>
  <c r="G3968" i="13"/>
  <c r="H3969" i="13"/>
  <c r="G3969" i="13"/>
  <c r="H3970" i="13"/>
  <c r="G3970" i="13"/>
  <c r="H3971" i="13"/>
  <c r="G3971" i="13"/>
  <c r="H3972" i="13"/>
  <c r="G3972" i="13"/>
  <c r="H3973" i="13"/>
  <c r="H3974" i="13"/>
  <c r="G3974" i="13"/>
  <c r="H3975" i="13"/>
  <c r="G3975" i="13"/>
  <c r="H3976" i="13"/>
  <c r="G3976" i="13"/>
  <c r="H3977" i="13"/>
  <c r="G3977" i="13"/>
  <c r="H3978" i="13"/>
  <c r="G3978" i="13"/>
  <c r="H3979" i="13"/>
  <c r="G3979" i="13"/>
  <c r="H3980" i="13"/>
  <c r="G3980" i="13"/>
  <c r="H3981" i="13"/>
  <c r="H3982" i="13"/>
  <c r="G3982" i="13"/>
  <c r="H3983" i="13"/>
  <c r="G3983" i="13"/>
  <c r="H3984" i="13"/>
  <c r="G3984" i="13"/>
  <c r="H3985" i="13"/>
  <c r="G3985" i="13"/>
  <c r="H3986" i="13"/>
  <c r="G3986" i="13"/>
  <c r="H3987" i="13"/>
  <c r="G3987" i="13"/>
  <c r="H3988" i="13"/>
  <c r="G3988" i="13"/>
  <c r="H3989" i="13"/>
  <c r="H3990" i="13"/>
  <c r="G3990" i="13"/>
  <c r="H3991" i="13"/>
  <c r="G3991" i="13"/>
  <c r="H3992" i="13"/>
  <c r="G3992" i="13"/>
  <c r="H3993" i="13"/>
  <c r="G3993" i="13"/>
  <c r="H3994" i="13"/>
  <c r="G3994" i="13"/>
  <c r="H3995" i="13"/>
  <c r="G3995" i="13"/>
  <c r="H3996" i="13"/>
  <c r="G3996" i="13"/>
  <c r="H3997" i="13"/>
  <c r="G3997" i="13"/>
  <c r="H3998" i="13"/>
  <c r="G3998" i="13"/>
  <c r="H3999" i="13"/>
  <c r="G3999" i="13"/>
  <c r="H4000" i="13"/>
  <c r="G4000" i="13"/>
  <c r="H4001" i="13"/>
  <c r="H4002" i="13"/>
  <c r="G4002" i="13"/>
  <c r="H4003" i="13"/>
  <c r="G4003" i="13"/>
  <c r="H4004" i="13"/>
  <c r="G4004" i="13"/>
  <c r="H4005" i="13"/>
  <c r="H4006" i="13"/>
  <c r="H4007" i="13"/>
  <c r="G4007" i="13"/>
  <c r="H4008" i="13"/>
  <c r="G4008" i="13"/>
  <c r="H4009" i="13"/>
  <c r="G4009" i="13"/>
  <c r="H4010" i="13"/>
  <c r="G4010" i="13"/>
  <c r="H4011" i="13"/>
  <c r="G4011" i="13"/>
  <c r="H4012" i="13"/>
  <c r="G4012" i="13"/>
  <c r="H4013" i="13"/>
  <c r="G4013" i="13"/>
  <c r="H4014" i="13"/>
  <c r="G4014" i="13"/>
  <c r="H4015" i="13"/>
  <c r="G4015" i="13"/>
  <c r="H4016" i="13"/>
  <c r="G4016" i="13"/>
  <c r="H4017" i="13"/>
  <c r="H4018" i="13"/>
  <c r="G4018" i="13"/>
  <c r="H4019" i="13"/>
  <c r="G4019" i="13"/>
  <c r="H4020" i="13"/>
  <c r="G4020" i="13"/>
  <c r="H4021" i="13"/>
  <c r="H4022" i="13"/>
  <c r="G4022" i="13"/>
  <c r="H4023" i="13"/>
  <c r="G4023" i="13"/>
  <c r="H4024" i="13"/>
  <c r="G4024" i="13"/>
  <c r="H4025" i="13"/>
  <c r="G4025" i="13"/>
  <c r="H4026" i="13"/>
  <c r="G4026" i="13"/>
  <c r="H4027" i="13"/>
  <c r="G4027" i="13"/>
  <c r="H4028" i="13"/>
  <c r="G4028" i="13"/>
  <c r="H4029" i="13"/>
  <c r="G4029" i="13"/>
  <c r="H4030" i="13"/>
  <c r="G4030" i="13"/>
  <c r="H4031" i="13"/>
  <c r="G4031" i="13"/>
  <c r="H4032" i="13"/>
  <c r="G4032" i="13"/>
  <c r="H4033" i="13"/>
  <c r="H4034" i="13"/>
  <c r="G4034" i="13"/>
  <c r="H4035" i="13"/>
  <c r="G4035" i="13"/>
  <c r="H4036" i="13"/>
  <c r="G4036" i="13"/>
  <c r="H4037" i="13"/>
  <c r="H4038" i="13"/>
  <c r="H4039" i="13"/>
  <c r="G4039" i="13"/>
  <c r="H4040" i="13"/>
  <c r="G4040" i="13"/>
  <c r="H4041" i="13"/>
  <c r="G4041" i="13"/>
  <c r="H4042" i="13"/>
  <c r="G4042" i="13"/>
  <c r="H4043" i="13"/>
  <c r="G4043" i="13"/>
  <c r="H4044" i="13"/>
  <c r="G4044" i="13"/>
  <c r="H4045" i="13"/>
  <c r="G4045" i="13"/>
  <c r="H4046" i="13"/>
  <c r="G4046" i="13"/>
  <c r="H4047" i="13"/>
  <c r="G4047" i="13"/>
  <c r="H4048" i="13"/>
  <c r="G4048" i="13"/>
  <c r="H4049" i="13"/>
  <c r="H4050" i="13"/>
  <c r="G4050" i="13"/>
  <c r="H4051" i="13"/>
  <c r="G4051" i="13"/>
  <c r="H4052" i="13"/>
  <c r="G4052" i="13"/>
  <c r="H4053" i="13"/>
  <c r="H4054" i="13"/>
  <c r="G4054" i="13"/>
  <c r="H4055" i="13"/>
  <c r="G4055" i="13"/>
  <c r="H4056" i="13"/>
  <c r="G4056" i="13"/>
  <c r="H4057" i="13"/>
  <c r="G4057" i="13"/>
  <c r="H4058" i="13"/>
  <c r="G4058" i="13"/>
  <c r="H4059" i="13"/>
  <c r="G4059" i="13"/>
  <c r="H4060" i="13"/>
  <c r="G4060" i="13"/>
  <c r="H4061" i="13"/>
  <c r="G4061" i="13"/>
  <c r="H4062" i="13"/>
  <c r="G4062" i="13"/>
  <c r="H4063" i="13"/>
  <c r="G4063" i="13"/>
  <c r="H4064" i="13"/>
  <c r="G4064" i="13"/>
  <c r="H4065" i="13"/>
  <c r="H4066" i="13"/>
  <c r="G4066" i="13"/>
  <c r="H4067" i="13"/>
  <c r="G4067" i="13"/>
  <c r="H4068" i="13"/>
  <c r="G4068" i="13"/>
  <c r="H4069" i="13"/>
  <c r="H4070" i="13"/>
  <c r="H4071" i="13"/>
  <c r="G4071" i="13"/>
  <c r="H4072" i="13"/>
  <c r="G4072" i="13"/>
  <c r="H4073" i="13"/>
  <c r="G4073" i="13"/>
  <c r="H4074" i="13"/>
  <c r="G4074" i="13"/>
  <c r="H4075" i="13"/>
  <c r="G4075" i="13"/>
  <c r="H4076" i="13"/>
  <c r="G4076" i="13"/>
  <c r="H4077" i="13"/>
  <c r="G4077" i="13"/>
  <c r="H4078" i="13"/>
  <c r="G4078" i="13"/>
  <c r="H4079" i="13"/>
  <c r="G4079" i="13"/>
  <c r="H4080" i="13"/>
  <c r="G4080" i="13"/>
  <c r="H4081" i="13"/>
  <c r="H4082" i="13"/>
  <c r="G4082" i="13"/>
  <c r="H4083" i="13"/>
  <c r="G4083" i="13"/>
  <c r="H4084" i="13"/>
  <c r="G4084" i="13"/>
  <c r="H4085" i="13"/>
  <c r="H4086" i="13"/>
  <c r="G4086" i="13"/>
  <c r="H4087" i="13"/>
  <c r="G4087" i="13"/>
  <c r="H4088" i="13"/>
  <c r="G4088" i="13"/>
  <c r="H4089" i="13"/>
  <c r="G4089" i="13"/>
  <c r="H4090" i="13"/>
  <c r="G4090" i="13"/>
  <c r="H4091" i="13"/>
  <c r="G4091" i="13"/>
  <c r="H4092" i="13"/>
  <c r="G4092" i="13"/>
  <c r="H4093" i="13"/>
  <c r="G4093" i="13"/>
  <c r="H4094" i="13"/>
  <c r="G4094" i="13"/>
  <c r="H4095" i="13"/>
  <c r="G4095" i="13"/>
  <c r="H4096" i="13"/>
  <c r="G4096" i="13"/>
  <c r="H4097" i="13"/>
  <c r="H4098" i="13"/>
  <c r="G4098" i="13"/>
  <c r="H4099" i="13"/>
  <c r="G4099" i="13"/>
  <c r="H4100" i="13"/>
  <c r="G4100" i="13"/>
  <c r="H4101" i="13"/>
  <c r="H4102" i="13"/>
  <c r="H4103" i="13"/>
  <c r="G4103" i="13"/>
  <c r="H4104" i="13"/>
  <c r="G4104" i="13"/>
  <c r="H4105" i="13"/>
  <c r="G4105" i="13"/>
  <c r="H4106" i="13"/>
  <c r="G4106" i="13"/>
  <c r="H4107" i="13"/>
  <c r="G4107" i="13"/>
  <c r="H4108" i="13"/>
  <c r="G4108" i="13"/>
  <c r="H4109" i="13"/>
  <c r="G4109" i="13"/>
  <c r="H4110" i="13"/>
  <c r="G4110" i="13"/>
  <c r="H4111" i="13"/>
  <c r="G4111" i="13"/>
  <c r="H4112" i="13"/>
  <c r="G4112" i="13"/>
  <c r="H4113" i="13"/>
  <c r="H4114" i="13"/>
  <c r="G4114" i="13"/>
  <c r="H4115" i="13"/>
  <c r="G4115" i="13"/>
  <c r="H4116" i="13"/>
  <c r="G4116" i="13"/>
  <c r="H4117" i="13"/>
  <c r="H4118" i="13"/>
  <c r="G4118" i="13"/>
  <c r="H4119" i="13"/>
  <c r="G4119" i="13"/>
  <c r="H4120" i="13"/>
  <c r="G4120" i="13"/>
  <c r="H4121" i="13"/>
  <c r="G4121" i="13"/>
  <c r="H4122" i="13"/>
  <c r="G4122" i="13"/>
  <c r="H4123" i="13"/>
  <c r="G4123" i="13"/>
  <c r="H4124" i="13"/>
  <c r="G4124" i="13"/>
  <c r="H4125" i="13"/>
  <c r="G4125" i="13"/>
  <c r="H4126" i="13"/>
  <c r="G4126" i="13"/>
  <c r="H4127" i="13"/>
  <c r="G4127" i="13"/>
  <c r="H4128" i="13"/>
  <c r="G4128" i="13"/>
  <c r="H4129" i="13"/>
  <c r="H4130" i="13"/>
  <c r="G4130" i="13"/>
  <c r="H4131" i="13"/>
  <c r="G4131" i="13"/>
  <c r="H4132" i="13"/>
  <c r="G4132" i="13"/>
  <c r="H4133" i="13"/>
  <c r="H4134" i="13"/>
  <c r="H4135" i="13"/>
  <c r="G4135" i="13"/>
  <c r="H4136" i="13"/>
  <c r="G4136" i="13"/>
  <c r="H4137" i="13"/>
  <c r="G4137" i="13"/>
  <c r="H4138" i="13"/>
  <c r="G4138" i="13"/>
  <c r="H4139" i="13"/>
  <c r="G4139" i="13"/>
  <c r="H4140" i="13"/>
  <c r="G4140" i="13"/>
  <c r="H4141" i="13"/>
  <c r="H4142" i="13"/>
  <c r="G4142" i="13"/>
  <c r="H4143" i="13"/>
  <c r="G4143" i="13"/>
  <c r="H4144" i="13"/>
  <c r="G4144" i="13"/>
  <c r="H4145" i="13"/>
  <c r="H4146" i="13"/>
  <c r="G4146" i="13"/>
  <c r="H4147" i="13"/>
  <c r="G4147" i="13"/>
  <c r="H4148" i="13"/>
  <c r="G4148" i="13"/>
  <c r="H4149" i="13"/>
  <c r="H4150" i="13"/>
  <c r="H4151" i="13"/>
  <c r="G4151" i="13"/>
  <c r="H4152" i="13"/>
  <c r="G4152" i="13"/>
  <c r="H4153" i="13"/>
  <c r="G4153" i="13"/>
  <c r="H4154" i="13"/>
  <c r="G4154" i="13"/>
  <c r="H4155" i="13"/>
  <c r="G4155" i="13"/>
  <c r="H4156" i="13"/>
  <c r="G4156" i="13"/>
  <c r="H4157" i="13"/>
  <c r="H4158" i="13"/>
  <c r="G4158" i="13"/>
  <c r="H4159" i="13"/>
  <c r="G4159" i="13"/>
  <c r="H4160" i="13"/>
  <c r="G4160" i="13"/>
  <c r="H4161" i="13"/>
  <c r="H4162" i="13"/>
  <c r="G4162" i="13"/>
  <c r="H4163" i="13"/>
  <c r="G4163" i="13"/>
  <c r="H4164" i="13"/>
  <c r="G4164" i="13"/>
  <c r="H4165" i="13"/>
  <c r="H4166" i="13"/>
  <c r="G4166" i="13"/>
  <c r="H4167" i="13"/>
  <c r="G4167" i="13"/>
  <c r="H4168" i="13"/>
  <c r="G4168" i="13"/>
  <c r="H4169" i="13"/>
  <c r="G4169" i="13"/>
  <c r="H4170" i="13"/>
  <c r="G4170" i="13"/>
  <c r="H4171" i="13"/>
  <c r="G4171" i="13"/>
  <c r="H4172" i="13"/>
  <c r="G4172" i="13"/>
  <c r="H4173" i="13"/>
  <c r="H4174" i="13"/>
  <c r="G4174" i="13"/>
  <c r="H4175" i="13"/>
  <c r="G4175" i="13"/>
  <c r="H4176" i="13"/>
  <c r="G4176" i="13"/>
  <c r="H4177" i="13"/>
  <c r="H4178" i="13"/>
  <c r="H4179" i="13"/>
  <c r="G4179" i="13"/>
  <c r="H4180" i="13"/>
  <c r="G4180" i="13"/>
  <c r="H4181" i="13"/>
  <c r="H4182" i="13"/>
  <c r="G4182" i="13"/>
  <c r="H4183" i="13"/>
  <c r="G4183" i="13"/>
  <c r="H4184" i="13"/>
  <c r="G4184" i="13"/>
  <c r="H4185" i="13"/>
  <c r="G4185" i="13"/>
  <c r="H4186" i="13"/>
  <c r="H4187" i="13"/>
  <c r="G4187" i="13"/>
  <c r="H4188" i="13"/>
  <c r="G4188" i="13"/>
  <c r="H4189" i="13"/>
  <c r="H4190" i="13"/>
  <c r="G4190" i="13"/>
  <c r="H4191" i="13"/>
  <c r="G4191" i="13"/>
  <c r="H4192" i="13"/>
  <c r="G4192" i="13"/>
  <c r="H4193" i="13"/>
  <c r="H4194" i="13"/>
  <c r="G4194" i="13"/>
  <c r="H4195" i="13"/>
  <c r="G4195" i="13"/>
  <c r="H4196" i="13"/>
  <c r="G4196" i="13"/>
  <c r="H4197" i="13"/>
  <c r="H4198" i="13"/>
  <c r="G4198" i="13"/>
  <c r="H4199" i="13"/>
  <c r="G4199" i="13"/>
  <c r="H4200" i="13"/>
  <c r="G4200" i="13"/>
  <c r="H4201" i="13"/>
  <c r="G4201" i="13"/>
  <c r="H4202" i="13"/>
  <c r="G4202" i="13"/>
  <c r="H4203" i="13"/>
  <c r="G4203" i="13"/>
  <c r="H4204" i="13"/>
  <c r="G4204" i="13"/>
  <c r="H4205" i="13"/>
  <c r="H4206" i="13"/>
  <c r="G4206" i="13"/>
  <c r="H4207" i="13"/>
  <c r="G4207" i="13"/>
  <c r="H4208" i="13"/>
  <c r="G4208" i="13"/>
  <c r="H4209" i="13"/>
  <c r="H4210" i="13"/>
  <c r="G4210" i="13"/>
  <c r="H4211" i="13"/>
  <c r="G4211" i="13"/>
  <c r="H4212" i="13"/>
  <c r="G4212" i="13"/>
  <c r="H4213" i="13"/>
  <c r="H4214" i="13"/>
  <c r="H4215" i="13"/>
  <c r="G4215" i="13"/>
  <c r="H4216" i="13"/>
  <c r="G4216" i="13"/>
  <c r="H4217" i="13"/>
  <c r="G4217" i="13"/>
  <c r="H4218" i="13"/>
  <c r="G4218" i="13"/>
  <c r="H4219" i="13"/>
  <c r="G4219" i="13"/>
  <c r="H4220" i="13"/>
  <c r="G4220" i="13"/>
  <c r="H4221" i="13"/>
  <c r="H4222" i="13"/>
  <c r="G4222" i="13"/>
  <c r="H4223" i="13"/>
  <c r="G4223" i="13"/>
  <c r="H4224" i="13"/>
  <c r="G4224" i="13"/>
  <c r="H4225" i="13"/>
  <c r="H4226" i="13"/>
  <c r="G4226" i="13"/>
  <c r="H4227" i="13"/>
  <c r="G4227" i="13"/>
  <c r="H4228" i="13"/>
  <c r="G4228" i="13"/>
  <c r="H4229" i="13"/>
  <c r="H4230" i="13"/>
  <c r="G4230" i="13"/>
  <c r="H4231" i="13"/>
  <c r="G4231" i="13"/>
  <c r="H4232" i="13"/>
  <c r="G4232" i="13"/>
  <c r="H4233" i="13"/>
  <c r="G4233" i="13"/>
  <c r="H4234" i="13"/>
  <c r="G4234" i="13"/>
  <c r="H4235" i="13"/>
  <c r="G4235" i="13"/>
  <c r="H4236" i="13"/>
  <c r="G4236" i="13"/>
  <c r="H4237" i="13"/>
  <c r="H4238" i="13"/>
  <c r="G4238" i="13"/>
  <c r="H4239" i="13"/>
  <c r="G4239" i="13"/>
  <c r="H4240" i="13"/>
  <c r="G4240" i="13"/>
  <c r="H4241" i="13"/>
  <c r="H4242" i="13"/>
  <c r="H4243" i="13"/>
  <c r="G4243" i="13"/>
  <c r="H4244" i="13"/>
  <c r="G4244" i="13"/>
  <c r="H4245" i="13"/>
  <c r="H4246" i="13"/>
  <c r="G4246" i="13"/>
  <c r="H4247" i="13"/>
  <c r="G4247" i="13"/>
  <c r="H4248" i="13"/>
  <c r="G4248" i="13"/>
  <c r="H4249" i="13"/>
  <c r="G4249" i="13"/>
  <c r="H4250" i="13"/>
  <c r="H4251" i="13"/>
  <c r="G4251" i="13"/>
  <c r="H4252" i="13"/>
  <c r="G4252" i="13"/>
  <c r="H4253" i="13"/>
  <c r="H4254" i="13"/>
  <c r="G4254" i="13"/>
  <c r="H4255" i="13"/>
  <c r="G4255" i="13"/>
  <c r="H4256" i="13"/>
  <c r="G4256" i="13"/>
  <c r="H4257" i="13"/>
  <c r="H4258" i="13"/>
  <c r="G4258" i="13"/>
  <c r="H4259" i="13"/>
  <c r="G4259" i="13"/>
  <c r="H4260" i="13"/>
  <c r="G4260" i="13"/>
  <c r="H4261" i="13"/>
  <c r="H4262" i="13"/>
  <c r="G4262" i="13"/>
  <c r="H4263" i="13"/>
  <c r="G4263" i="13"/>
  <c r="H4264" i="13"/>
  <c r="G4264" i="13"/>
  <c r="H4265" i="13"/>
  <c r="G4265" i="13"/>
  <c r="H4266" i="13"/>
  <c r="G4266" i="13"/>
  <c r="H4267" i="13"/>
  <c r="G4267" i="13"/>
  <c r="H4268" i="13"/>
  <c r="G4268" i="13"/>
  <c r="H4269" i="13"/>
  <c r="H4270" i="13"/>
  <c r="G4270" i="13"/>
  <c r="H4271" i="13"/>
  <c r="G4271" i="13"/>
  <c r="H4272" i="13"/>
  <c r="G4272" i="13"/>
  <c r="H4273" i="13"/>
  <c r="H4274" i="13"/>
  <c r="G4274" i="13"/>
  <c r="H4275" i="13"/>
  <c r="G4275" i="13"/>
  <c r="H4276" i="13"/>
  <c r="G4276" i="13"/>
  <c r="H4277" i="13"/>
  <c r="H4278" i="13"/>
  <c r="H4279" i="13"/>
  <c r="G4279" i="13"/>
  <c r="H4280" i="13"/>
  <c r="G4280" i="13"/>
  <c r="H4281" i="13"/>
  <c r="G4281" i="13"/>
  <c r="H4282" i="13"/>
  <c r="G4282" i="13"/>
  <c r="H4283" i="13"/>
  <c r="G4283" i="13"/>
  <c r="H4284" i="13"/>
  <c r="G4284" i="13"/>
  <c r="H4285" i="13"/>
  <c r="H4286" i="13"/>
  <c r="G4286" i="13"/>
  <c r="H4287" i="13"/>
  <c r="G4287" i="13"/>
  <c r="H4288" i="13"/>
  <c r="G4288" i="13"/>
  <c r="H4289" i="13"/>
  <c r="H4290" i="13"/>
  <c r="G4290" i="13"/>
  <c r="H4291" i="13"/>
  <c r="G4291" i="13"/>
  <c r="H4292" i="13"/>
  <c r="G4292" i="13"/>
  <c r="H4293" i="13"/>
  <c r="H4294" i="13"/>
  <c r="G4294" i="13"/>
  <c r="H4295" i="13"/>
  <c r="G4295" i="13"/>
  <c r="H4296" i="13"/>
  <c r="G4296" i="13"/>
  <c r="H4297" i="13"/>
  <c r="G4297" i="13"/>
  <c r="H4298" i="13"/>
  <c r="G4298" i="13"/>
  <c r="H4299" i="13"/>
  <c r="G4299" i="13"/>
  <c r="H4300" i="13"/>
  <c r="G4300" i="13"/>
  <c r="H4301" i="13"/>
  <c r="H4302" i="13"/>
  <c r="G4302" i="13"/>
  <c r="H4303" i="13"/>
  <c r="G4303" i="13"/>
  <c r="H4304" i="13"/>
  <c r="G4304" i="13"/>
  <c r="H4305" i="13"/>
  <c r="H4306" i="13"/>
  <c r="H4307" i="13"/>
  <c r="G4307" i="13"/>
  <c r="H4308" i="13"/>
  <c r="G4308" i="13"/>
  <c r="H4309" i="13"/>
  <c r="H4310" i="13"/>
  <c r="G4310" i="13"/>
  <c r="H4311" i="13"/>
  <c r="G4311" i="13"/>
  <c r="H4312" i="13"/>
  <c r="G4312" i="13"/>
  <c r="H4313" i="13"/>
  <c r="G4313" i="13"/>
  <c r="H4314" i="13"/>
  <c r="H4315" i="13"/>
  <c r="G4315" i="13"/>
  <c r="H4316" i="13"/>
  <c r="G4316" i="13"/>
  <c r="H4317" i="13"/>
  <c r="H4318" i="13"/>
  <c r="G4318" i="13"/>
  <c r="H4319" i="13"/>
  <c r="G4319" i="13"/>
  <c r="H4320" i="13"/>
  <c r="G4320" i="13"/>
  <c r="H4321" i="13"/>
  <c r="H4322" i="13"/>
  <c r="G4322" i="13"/>
  <c r="H4323" i="13"/>
  <c r="G4323" i="13"/>
  <c r="H4324" i="13"/>
  <c r="G4324" i="13"/>
  <c r="H4325" i="13"/>
  <c r="H4326" i="13"/>
  <c r="G4326" i="13"/>
  <c r="H4327" i="13"/>
  <c r="G4327" i="13"/>
  <c r="H4328" i="13"/>
  <c r="G4328" i="13"/>
  <c r="H4329" i="13"/>
  <c r="G4329" i="13"/>
  <c r="H4330" i="13"/>
  <c r="G4330" i="13"/>
  <c r="H4331" i="13"/>
  <c r="G4331" i="13"/>
  <c r="H4332" i="13"/>
  <c r="G4332" i="13"/>
  <c r="H4333" i="13"/>
  <c r="H4334" i="13"/>
  <c r="G4334" i="13"/>
  <c r="H4335" i="13"/>
  <c r="G4335" i="13"/>
  <c r="H4336" i="13"/>
  <c r="G4336" i="13"/>
  <c r="H4337" i="13"/>
  <c r="H4338" i="13"/>
  <c r="G4338" i="13"/>
  <c r="H4339" i="13"/>
  <c r="G4339" i="13"/>
  <c r="H4340" i="13"/>
  <c r="G4340" i="13"/>
  <c r="H4341" i="13"/>
  <c r="H4342" i="13"/>
  <c r="H4343" i="13"/>
  <c r="G4343" i="13"/>
  <c r="H4344" i="13"/>
  <c r="G4344" i="13"/>
  <c r="H4345" i="13"/>
  <c r="G4345" i="13"/>
  <c r="H4346" i="13"/>
  <c r="G4346" i="13"/>
  <c r="H4347" i="13"/>
  <c r="G4347" i="13"/>
  <c r="H4348" i="13"/>
  <c r="G4348" i="13"/>
  <c r="H4349" i="13"/>
  <c r="H4350" i="13"/>
  <c r="G4350" i="13"/>
  <c r="H4351" i="13"/>
  <c r="G4351" i="13"/>
  <c r="H4352" i="13"/>
  <c r="G4352" i="13"/>
  <c r="H4353" i="13"/>
  <c r="H4354" i="13"/>
  <c r="G4354" i="13"/>
  <c r="H4355" i="13"/>
  <c r="G4355" i="13"/>
  <c r="H4356" i="13"/>
  <c r="G4356" i="13"/>
  <c r="H4357" i="13"/>
  <c r="H4358" i="13"/>
  <c r="G4358" i="13"/>
  <c r="H4359" i="13"/>
  <c r="G4359" i="13"/>
  <c r="H4360" i="13"/>
  <c r="G4360" i="13"/>
  <c r="H4361" i="13"/>
  <c r="G4361" i="13"/>
  <c r="H4362" i="13"/>
  <c r="G4362" i="13"/>
  <c r="H4363" i="13"/>
  <c r="G4363" i="13"/>
  <c r="H4364" i="13"/>
  <c r="G4364" i="13"/>
  <c r="H4365" i="13"/>
  <c r="H4366" i="13"/>
  <c r="G4366" i="13"/>
  <c r="H4367" i="13"/>
  <c r="G4367" i="13"/>
  <c r="H4368" i="13"/>
  <c r="G4368" i="13"/>
  <c r="H4369" i="13"/>
  <c r="H4370" i="13"/>
  <c r="H4371" i="13"/>
  <c r="G4371" i="13"/>
  <c r="H4372" i="13"/>
  <c r="G4372" i="13"/>
  <c r="H4373" i="13"/>
  <c r="H4374" i="13"/>
  <c r="G4374" i="13"/>
  <c r="H4375" i="13"/>
  <c r="G4375" i="13"/>
  <c r="H4376" i="13"/>
  <c r="G4376" i="13"/>
  <c r="H4377" i="13"/>
  <c r="G4377" i="13"/>
  <c r="H4378" i="13"/>
  <c r="H4379" i="13"/>
  <c r="G4379" i="13"/>
  <c r="H4380" i="13"/>
  <c r="G4380" i="13"/>
  <c r="H4381" i="13"/>
  <c r="H4382" i="13"/>
  <c r="G4382" i="13"/>
  <c r="H4383" i="13"/>
  <c r="G4383" i="13"/>
  <c r="H4384" i="13"/>
  <c r="G4384" i="13"/>
  <c r="H4385" i="13"/>
  <c r="H4386" i="13"/>
  <c r="G4386" i="13"/>
  <c r="H4387" i="13"/>
  <c r="G4387" i="13"/>
  <c r="H4388" i="13"/>
  <c r="G4388" i="13"/>
  <c r="H4389" i="13"/>
  <c r="H4390" i="13"/>
  <c r="G4390" i="13"/>
  <c r="H4391" i="13"/>
  <c r="G4391" i="13"/>
  <c r="H4392" i="13"/>
  <c r="G4392" i="13"/>
  <c r="H4393" i="13"/>
  <c r="G4393" i="13"/>
  <c r="H4394" i="13"/>
  <c r="G4394" i="13"/>
  <c r="H4395" i="13"/>
  <c r="G4395" i="13"/>
  <c r="H4396" i="13"/>
  <c r="G4396" i="13"/>
  <c r="H4397" i="13"/>
  <c r="H4398" i="13"/>
  <c r="G4398" i="13"/>
  <c r="H4399" i="13"/>
  <c r="G4399" i="13"/>
  <c r="H4400" i="13"/>
  <c r="G4400" i="13"/>
  <c r="H4401" i="13"/>
  <c r="H4402" i="13"/>
  <c r="G4402" i="13"/>
  <c r="H4403" i="13"/>
  <c r="G4403" i="13"/>
  <c r="H4404" i="13"/>
  <c r="G4404" i="13"/>
  <c r="H4405" i="13"/>
  <c r="H4406" i="13"/>
  <c r="H4407" i="13"/>
  <c r="G4407" i="13"/>
  <c r="H4408" i="13"/>
  <c r="G4408" i="13"/>
  <c r="H4409" i="13"/>
  <c r="G4409" i="13"/>
  <c r="H4410" i="13"/>
  <c r="G4410" i="13"/>
  <c r="H4411" i="13"/>
  <c r="G4411" i="13"/>
  <c r="H4412" i="13"/>
  <c r="G4412" i="13"/>
  <c r="H4413" i="13"/>
  <c r="H4414" i="13"/>
  <c r="G4414" i="13"/>
  <c r="H4415" i="13"/>
  <c r="G4415" i="13"/>
  <c r="H4416" i="13"/>
  <c r="G4416" i="13"/>
  <c r="H4417" i="13"/>
  <c r="H4418" i="13"/>
  <c r="G4418" i="13"/>
  <c r="H4419" i="13"/>
  <c r="G4419" i="13"/>
  <c r="H4420" i="13"/>
  <c r="G4420" i="13"/>
  <c r="H4421" i="13"/>
  <c r="H4422" i="13"/>
  <c r="G4422" i="13"/>
  <c r="H4423" i="13"/>
  <c r="G4423" i="13"/>
  <c r="H4424" i="13"/>
  <c r="G4424" i="13"/>
  <c r="H4425" i="13"/>
  <c r="G4425" i="13"/>
  <c r="H4426" i="13"/>
  <c r="G4426" i="13"/>
  <c r="H4427" i="13"/>
  <c r="G4427" i="13"/>
  <c r="H4428" i="13"/>
  <c r="G4428" i="13"/>
  <c r="H4429" i="13"/>
  <c r="H4430" i="13"/>
  <c r="G4430" i="13"/>
  <c r="H4431" i="13"/>
  <c r="G4431" i="13"/>
  <c r="H4432" i="13"/>
  <c r="G4432" i="13"/>
  <c r="H4433" i="13"/>
  <c r="H4434" i="13"/>
  <c r="H4435" i="13"/>
  <c r="G4435" i="13"/>
  <c r="H4436" i="13"/>
  <c r="G4436" i="13"/>
  <c r="H4437" i="13"/>
  <c r="H4438" i="13"/>
  <c r="G4438" i="13"/>
  <c r="H4439" i="13"/>
  <c r="G4439" i="13"/>
  <c r="H4440" i="13"/>
  <c r="G4440" i="13"/>
  <c r="H4441" i="13"/>
  <c r="G4441" i="13"/>
  <c r="H4442" i="13"/>
  <c r="H4443" i="13"/>
  <c r="G4443" i="13"/>
  <c r="H4444" i="13"/>
  <c r="G4444" i="13"/>
  <c r="H4445" i="13"/>
  <c r="H4446" i="13"/>
  <c r="G4446" i="13"/>
  <c r="H4447" i="13"/>
  <c r="G4447" i="13"/>
  <c r="H4448" i="13"/>
  <c r="G4448" i="13"/>
  <c r="H4449" i="13"/>
  <c r="H4450" i="13"/>
  <c r="G4450" i="13"/>
  <c r="H4451" i="13"/>
  <c r="G4451" i="13"/>
  <c r="H4452" i="13"/>
  <c r="G4452" i="13"/>
  <c r="H4453" i="13"/>
  <c r="H4454" i="13"/>
  <c r="G4454" i="13"/>
  <c r="H4455" i="13"/>
  <c r="G4455" i="13"/>
  <c r="H4456" i="13"/>
  <c r="G4456" i="13"/>
  <c r="H4457" i="13"/>
  <c r="G4457" i="13"/>
  <c r="H4458" i="13"/>
  <c r="G4458" i="13"/>
  <c r="H4459" i="13"/>
  <c r="G4459" i="13"/>
  <c r="H4460" i="13"/>
  <c r="G4460" i="13"/>
  <c r="H4461" i="13"/>
  <c r="H4462" i="13"/>
  <c r="G4462" i="13"/>
  <c r="H4463" i="13"/>
  <c r="G4463" i="13"/>
  <c r="H4464" i="13"/>
  <c r="G4464" i="13"/>
  <c r="H4465" i="13"/>
  <c r="H4466" i="13"/>
  <c r="G4466" i="13"/>
  <c r="H4467" i="13"/>
  <c r="G4467" i="13"/>
  <c r="H4468" i="13"/>
  <c r="G4468" i="13"/>
  <c r="H4469" i="13"/>
  <c r="H4470" i="13"/>
  <c r="H4471" i="13"/>
  <c r="G4471" i="13"/>
  <c r="H4472" i="13"/>
  <c r="G4472" i="13"/>
  <c r="H4473" i="13"/>
  <c r="G4473" i="13"/>
  <c r="H4474" i="13"/>
  <c r="G4474" i="13"/>
  <c r="H4475" i="13"/>
  <c r="G4475" i="13"/>
  <c r="H4476" i="13"/>
  <c r="G4476" i="13"/>
  <c r="H4477" i="13"/>
  <c r="H4478" i="13"/>
  <c r="G4478" i="13"/>
  <c r="H4479" i="13"/>
  <c r="G4479" i="13"/>
  <c r="H4480" i="13"/>
  <c r="G4480" i="13"/>
  <c r="H4481" i="13"/>
  <c r="H4482" i="13"/>
  <c r="G4482" i="13"/>
  <c r="H4483" i="13"/>
  <c r="G4483" i="13"/>
  <c r="H4484" i="13"/>
  <c r="G4484" i="13"/>
  <c r="H4485" i="13"/>
  <c r="H4486" i="13"/>
  <c r="G4486" i="13"/>
  <c r="H4487" i="13"/>
  <c r="G4487" i="13"/>
  <c r="H4488" i="13"/>
  <c r="G4488" i="13"/>
  <c r="H4489" i="13"/>
  <c r="G4489" i="13"/>
  <c r="H4490" i="13"/>
  <c r="G4490" i="13"/>
  <c r="H4491" i="13"/>
  <c r="G4491" i="13"/>
  <c r="H4492" i="13"/>
  <c r="G4492" i="13"/>
  <c r="H4493" i="13"/>
  <c r="H4494" i="13"/>
  <c r="G4494" i="13"/>
  <c r="H4495" i="13"/>
  <c r="G4495" i="13"/>
  <c r="H4496" i="13"/>
  <c r="G4496" i="13"/>
  <c r="H4497" i="13"/>
  <c r="H4498" i="13"/>
  <c r="H4499" i="13"/>
  <c r="G4499" i="13"/>
  <c r="H4500" i="13"/>
  <c r="G4500" i="13"/>
  <c r="H4501" i="13"/>
  <c r="H4502" i="13"/>
  <c r="G4502" i="13"/>
  <c r="H4503" i="13"/>
  <c r="G4503" i="13"/>
  <c r="H4504" i="13"/>
  <c r="G4504" i="13"/>
  <c r="H4505" i="13"/>
  <c r="G4505" i="13"/>
  <c r="H4506" i="13"/>
  <c r="H4507" i="13"/>
  <c r="G4507" i="13"/>
  <c r="H4508" i="13"/>
  <c r="G4508" i="13"/>
  <c r="H4509" i="13"/>
  <c r="H4510" i="13"/>
  <c r="G4510" i="13"/>
  <c r="H4511" i="13"/>
  <c r="G4511" i="13"/>
  <c r="H4512" i="13"/>
  <c r="G4512" i="13"/>
  <c r="H4513" i="13"/>
  <c r="H4514" i="13"/>
  <c r="G4514" i="13"/>
  <c r="H4515" i="13"/>
  <c r="G4515" i="13"/>
  <c r="H4516" i="13"/>
  <c r="G4516" i="13"/>
  <c r="H4517" i="13"/>
  <c r="H4518" i="13"/>
  <c r="G4518" i="13"/>
  <c r="H4519" i="13"/>
  <c r="G4519" i="13"/>
  <c r="H4520" i="13"/>
  <c r="G4520" i="13"/>
  <c r="H4521" i="13"/>
  <c r="G4521" i="13"/>
  <c r="H4522" i="13"/>
  <c r="G4522" i="13"/>
  <c r="H4523" i="13"/>
  <c r="G4523" i="13"/>
  <c r="H4524" i="13"/>
  <c r="G4524" i="13"/>
  <c r="H4525" i="13"/>
  <c r="H4526" i="13"/>
  <c r="G4526" i="13"/>
  <c r="H4527" i="13"/>
  <c r="G4527" i="13"/>
  <c r="H4528" i="13"/>
  <c r="G4528" i="13"/>
  <c r="H4529" i="13"/>
  <c r="H4530" i="13"/>
  <c r="G4530" i="13"/>
  <c r="H4531" i="13"/>
  <c r="G4531" i="13"/>
  <c r="H4532" i="13"/>
  <c r="G4532" i="13"/>
  <c r="H4533" i="13"/>
  <c r="H4534" i="13"/>
  <c r="H4535" i="13"/>
  <c r="G4535" i="13"/>
  <c r="H4536" i="13"/>
  <c r="G4536" i="13"/>
  <c r="H4537" i="13"/>
  <c r="G4537" i="13"/>
  <c r="H4538" i="13"/>
  <c r="G4538" i="13"/>
  <c r="H4539" i="13"/>
  <c r="G4539" i="13"/>
  <c r="H4540" i="13"/>
  <c r="G4540" i="13"/>
  <c r="H4541" i="13"/>
  <c r="H4542" i="13"/>
  <c r="G4542" i="13"/>
  <c r="H4543" i="13"/>
  <c r="G4543" i="13"/>
  <c r="H4544" i="13"/>
  <c r="G4544" i="13"/>
  <c r="H4545" i="13"/>
  <c r="H4546" i="13"/>
  <c r="G4546" i="13"/>
  <c r="H4547" i="13"/>
  <c r="G4547" i="13"/>
  <c r="H4548" i="13"/>
  <c r="G4548" i="13"/>
  <c r="H4549" i="13"/>
  <c r="H4550" i="13"/>
  <c r="G4550" i="13"/>
  <c r="H4551" i="13"/>
  <c r="G4551" i="13"/>
  <c r="H4552" i="13"/>
  <c r="G4552" i="13"/>
  <c r="H4553" i="13"/>
  <c r="G4553" i="13"/>
  <c r="H4554" i="13"/>
  <c r="G4554" i="13"/>
  <c r="H4555" i="13"/>
  <c r="G4555" i="13"/>
  <c r="H4556" i="13"/>
  <c r="G4556" i="13"/>
  <c r="H4557" i="13"/>
  <c r="H4558" i="13"/>
  <c r="G4558" i="13"/>
  <c r="H4559" i="13"/>
  <c r="G4559" i="13"/>
  <c r="H4560" i="13"/>
  <c r="G4560" i="13"/>
  <c r="H4561" i="13"/>
  <c r="H4562" i="13"/>
  <c r="H4563" i="13"/>
  <c r="G4563" i="13"/>
  <c r="H4564" i="13"/>
  <c r="G4564" i="13"/>
  <c r="H4565" i="13"/>
  <c r="H4566" i="13"/>
  <c r="G4566" i="13"/>
  <c r="H4567" i="13"/>
  <c r="G4567" i="13"/>
  <c r="H4568" i="13"/>
  <c r="G4568" i="13"/>
  <c r="H4569" i="13"/>
  <c r="G4569" i="13"/>
  <c r="H4570" i="13"/>
  <c r="H4571" i="13"/>
  <c r="G4571" i="13"/>
  <c r="H4572" i="13"/>
  <c r="G4572" i="13"/>
  <c r="H4573" i="13"/>
  <c r="H4574" i="13"/>
  <c r="G4574" i="13"/>
  <c r="H4575" i="13"/>
  <c r="G4575" i="13"/>
  <c r="H4576" i="13"/>
  <c r="G4576" i="13"/>
  <c r="H4577" i="13"/>
  <c r="H4578" i="13"/>
  <c r="G4578" i="13"/>
  <c r="H4579" i="13"/>
  <c r="G4579" i="13"/>
  <c r="H4580" i="13"/>
  <c r="G4580" i="13"/>
  <c r="H4581" i="13"/>
  <c r="H4582" i="13"/>
  <c r="G4582" i="13"/>
  <c r="H4583" i="13"/>
  <c r="G4583" i="13"/>
  <c r="H4584" i="13"/>
  <c r="G4584" i="13"/>
  <c r="H4585" i="13"/>
  <c r="G4585" i="13"/>
  <c r="H4586" i="13"/>
  <c r="G4586" i="13"/>
  <c r="H4587" i="13"/>
  <c r="G4587" i="13"/>
  <c r="H4588" i="13"/>
  <c r="G4588" i="13"/>
  <c r="H4589" i="13"/>
  <c r="H4590" i="13"/>
  <c r="G4590" i="13"/>
  <c r="H4591" i="13"/>
  <c r="G4591" i="13"/>
  <c r="H4592" i="13"/>
  <c r="G4592" i="13"/>
  <c r="H4593" i="13"/>
  <c r="H4594" i="13"/>
  <c r="G4594" i="13"/>
  <c r="H4595" i="13"/>
  <c r="G4595" i="13"/>
  <c r="H4596" i="13"/>
  <c r="G4596" i="13"/>
  <c r="H4597" i="13"/>
  <c r="H4598" i="13"/>
  <c r="H4599" i="13"/>
  <c r="G4599" i="13"/>
  <c r="H4600" i="13"/>
  <c r="G4600" i="13"/>
  <c r="H4601" i="13"/>
  <c r="G4601" i="13"/>
  <c r="H4602" i="13"/>
  <c r="G4602" i="13"/>
  <c r="H4603" i="13"/>
  <c r="G4603" i="13"/>
  <c r="H4604" i="13"/>
  <c r="G4604" i="13"/>
  <c r="H4605" i="13"/>
  <c r="H4606" i="13"/>
  <c r="G4606" i="13"/>
  <c r="H4607" i="13"/>
  <c r="G4607" i="13"/>
  <c r="H4608" i="13"/>
  <c r="G4608" i="13"/>
  <c r="H4609" i="13"/>
  <c r="H4610" i="13"/>
  <c r="G4610" i="13"/>
  <c r="H4611" i="13"/>
  <c r="G4611" i="13"/>
  <c r="H4612" i="13"/>
  <c r="G4612" i="13"/>
  <c r="H4613" i="13"/>
  <c r="H4614" i="13"/>
  <c r="G4614" i="13"/>
  <c r="H4615" i="13"/>
  <c r="G4615" i="13"/>
  <c r="H4616" i="13"/>
  <c r="G4616" i="13"/>
  <c r="H4617" i="13"/>
  <c r="G4617" i="13"/>
  <c r="H4618" i="13"/>
  <c r="G4618" i="13"/>
  <c r="H4619" i="13"/>
  <c r="G4619" i="13"/>
  <c r="H4620" i="13"/>
  <c r="G4620" i="13"/>
  <c r="H4621" i="13"/>
  <c r="H4622" i="13"/>
  <c r="G4622" i="13"/>
  <c r="H4623" i="13"/>
  <c r="G4623" i="13"/>
  <c r="H4624" i="13"/>
  <c r="G4624" i="13"/>
  <c r="H4625" i="13"/>
  <c r="H4626" i="13"/>
  <c r="H4627" i="13"/>
  <c r="G4627" i="13"/>
  <c r="H4628" i="13"/>
  <c r="G4628" i="13"/>
  <c r="H4629" i="13"/>
  <c r="H4630" i="13"/>
  <c r="G4630" i="13"/>
  <c r="H4631" i="13"/>
  <c r="G4631" i="13"/>
  <c r="H4632" i="13"/>
  <c r="G4632" i="13"/>
  <c r="H4633" i="13"/>
  <c r="G4633" i="13"/>
  <c r="H4634" i="13"/>
  <c r="H4635" i="13"/>
  <c r="G4635" i="13"/>
  <c r="H4636" i="13"/>
  <c r="G4636" i="13"/>
  <c r="H4637" i="13"/>
  <c r="H4638" i="13"/>
  <c r="G4638" i="13"/>
  <c r="H4639" i="13"/>
  <c r="G4639" i="13"/>
  <c r="H4640" i="13"/>
  <c r="G4640" i="13"/>
  <c r="H4641" i="13"/>
  <c r="H4642" i="13"/>
  <c r="G4642" i="13"/>
  <c r="H4643" i="13"/>
  <c r="G4643" i="13"/>
  <c r="H4644" i="13"/>
  <c r="G4644" i="13"/>
  <c r="H4645" i="13"/>
  <c r="H4646" i="13"/>
  <c r="G4646" i="13"/>
  <c r="H4647" i="13"/>
  <c r="G4647" i="13"/>
  <c r="H4648" i="13"/>
  <c r="G4648" i="13"/>
  <c r="H4649" i="13"/>
  <c r="G4649" i="13"/>
  <c r="H4650" i="13"/>
  <c r="G4650" i="13"/>
  <c r="H4651" i="13"/>
  <c r="G4651" i="13"/>
  <c r="H4652" i="13"/>
  <c r="G4652" i="13"/>
  <c r="H4653" i="13"/>
  <c r="H4654" i="13"/>
  <c r="G4654" i="13"/>
  <c r="H4655" i="13"/>
  <c r="G4655" i="13"/>
  <c r="H4656" i="13"/>
  <c r="G4656" i="13"/>
  <c r="H4657" i="13"/>
  <c r="H4658" i="13"/>
  <c r="G4658" i="13"/>
  <c r="H4659" i="13"/>
  <c r="G4659" i="13"/>
  <c r="H4660" i="13"/>
  <c r="G4660" i="13"/>
  <c r="H4661" i="13"/>
  <c r="H4662" i="13"/>
  <c r="H4663" i="13"/>
  <c r="G4663" i="13"/>
  <c r="H4664" i="13"/>
  <c r="G4664" i="13"/>
  <c r="H4665" i="13"/>
  <c r="G4665" i="13"/>
  <c r="H4666" i="13"/>
  <c r="G4666" i="13"/>
  <c r="H4667" i="13"/>
  <c r="G4667" i="13"/>
  <c r="H4668" i="13"/>
  <c r="G4668" i="13"/>
  <c r="H4669" i="13"/>
  <c r="H4670" i="13"/>
  <c r="G4670" i="13"/>
  <c r="H4671" i="13"/>
  <c r="G4671" i="13"/>
  <c r="H4672" i="13"/>
  <c r="G4672" i="13"/>
  <c r="H4673" i="13"/>
  <c r="H4674" i="13"/>
  <c r="G4674" i="13"/>
  <c r="H4675" i="13"/>
  <c r="G4675" i="13"/>
  <c r="H4676" i="13"/>
  <c r="G4676" i="13"/>
  <c r="H4677" i="13"/>
  <c r="H4678" i="13"/>
  <c r="G4678" i="13"/>
  <c r="H4679" i="13"/>
  <c r="G4679" i="13"/>
  <c r="H4680" i="13"/>
  <c r="G4680" i="13"/>
  <c r="H4681" i="13"/>
  <c r="G4681" i="13"/>
  <c r="H4682" i="13"/>
  <c r="G4682" i="13"/>
  <c r="H4683" i="13"/>
  <c r="G4683" i="13"/>
  <c r="H4684" i="13"/>
  <c r="G4684" i="13"/>
  <c r="H4685" i="13"/>
  <c r="H4686" i="13"/>
  <c r="G4686" i="13"/>
  <c r="H4687" i="13"/>
  <c r="G4687" i="13"/>
  <c r="H4688" i="13"/>
  <c r="G4688" i="13"/>
  <c r="H4689" i="13"/>
  <c r="H4690" i="13"/>
  <c r="H4691" i="13"/>
  <c r="G4691" i="13"/>
  <c r="H4692" i="13"/>
  <c r="G4692" i="13"/>
  <c r="H4693" i="13"/>
  <c r="H4694" i="13"/>
  <c r="G4694" i="13"/>
  <c r="H4695" i="13"/>
  <c r="G4695" i="13"/>
  <c r="H4696" i="13"/>
  <c r="G4696" i="13"/>
  <c r="H4697" i="13"/>
  <c r="G4697" i="13"/>
  <c r="H4698" i="13"/>
  <c r="H4699" i="13"/>
  <c r="G4699" i="13"/>
  <c r="H4700" i="13"/>
  <c r="G4700" i="13"/>
  <c r="H4701" i="13"/>
  <c r="H4702" i="13"/>
  <c r="G4702" i="13"/>
  <c r="H4703" i="13"/>
  <c r="G4703" i="13"/>
  <c r="H4704" i="13"/>
  <c r="G4704" i="13"/>
  <c r="H4705" i="13"/>
  <c r="H4706" i="13"/>
  <c r="G4706" i="13"/>
  <c r="H4707" i="13"/>
  <c r="G4707" i="13"/>
  <c r="H4708" i="13"/>
  <c r="G4708" i="13"/>
  <c r="H4709" i="13"/>
  <c r="H4710" i="13"/>
  <c r="G4710" i="13"/>
  <c r="H4711" i="13"/>
  <c r="G4711" i="13"/>
  <c r="H4712" i="13"/>
  <c r="G4712" i="13"/>
  <c r="H4713" i="13"/>
  <c r="G4713" i="13"/>
  <c r="H4714" i="13"/>
  <c r="G4714" i="13"/>
  <c r="H4715" i="13"/>
  <c r="G4715" i="13"/>
  <c r="H4716" i="13"/>
  <c r="G4716" i="13"/>
  <c r="H4717" i="13"/>
  <c r="H4718" i="13"/>
  <c r="G4718" i="13"/>
  <c r="H4719" i="13"/>
  <c r="G4719" i="13"/>
  <c r="H4720" i="13"/>
  <c r="G4720" i="13"/>
  <c r="H4721" i="13"/>
  <c r="H4722" i="13"/>
  <c r="G4722" i="13"/>
  <c r="H4723" i="13"/>
  <c r="G4723" i="13"/>
  <c r="H4724" i="13"/>
  <c r="G4724" i="13"/>
  <c r="H4725" i="13"/>
  <c r="H4726" i="13"/>
  <c r="H4727" i="13"/>
  <c r="G4727" i="13"/>
  <c r="H4728" i="13"/>
  <c r="G4728" i="13"/>
  <c r="H4729" i="13"/>
  <c r="G4729" i="13"/>
  <c r="H4730" i="13"/>
  <c r="G4730" i="13"/>
  <c r="H4731" i="13"/>
  <c r="G4731" i="13"/>
  <c r="H4732" i="13"/>
  <c r="G4732" i="13"/>
  <c r="H4733" i="13"/>
  <c r="H4734" i="13"/>
  <c r="G4734" i="13"/>
  <c r="H4735" i="13"/>
  <c r="G4735" i="13"/>
  <c r="H4736" i="13"/>
  <c r="G4736" i="13"/>
  <c r="H4737" i="13"/>
  <c r="H4738" i="13"/>
  <c r="G4738" i="13"/>
  <c r="H4739" i="13"/>
  <c r="G4739" i="13"/>
  <c r="H4740" i="13"/>
  <c r="G4740" i="13"/>
  <c r="H4741" i="13"/>
  <c r="H4742" i="13"/>
  <c r="G4742" i="13"/>
  <c r="H4743" i="13"/>
  <c r="G4743" i="13"/>
  <c r="H4744" i="13"/>
  <c r="G4744" i="13"/>
  <c r="H4745" i="13"/>
  <c r="G4745" i="13"/>
  <c r="H4746" i="13"/>
  <c r="G4746" i="13"/>
  <c r="H4747" i="13"/>
  <c r="G4747" i="13"/>
  <c r="H4748" i="13"/>
  <c r="G4748" i="13"/>
  <c r="H4749" i="13"/>
  <c r="H4750" i="13"/>
  <c r="G4750" i="13"/>
  <c r="H4751" i="13"/>
  <c r="G4751" i="13"/>
  <c r="H4752" i="13"/>
  <c r="G4752" i="13"/>
  <c r="H4753" i="13"/>
  <c r="H4754" i="13"/>
  <c r="H4755" i="13"/>
  <c r="G4755" i="13"/>
  <c r="H4756" i="13"/>
  <c r="G4756" i="13"/>
  <c r="H4757" i="13"/>
  <c r="H4758" i="13"/>
  <c r="G4758" i="13"/>
  <c r="H4759" i="13"/>
  <c r="G4759" i="13"/>
  <c r="H4760" i="13"/>
  <c r="G4760" i="13"/>
  <c r="H4761" i="13"/>
  <c r="G4761" i="13"/>
  <c r="H4762" i="13"/>
  <c r="H4763" i="13"/>
  <c r="G4763" i="13"/>
  <c r="H4764" i="13"/>
  <c r="G4764" i="13"/>
  <c r="H4765" i="13"/>
  <c r="H4766" i="13"/>
  <c r="G4766" i="13"/>
  <c r="H4767" i="13"/>
  <c r="G4767" i="13"/>
  <c r="H4768" i="13"/>
  <c r="G4768" i="13"/>
  <c r="H4769" i="13"/>
  <c r="H4770" i="13"/>
  <c r="G4770" i="13"/>
  <c r="H4771" i="13"/>
  <c r="G4771" i="13"/>
  <c r="H4772" i="13"/>
  <c r="G4772" i="13"/>
  <c r="H4773" i="13"/>
  <c r="H4774" i="13"/>
  <c r="G4774" i="13"/>
  <c r="H4775" i="13"/>
  <c r="G4775" i="13"/>
  <c r="H4776" i="13"/>
  <c r="G4776" i="13"/>
  <c r="H4777" i="13"/>
  <c r="G4777" i="13"/>
  <c r="H4778" i="13"/>
  <c r="G4778" i="13"/>
  <c r="H4779" i="13"/>
  <c r="G4779" i="13"/>
  <c r="H4780" i="13"/>
  <c r="G4780" i="13"/>
  <c r="H4781" i="13"/>
  <c r="H4782" i="13"/>
  <c r="G4782" i="13"/>
  <c r="H4783" i="13"/>
  <c r="G4783" i="13"/>
  <c r="H4784" i="13"/>
  <c r="G4784" i="13"/>
  <c r="H4785" i="13"/>
  <c r="H4786" i="13"/>
  <c r="G4786" i="13"/>
  <c r="H4787" i="13"/>
  <c r="G4787" i="13"/>
  <c r="H4788" i="13"/>
  <c r="G4788" i="13"/>
  <c r="H4789" i="13"/>
  <c r="H4790" i="13"/>
  <c r="H4791" i="13"/>
  <c r="G4791" i="13"/>
  <c r="H4792" i="13"/>
  <c r="G4792" i="13"/>
  <c r="H4793" i="13"/>
  <c r="G4793" i="13"/>
  <c r="H4794" i="13"/>
  <c r="G4794" i="13"/>
  <c r="H4795" i="13"/>
  <c r="G4795" i="13"/>
  <c r="H4796" i="13"/>
  <c r="G4796" i="13"/>
  <c r="H4797" i="13"/>
  <c r="H4798" i="13"/>
  <c r="G4798" i="13"/>
  <c r="H4799" i="13"/>
  <c r="G4799" i="13"/>
  <c r="H4800" i="13"/>
  <c r="G4800" i="13"/>
  <c r="H4801" i="13"/>
  <c r="H4802" i="13"/>
  <c r="G4802" i="13"/>
  <c r="H4803" i="13"/>
  <c r="G4803" i="13"/>
  <c r="H4804" i="13"/>
  <c r="G4804" i="13"/>
  <c r="H4805" i="13"/>
  <c r="H4806" i="13"/>
  <c r="G4806" i="13"/>
  <c r="H4807" i="13"/>
  <c r="G4807" i="13"/>
  <c r="H4808" i="13"/>
  <c r="G4808" i="13"/>
  <c r="H4809" i="13"/>
  <c r="G4809" i="13"/>
  <c r="H4810" i="13"/>
  <c r="G4810" i="13"/>
  <c r="H4811" i="13"/>
  <c r="G4811" i="13"/>
  <c r="H4812" i="13"/>
  <c r="G4812" i="13"/>
  <c r="H4813" i="13"/>
  <c r="H4814" i="13"/>
  <c r="G4814" i="13"/>
  <c r="H4815" i="13"/>
  <c r="G4815" i="13"/>
  <c r="H4816" i="13"/>
  <c r="G4816" i="13"/>
  <c r="H4817" i="13"/>
  <c r="H4818" i="13"/>
  <c r="H4819" i="13"/>
  <c r="G4819" i="13"/>
  <c r="H4820" i="13"/>
  <c r="G4820" i="13"/>
  <c r="H4821" i="13"/>
  <c r="H4822" i="13"/>
  <c r="G4822" i="13"/>
  <c r="H4823" i="13"/>
  <c r="G4823" i="13"/>
  <c r="H4824" i="13"/>
  <c r="G4824" i="13"/>
  <c r="H4825" i="13"/>
  <c r="G4825" i="13"/>
  <c r="H4826" i="13"/>
  <c r="H4827" i="13"/>
  <c r="G4827" i="13"/>
  <c r="H4828" i="13"/>
  <c r="G4828" i="13"/>
  <c r="H4829" i="13"/>
  <c r="H4830" i="13"/>
  <c r="G4830" i="13"/>
  <c r="H4831" i="13"/>
  <c r="G4831" i="13"/>
  <c r="H4832" i="13"/>
  <c r="G4832" i="13"/>
  <c r="H4833" i="13"/>
  <c r="H4834" i="13"/>
  <c r="G4834" i="13"/>
  <c r="H4835" i="13"/>
  <c r="G4835" i="13"/>
  <c r="H4836" i="13"/>
  <c r="G4836" i="13"/>
  <c r="H4837" i="13"/>
  <c r="H4838" i="13"/>
  <c r="G4838" i="13"/>
  <c r="H4839" i="13"/>
  <c r="G4839" i="13"/>
  <c r="H4840" i="13"/>
  <c r="G4840" i="13"/>
  <c r="H4841" i="13"/>
  <c r="G4841" i="13"/>
  <c r="H4842" i="13"/>
  <c r="G4842" i="13"/>
  <c r="H4843" i="13"/>
  <c r="G4843" i="13"/>
  <c r="H4844" i="13"/>
  <c r="G4844" i="13"/>
  <c r="H4845" i="13"/>
  <c r="H4846" i="13"/>
  <c r="G4846" i="13"/>
  <c r="H4847" i="13"/>
  <c r="G4847" i="13"/>
  <c r="H4848" i="13"/>
  <c r="G4848" i="13"/>
  <c r="H4849" i="13"/>
  <c r="H4850" i="13"/>
  <c r="G4850" i="13"/>
  <c r="H4851" i="13"/>
  <c r="G4851" i="13"/>
  <c r="H4852" i="13"/>
  <c r="G4852" i="13"/>
  <c r="H4853" i="13"/>
  <c r="H4854" i="13"/>
  <c r="H4855" i="13"/>
  <c r="G4855" i="13"/>
  <c r="H4856" i="13"/>
  <c r="G4856" i="13"/>
  <c r="H4857" i="13"/>
  <c r="G4857" i="13"/>
  <c r="H4858" i="13"/>
  <c r="G4858" i="13"/>
  <c r="H4859" i="13"/>
  <c r="G4859" i="13"/>
  <c r="H4860" i="13"/>
  <c r="G4860" i="13"/>
  <c r="H4861" i="13"/>
  <c r="H4862" i="13"/>
  <c r="G4862" i="13"/>
  <c r="H4863" i="13"/>
  <c r="G4863" i="13"/>
  <c r="H4864" i="13"/>
  <c r="G4864" i="13"/>
  <c r="H4865" i="13"/>
  <c r="H4866" i="13"/>
  <c r="G4866" i="13"/>
  <c r="H4867" i="13"/>
  <c r="G4867" i="13"/>
  <c r="H4868" i="13"/>
  <c r="G4868" i="13"/>
  <c r="H4869" i="13"/>
  <c r="H4870" i="13"/>
  <c r="G4870" i="13"/>
  <c r="H4871" i="13"/>
  <c r="G4871" i="13"/>
  <c r="H4872" i="13"/>
  <c r="G4872" i="13"/>
  <c r="H4873" i="13"/>
  <c r="G4873" i="13"/>
  <c r="H4874" i="13"/>
  <c r="G4874" i="13"/>
  <c r="H4875" i="13"/>
  <c r="G4875" i="13"/>
  <c r="H4876" i="13"/>
  <c r="G4876" i="13"/>
  <c r="H4877" i="13"/>
  <c r="H4878" i="13"/>
  <c r="G4878" i="13"/>
  <c r="H4879" i="13"/>
  <c r="G4879" i="13"/>
  <c r="H4880" i="13"/>
  <c r="G4880" i="13"/>
  <c r="H4881" i="13"/>
  <c r="H4882" i="13"/>
  <c r="H4883" i="13"/>
  <c r="G4883" i="13"/>
  <c r="H4884" i="13"/>
  <c r="G4884" i="13"/>
  <c r="H4885" i="13"/>
  <c r="H4886" i="13"/>
  <c r="G4886" i="13"/>
  <c r="H4887" i="13"/>
  <c r="G4887" i="13"/>
  <c r="H4888" i="13"/>
  <c r="G4888" i="13"/>
  <c r="H4889" i="13"/>
  <c r="G4889" i="13"/>
  <c r="H4890" i="13"/>
  <c r="H4891" i="13"/>
  <c r="G4891" i="13"/>
  <c r="H4892" i="13"/>
  <c r="G4892" i="13"/>
  <c r="H4893" i="13"/>
  <c r="H4894" i="13"/>
  <c r="G4894" i="13"/>
  <c r="H4895" i="13"/>
  <c r="G4895" i="13"/>
  <c r="H4896" i="13"/>
  <c r="G4896" i="13"/>
  <c r="H4897" i="13"/>
  <c r="H4898" i="13"/>
  <c r="G4898" i="13"/>
  <c r="H4899" i="13"/>
  <c r="G4899" i="13"/>
  <c r="H4900" i="13"/>
  <c r="G4900" i="13"/>
  <c r="H4901" i="13"/>
  <c r="H4902" i="13"/>
  <c r="G4902" i="13"/>
  <c r="H4903" i="13"/>
  <c r="G4903" i="13"/>
  <c r="H4904" i="13"/>
  <c r="G4904" i="13"/>
  <c r="H4905" i="13"/>
  <c r="G4905" i="13"/>
  <c r="H4906" i="13"/>
  <c r="G4906" i="13"/>
  <c r="H4907" i="13"/>
  <c r="G4907" i="13"/>
  <c r="H4908" i="13"/>
  <c r="G4908" i="13"/>
  <c r="H4909" i="13"/>
  <c r="H4910" i="13"/>
  <c r="G4910" i="13"/>
  <c r="H4911" i="13"/>
  <c r="G4911" i="13"/>
  <c r="H4912" i="13"/>
  <c r="G4912" i="13"/>
  <c r="H4913" i="13"/>
  <c r="H4914" i="13"/>
  <c r="G4914" i="13"/>
  <c r="H4915" i="13"/>
  <c r="G4915" i="13"/>
  <c r="H4916" i="13"/>
  <c r="G4916" i="13"/>
  <c r="H4917" i="13"/>
  <c r="H4918" i="13"/>
  <c r="H4919" i="13"/>
  <c r="G4919" i="13"/>
  <c r="H4920" i="13"/>
  <c r="G4920" i="13"/>
  <c r="H4921" i="13"/>
  <c r="G4921" i="13"/>
  <c r="H4922" i="13"/>
  <c r="G4922" i="13"/>
  <c r="H4923" i="13"/>
  <c r="G4923" i="13"/>
  <c r="H4924" i="13"/>
  <c r="G4924" i="13"/>
  <c r="H4925" i="13"/>
  <c r="H4926" i="13"/>
  <c r="G4926" i="13"/>
  <c r="H4927" i="13"/>
  <c r="G4927" i="13"/>
  <c r="H4928" i="13"/>
  <c r="G4928" i="13"/>
  <c r="H4929" i="13"/>
  <c r="H4930" i="13"/>
  <c r="G4930" i="13"/>
  <c r="H4931" i="13"/>
  <c r="G4931" i="13"/>
  <c r="H4932" i="13"/>
  <c r="G4932" i="13"/>
  <c r="H4933" i="13"/>
  <c r="H4934" i="13"/>
  <c r="G4934" i="13"/>
  <c r="H4935" i="13"/>
  <c r="G4935" i="13"/>
  <c r="H4936" i="13"/>
  <c r="G4936" i="13"/>
  <c r="H4937" i="13"/>
  <c r="G4937" i="13"/>
  <c r="H4938" i="13"/>
  <c r="G4938" i="13"/>
  <c r="H4939" i="13"/>
  <c r="G4939" i="13"/>
  <c r="H4940" i="13"/>
  <c r="G4940" i="13"/>
  <c r="H4941" i="13"/>
  <c r="H4942" i="13"/>
  <c r="G4942" i="13"/>
  <c r="H4943" i="13"/>
  <c r="G4943" i="13"/>
  <c r="H4944" i="13"/>
  <c r="G4944" i="13"/>
  <c r="H4945" i="13"/>
  <c r="H4946" i="13"/>
  <c r="H4947" i="13"/>
  <c r="G4947" i="13"/>
  <c r="H4948" i="13"/>
  <c r="G4948" i="13"/>
  <c r="H4949" i="13"/>
  <c r="H4950" i="13"/>
  <c r="G4950" i="13"/>
  <c r="H4951" i="13"/>
  <c r="G4951" i="13"/>
  <c r="H4952" i="13"/>
  <c r="G4952" i="13"/>
  <c r="H4953" i="13"/>
  <c r="G4953" i="13"/>
  <c r="H4954" i="13"/>
  <c r="H4955" i="13"/>
  <c r="G4955" i="13"/>
  <c r="H4956" i="13"/>
  <c r="G4956" i="13"/>
  <c r="H4957" i="13"/>
  <c r="H4958" i="13"/>
  <c r="G4958" i="13"/>
  <c r="H4959" i="13"/>
  <c r="G4959" i="13"/>
  <c r="H4960" i="13"/>
  <c r="G4960" i="13"/>
  <c r="H4961" i="13"/>
  <c r="H4962" i="13"/>
  <c r="G4962" i="13"/>
  <c r="H4963" i="13"/>
  <c r="G4963" i="13"/>
  <c r="H4964" i="13"/>
  <c r="G4964" i="13"/>
  <c r="H4965" i="13"/>
  <c r="H4966" i="13"/>
  <c r="G4966" i="13"/>
  <c r="H4967" i="13"/>
  <c r="G4967" i="13"/>
  <c r="H4968" i="13"/>
  <c r="G4968" i="13"/>
  <c r="H4969" i="13"/>
  <c r="G4969" i="13"/>
  <c r="H4970" i="13"/>
  <c r="G4970" i="13"/>
  <c r="H4971" i="13"/>
  <c r="G4971" i="13"/>
  <c r="H4972" i="13"/>
  <c r="G4972" i="13"/>
  <c r="H4973" i="13"/>
  <c r="H4974" i="13"/>
  <c r="G4974" i="13"/>
  <c r="H4975" i="13"/>
  <c r="G4975" i="13"/>
  <c r="H4976" i="13"/>
  <c r="G4976" i="13"/>
  <c r="H4977" i="13"/>
  <c r="H4978" i="13"/>
  <c r="G4978" i="13"/>
  <c r="H4979" i="13"/>
  <c r="G4979" i="13"/>
  <c r="H4980" i="13"/>
  <c r="G4980" i="13"/>
  <c r="H4981" i="13"/>
  <c r="H4982" i="13"/>
  <c r="H4983" i="13"/>
  <c r="G4983" i="13"/>
  <c r="H4984" i="13"/>
  <c r="G4984" i="13"/>
  <c r="H4985" i="13"/>
  <c r="G4985" i="13"/>
  <c r="H4986" i="13"/>
  <c r="G4986" i="13"/>
  <c r="H4987" i="13"/>
  <c r="G4987" i="13"/>
  <c r="H4988" i="13"/>
  <c r="G4988" i="13"/>
  <c r="H4989" i="13"/>
  <c r="H4990" i="13"/>
  <c r="G4990" i="13"/>
  <c r="H4991" i="13"/>
  <c r="G4991" i="13"/>
  <c r="H4992" i="13"/>
  <c r="G4992" i="13"/>
  <c r="H4993" i="13"/>
  <c r="H4994" i="13"/>
  <c r="G4994" i="13"/>
  <c r="H4995" i="13"/>
  <c r="G4995" i="13"/>
  <c r="H4996" i="13"/>
  <c r="G4996" i="13"/>
  <c r="H4997" i="13"/>
  <c r="H4998" i="13"/>
  <c r="G4998" i="13"/>
  <c r="H4999" i="13"/>
  <c r="G4999" i="13"/>
  <c r="H5000" i="13"/>
  <c r="G5000" i="13"/>
  <c r="H5001" i="13"/>
  <c r="G5001" i="13"/>
  <c r="H2002" i="13"/>
  <c r="G2002" i="13"/>
  <c r="H1503" i="13"/>
  <c r="G1503" i="13"/>
  <c r="H1504" i="13"/>
  <c r="G1504" i="13"/>
  <c r="H1505" i="13"/>
  <c r="G1505" i="13"/>
  <c r="H1506" i="13"/>
  <c r="G1506" i="13"/>
  <c r="H1507" i="13"/>
  <c r="H1508" i="13"/>
  <c r="G1508" i="13"/>
  <c r="H1509" i="13"/>
  <c r="G1509" i="13"/>
  <c r="H1510" i="13"/>
  <c r="G1510" i="13"/>
  <c r="H1511" i="13"/>
  <c r="G1511" i="13"/>
  <c r="H1512" i="13"/>
  <c r="G1512" i="13"/>
  <c r="H1513" i="13"/>
  <c r="G1513" i="13"/>
  <c r="H1514" i="13"/>
  <c r="G1514" i="13"/>
  <c r="H1515" i="13"/>
  <c r="G1515" i="13"/>
  <c r="H1516" i="13"/>
  <c r="G1516" i="13"/>
  <c r="H1517" i="13"/>
  <c r="G1517" i="13"/>
  <c r="H1518" i="13"/>
  <c r="G1518" i="13"/>
  <c r="H1519" i="13"/>
  <c r="G1519" i="13"/>
  <c r="H1520" i="13"/>
  <c r="G1520" i="13"/>
  <c r="H1521" i="13"/>
  <c r="G1521" i="13"/>
  <c r="H1522" i="13"/>
  <c r="G1522" i="13"/>
  <c r="H1523" i="13"/>
  <c r="G1523" i="13"/>
  <c r="H1524" i="13"/>
  <c r="G1524" i="13"/>
  <c r="H1525" i="13"/>
  <c r="G1525" i="13"/>
  <c r="H1526" i="13"/>
  <c r="G1526" i="13"/>
  <c r="H1527" i="13"/>
  <c r="G1527" i="13"/>
  <c r="H1528" i="13"/>
  <c r="G1528" i="13"/>
  <c r="H1529" i="13"/>
  <c r="G1529" i="13"/>
  <c r="H1530" i="13"/>
  <c r="G1530" i="13"/>
  <c r="H1531" i="13"/>
  <c r="G1531" i="13"/>
  <c r="H1532" i="13"/>
  <c r="G1532" i="13"/>
  <c r="H1533" i="13"/>
  <c r="G1533" i="13"/>
  <c r="H1534" i="13"/>
  <c r="G1534" i="13"/>
  <c r="H1535" i="13"/>
  <c r="G1535" i="13"/>
  <c r="H1536" i="13"/>
  <c r="G1536" i="13"/>
  <c r="H1537" i="13"/>
  <c r="G1537" i="13"/>
  <c r="H1538" i="13"/>
  <c r="G1538" i="13"/>
  <c r="H1539" i="13"/>
  <c r="G1539" i="13"/>
  <c r="H1540" i="13"/>
  <c r="G1540" i="13"/>
  <c r="H1541" i="13"/>
  <c r="G1541" i="13"/>
  <c r="H1542" i="13"/>
  <c r="G1542" i="13"/>
  <c r="H1543" i="13"/>
  <c r="G1543" i="13"/>
  <c r="H1544" i="13"/>
  <c r="G1544" i="13"/>
  <c r="H1545" i="13"/>
  <c r="G1545" i="13"/>
  <c r="H1546" i="13"/>
  <c r="G1546" i="13"/>
  <c r="H1547" i="13"/>
  <c r="G1547" i="13"/>
  <c r="H1548" i="13"/>
  <c r="G1548" i="13"/>
  <c r="H1549" i="13"/>
  <c r="G1549" i="13"/>
  <c r="H1550" i="13"/>
  <c r="G1550" i="13"/>
  <c r="H1551" i="13"/>
  <c r="G1551" i="13"/>
  <c r="H1552" i="13"/>
  <c r="G1552" i="13"/>
  <c r="H1553" i="13"/>
  <c r="G1553" i="13"/>
  <c r="H1554" i="13"/>
  <c r="G1554" i="13"/>
  <c r="H1555" i="13"/>
  <c r="G1555" i="13"/>
  <c r="H1556" i="13"/>
  <c r="G1556" i="13"/>
  <c r="H1557" i="13"/>
  <c r="G1557" i="13"/>
  <c r="H1558" i="13"/>
  <c r="G1558" i="13"/>
  <c r="H1559" i="13"/>
  <c r="G1559" i="13"/>
  <c r="H1560" i="13"/>
  <c r="G1560" i="13"/>
  <c r="H1561" i="13"/>
  <c r="G1561" i="13"/>
  <c r="H1562" i="13"/>
  <c r="G1562" i="13"/>
  <c r="H1563" i="13"/>
  <c r="G1563" i="13"/>
  <c r="H1564" i="13"/>
  <c r="G1564" i="13"/>
  <c r="H1565" i="13"/>
  <c r="G1565" i="13"/>
  <c r="H1566" i="13"/>
  <c r="G1566" i="13"/>
  <c r="H1567" i="13"/>
  <c r="G1567" i="13"/>
  <c r="H1568" i="13"/>
  <c r="G1568" i="13"/>
  <c r="H1569" i="13"/>
  <c r="G1569" i="13"/>
  <c r="H1570" i="13"/>
  <c r="G1570" i="13"/>
  <c r="H1571" i="13"/>
  <c r="G1571" i="13"/>
  <c r="H1572" i="13"/>
  <c r="G1572" i="13"/>
  <c r="H1573" i="13"/>
  <c r="G1573" i="13"/>
  <c r="H1574" i="13"/>
  <c r="G1574" i="13"/>
  <c r="H1575" i="13"/>
  <c r="G1575" i="13"/>
  <c r="H1576" i="13"/>
  <c r="G1576" i="13"/>
  <c r="H1577" i="13"/>
  <c r="G1577" i="13"/>
  <c r="H1578" i="13"/>
  <c r="G1578" i="13"/>
  <c r="H1579" i="13"/>
  <c r="G1579" i="13"/>
  <c r="H1580" i="13"/>
  <c r="G1580" i="13"/>
  <c r="H1581" i="13"/>
  <c r="G1581" i="13"/>
  <c r="H1582" i="13"/>
  <c r="G1582" i="13"/>
  <c r="H1583" i="13"/>
  <c r="G1583" i="13"/>
  <c r="H1584" i="13"/>
  <c r="G1584" i="13"/>
  <c r="H1585" i="13"/>
  <c r="G1585" i="13"/>
  <c r="H1586" i="13"/>
  <c r="G1586" i="13"/>
  <c r="H1587" i="13"/>
  <c r="G1587" i="13"/>
  <c r="H1588" i="13"/>
  <c r="G1588" i="13"/>
  <c r="H1589" i="13"/>
  <c r="G1589" i="13"/>
  <c r="H1590" i="13"/>
  <c r="G1590" i="13"/>
  <c r="H1591" i="13"/>
  <c r="G1591" i="13"/>
  <c r="H1592" i="13"/>
  <c r="G1592" i="13"/>
  <c r="H1593" i="13"/>
  <c r="G1593" i="13"/>
  <c r="H1594" i="13"/>
  <c r="G1594" i="13"/>
  <c r="H1595" i="13"/>
  <c r="H1596" i="13"/>
  <c r="G1596" i="13"/>
  <c r="H1597" i="13"/>
  <c r="G1597" i="13"/>
  <c r="H1598" i="13"/>
  <c r="G1598" i="13"/>
  <c r="H1599" i="13"/>
  <c r="G1599" i="13"/>
  <c r="H1600" i="13"/>
  <c r="G1600" i="13"/>
  <c r="H1601" i="13"/>
  <c r="G1601" i="13"/>
  <c r="H1602" i="13"/>
  <c r="G1602" i="13"/>
  <c r="H1603" i="13"/>
  <c r="G1603" i="13"/>
  <c r="H1604" i="13"/>
  <c r="G1604" i="13"/>
  <c r="H1605" i="13"/>
  <c r="G1605" i="13"/>
  <c r="H1606" i="13"/>
  <c r="G1606" i="13"/>
  <c r="H1607" i="13"/>
  <c r="G1607" i="13"/>
  <c r="H1608" i="13"/>
  <c r="G1608" i="13"/>
  <c r="H1609" i="13"/>
  <c r="G1609" i="13"/>
  <c r="H1610" i="13"/>
  <c r="G1610" i="13"/>
  <c r="H1611" i="13"/>
  <c r="G1611" i="13"/>
  <c r="H1612" i="13"/>
  <c r="G1612" i="13"/>
  <c r="H1613" i="13"/>
  <c r="G1613" i="13"/>
  <c r="H1614" i="13"/>
  <c r="G1614" i="13"/>
  <c r="H1615" i="13"/>
  <c r="G1615" i="13"/>
  <c r="H1616" i="13"/>
  <c r="G1616" i="13"/>
  <c r="H1617" i="13"/>
  <c r="G1617" i="13"/>
  <c r="H1618" i="13"/>
  <c r="G1618" i="13"/>
  <c r="H1619" i="13"/>
  <c r="G1619" i="13"/>
  <c r="H1620" i="13"/>
  <c r="G1620" i="13"/>
  <c r="H1621" i="13"/>
  <c r="G1621" i="13"/>
  <c r="H1622" i="13"/>
  <c r="G1622" i="13"/>
  <c r="H1623" i="13"/>
  <c r="G1623" i="13"/>
  <c r="H1624" i="13"/>
  <c r="G1624" i="13"/>
  <c r="H1625" i="13"/>
  <c r="G1625" i="13"/>
  <c r="H1626" i="13"/>
  <c r="G1626" i="13"/>
  <c r="H1627" i="13"/>
  <c r="H1628" i="13"/>
  <c r="G1628" i="13"/>
  <c r="H1629" i="13"/>
  <c r="G1629" i="13"/>
  <c r="H1630" i="13"/>
  <c r="G1630" i="13"/>
  <c r="H1631" i="13"/>
  <c r="G1631" i="13"/>
  <c r="H1632" i="13"/>
  <c r="G1632" i="13"/>
  <c r="H1633" i="13"/>
  <c r="G1633" i="13"/>
  <c r="H1634" i="13"/>
  <c r="G1634" i="13"/>
  <c r="H1635" i="13"/>
  <c r="G1635" i="13"/>
  <c r="H1636" i="13"/>
  <c r="G1636" i="13"/>
  <c r="H1637" i="13"/>
  <c r="G1637" i="13"/>
  <c r="H1638" i="13"/>
  <c r="G1638" i="13"/>
  <c r="H1639" i="13"/>
  <c r="G1639" i="13"/>
  <c r="H1640" i="13"/>
  <c r="G1640" i="13"/>
  <c r="H1641" i="13"/>
  <c r="G1641" i="13"/>
  <c r="H1642" i="13"/>
  <c r="G1642" i="13"/>
  <c r="H1643" i="13"/>
  <c r="G1643" i="13"/>
  <c r="H1644" i="13"/>
  <c r="G1644" i="13"/>
  <c r="H1645" i="13"/>
  <c r="G1645" i="13"/>
  <c r="H1646" i="13"/>
  <c r="G1646" i="13"/>
  <c r="H1647" i="13"/>
  <c r="G1647" i="13"/>
  <c r="H1648" i="13"/>
  <c r="G1648" i="13"/>
  <c r="H1649" i="13"/>
  <c r="G1649" i="13"/>
  <c r="H1650" i="13"/>
  <c r="G1650" i="13"/>
  <c r="H1651" i="13"/>
  <c r="G1651" i="13"/>
  <c r="H1652" i="13"/>
  <c r="G1652" i="13"/>
  <c r="H1653" i="13"/>
  <c r="G1653" i="13"/>
  <c r="H1654" i="13"/>
  <c r="G1654" i="13"/>
  <c r="H1655" i="13"/>
  <c r="G1655" i="13"/>
  <c r="H1656" i="13"/>
  <c r="G1656" i="13"/>
  <c r="H1657" i="13"/>
  <c r="G1657" i="13"/>
  <c r="H1658" i="13"/>
  <c r="G1658" i="13"/>
  <c r="H1659" i="13"/>
  <c r="G1659" i="13"/>
  <c r="H1660" i="13"/>
  <c r="G1660" i="13"/>
  <c r="H1661" i="13"/>
  <c r="G1661" i="13"/>
  <c r="H1662" i="13"/>
  <c r="G1662" i="13"/>
  <c r="H1663" i="13"/>
  <c r="H1664" i="13"/>
  <c r="G1664" i="13"/>
  <c r="H1665" i="13"/>
  <c r="G1665" i="13"/>
  <c r="H1666" i="13"/>
  <c r="G1666" i="13"/>
  <c r="H1667" i="13"/>
  <c r="G1667" i="13"/>
  <c r="H1668" i="13"/>
  <c r="G1668" i="13"/>
  <c r="H1669" i="13"/>
  <c r="G1669" i="13"/>
  <c r="H1670" i="13"/>
  <c r="G1670" i="13"/>
  <c r="H1671" i="13"/>
  <c r="G1671" i="13"/>
  <c r="H1672" i="13"/>
  <c r="G1672" i="13"/>
  <c r="H1673" i="13"/>
  <c r="G1673" i="13"/>
  <c r="H1674" i="13"/>
  <c r="G1674" i="13"/>
  <c r="H1675" i="13"/>
  <c r="G1675" i="13"/>
  <c r="H1676" i="13"/>
  <c r="G1676" i="13"/>
  <c r="H1677" i="13"/>
  <c r="G1677" i="13"/>
  <c r="H1678" i="13"/>
  <c r="G1678" i="13"/>
  <c r="H1679" i="13"/>
  <c r="G1679" i="13"/>
  <c r="H1680" i="13"/>
  <c r="G1680" i="13"/>
  <c r="H1681" i="13"/>
  <c r="G1681" i="13"/>
  <c r="H1682" i="13"/>
  <c r="G1682" i="13"/>
  <c r="H1683" i="13"/>
  <c r="G1683" i="13"/>
  <c r="H1684" i="13"/>
  <c r="G1684" i="13"/>
  <c r="H1685" i="13"/>
  <c r="G1685" i="13"/>
  <c r="H1686" i="13"/>
  <c r="G1686" i="13"/>
  <c r="H1687" i="13"/>
  <c r="G1687" i="13"/>
  <c r="H1688" i="13"/>
  <c r="G1688" i="13"/>
  <c r="H1689" i="13"/>
  <c r="G1689" i="13"/>
  <c r="H1690" i="13"/>
  <c r="G1690" i="13"/>
  <c r="H1691" i="13"/>
  <c r="H1692" i="13"/>
  <c r="G1692" i="13"/>
  <c r="H1693" i="13"/>
  <c r="G1693" i="13"/>
  <c r="H1694" i="13"/>
  <c r="G1694" i="13"/>
  <c r="H1695" i="13"/>
  <c r="G1695" i="13"/>
  <c r="H1696" i="13"/>
  <c r="G1696" i="13"/>
  <c r="H1697" i="13"/>
  <c r="G1697" i="13"/>
  <c r="H1698" i="13"/>
  <c r="G1698" i="13"/>
  <c r="H1699" i="13"/>
  <c r="G1699" i="13"/>
  <c r="H1700" i="13"/>
  <c r="G1700" i="13"/>
  <c r="H1701" i="13"/>
  <c r="G1701" i="13"/>
  <c r="H1702" i="13"/>
  <c r="G1702" i="13"/>
  <c r="H1703" i="13"/>
  <c r="G1703" i="13"/>
  <c r="H1704" i="13"/>
  <c r="G1704" i="13"/>
  <c r="H1705" i="13"/>
  <c r="H1706" i="13"/>
  <c r="G1706" i="13"/>
  <c r="H1707" i="13"/>
  <c r="G1707" i="13"/>
  <c r="H1708" i="13"/>
  <c r="G1708" i="13"/>
  <c r="H1709" i="13"/>
  <c r="G1709" i="13"/>
  <c r="H1710" i="13"/>
  <c r="G1710" i="13"/>
  <c r="H1711" i="13"/>
  <c r="G1711" i="13"/>
  <c r="H1712" i="13"/>
  <c r="G1712" i="13"/>
  <c r="H1713" i="13"/>
  <c r="G1713" i="13"/>
  <c r="H1714" i="13"/>
  <c r="G1714" i="13"/>
  <c r="H1715" i="13"/>
  <c r="G1715" i="13"/>
  <c r="H1716" i="13"/>
  <c r="G1716" i="13"/>
  <c r="H1717" i="13"/>
  <c r="G1717" i="13"/>
  <c r="H1718" i="13"/>
  <c r="G1718" i="13"/>
  <c r="H1719" i="13"/>
  <c r="G1719" i="13"/>
  <c r="H1720" i="13"/>
  <c r="G1720" i="13"/>
  <c r="H1721" i="13"/>
  <c r="G1721" i="13"/>
  <c r="H1722" i="13"/>
  <c r="G1722" i="13"/>
  <c r="H1723" i="13"/>
  <c r="G1723" i="13"/>
  <c r="H1724" i="13"/>
  <c r="G1724" i="13"/>
  <c r="H1725" i="13"/>
  <c r="G1725" i="13"/>
  <c r="H1726" i="13"/>
  <c r="G1726" i="13"/>
  <c r="H1727" i="13"/>
  <c r="H1728" i="13"/>
  <c r="G1728" i="13"/>
  <c r="H1729" i="13"/>
  <c r="G1729" i="13"/>
  <c r="H1730" i="13"/>
  <c r="G1730" i="13"/>
  <c r="H1731" i="13"/>
  <c r="G1731" i="13"/>
  <c r="H1732" i="13"/>
  <c r="G1732" i="13"/>
  <c r="H1733" i="13"/>
  <c r="H1734" i="13"/>
  <c r="G1734" i="13"/>
  <c r="H1735" i="13"/>
  <c r="G1735" i="13"/>
  <c r="H1736" i="13"/>
  <c r="G1736" i="13"/>
  <c r="H1737" i="13"/>
  <c r="G1737" i="13"/>
  <c r="H1738" i="13"/>
  <c r="G1738" i="13"/>
  <c r="H1739" i="13"/>
  <c r="G1739" i="13"/>
  <c r="H1740" i="13"/>
  <c r="G1740" i="13"/>
  <c r="H1741" i="13"/>
  <c r="G1741" i="13"/>
  <c r="H1742" i="13"/>
  <c r="G1742" i="13"/>
  <c r="H1743" i="13"/>
  <c r="G1743" i="13"/>
  <c r="H1744" i="13"/>
  <c r="G1744" i="13"/>
  <c r="H1745" i="13"/>
  <c r="G1745" i="13"/>
  <c r="H1746" i="13"/>
  <c r="G1746" i="13"/>
  <c r="H1747" i="13"/>
  <c r="G1747" i="13"/>
  <c r="H1748" i="13"/>
  <c r="G1748" i="13"/>
  <c r="H1749" i="13"/>
  <c r="G1749" i="13"/>
  <c r="H1750" i="13"/>
  <c r="G1750" i="13"/>
  <c r="H1751" i="13"/>
  <c r="G1751" i="13"/>
  <c r="H1752" i="13"/>
  <c r="G1752" i="13"/>
  <c r="H1753" i="13"/>
  <c r="G1753" i="13"/>
  <c r="H1754" i="13"/>
  <c r="G1754" i="13"/>
  <c r="H1755" i="13"/>
  <c r="H1756" i="13"/>
  <c r="G1756" i="13"/>
  <c r="H1757" i="13"/>
  <c r="G1757" i="13"/>
  <c r="H1758" i="13"/>
  <c r="G1758" i="13"/>
  <c r="H1759" i="13"/>
  <c r="G1759" i="13"/>
  <c r="H1760" i="13"/>
  <c r="G1760" i="13"/>
  <c r="H1761" i="13"/>
  <c r="G1761" i="13"/>
  <c r="H1762" i="13"/>
  <c r="G1762" i="13"/>
  <c r="H1763" i="13"/>
  <c r="G1763" i="13"/>
  <c r="H1764" i="13"/>
  <c r="G1764" i="13"/>
  <c r="H1765" i="13"/>
  <c r="G1765" i="13"/>
  <c r="H1766" i="13"/>
  <c r="G1766" i="13"/>
  <c r="H1767" i="13"/>
  <c r="G1767" i="13"/>
  <c r="H1768" i="13"/>
  <c r="G1768" i="13"/>
  <c r="H1769" i="13"/>
  <c r="G1769" i="13"/>
  <c r="H1770" i="13"/>
  <c r="G1770" i="13"/>
  <c r="H1771" i="13"/>
  <c r="G1771" i="13"/>
  <c r="H1772" i="13"/>
  <c r="G1772" i="13"/>
  <c r="H1773" i="13"/>
  <c r="G1773" i="13"/>
  <c r="H1774" i="13"/>
  <c r="G1774" i="13"/>
  <c r="H1775" i="13"/>
  <c r="G1775" i="13"/>
  <c r="H1776" i="13"/>
  <c r="G1776" i="13"/>
  <c r="H1777" i="13"/>
  <c r="G1777" i="13"/>
  <c r="H1778" i="13"/>
  <c r="G1778" i="13"/>
  <c r="H1779" i="13"/>
  <c r="G1779" i="13"/>
  <c r="H1780" i="13"/>
  <c r="G1780" i="13"/>
  <c r="H1781" i="13"/>
  <c r="G1781" i="13"/>
  <c r="H1782" i="13"/>
  <c r="G1782" i="13"/>
  <c r="H1783" i="13"/>
  <c r="G1783" i="13"/>
  <c r="H1784" i="13"/>
  <c r="G1784" i="13"/>
  <c r="H1785" i="13"/>
  <c r="G1785" i="13"/>
  <c r="H1786" i="13"/>
  <c r="G1786" i="13"/>
  <c r="H1787" i="13"/>
  <c r="G1787" i="13"/>
  <c r="H1788" i="13"/>
  <c r="G1788" i="13"/>
  <c r="H1789" i="13"/>
  <c r="G1789" i="13"/>
  <c r="H1790" i="13"/>
  <c r="G1790" i="13"/>
  <c r="H1791" i="13"/>
  <c r="H1792" i="13"/>
  <c r="G1792" i="13"/>
  <c r="H1793" i="13"/>
  <c r="G1793" i="13"/>
  <c r="H1794" i="13"/>
  <c r="G1794" i="13"/>
  <c r="H1795" i="13"/>
  <c r="G1795" i="13"/>
  <c r="H1796" i="13"/>
  <c r="G1796" i="13"/>
  <c r="H1797" i="13"/>
  <c r="G1797" i="13"/>
  <c r="H1798" i="13"/>
  <c r="G1798" i="13"/>
  <c r="H1799" i="13"/>
  <c r="G1799" i="13"/>
  <c r="H1800" i="13"/>
  <c r="G1800" i="13"/>
  <c r="H1801" i="13"/>
  <c r="G1801" i="13"/>
  <c r="H1802" i="13"/>
  <c r="G1802" i="13"/>
  <c r="H1803" i="13"/>
  <c r="G1803" i="13"/>
  <c r="H1804" i="13"/>
  <c r="G1804" i="13"/>
  <c r="H1805" i="13"/>
  <c r="G1805" i="13"/>
  <c r="H1806" i="13"/>
  <c r="G1806" i="13"/>
  <c r="H1807" i="13"/>
  <c r="G1807" i="13"/>
  <c r="H1808" i="13"/>
  <c r="G1808" i="13"/>
  <c r="H1809" i="13"/>
  <c r="G1809" i="13"/>
  <c r="H1810" i="13"/>
  <c r="G1810" i="13"/>
  <c r="H1811" i="13"/>
  <c r="G1811" i="13"/>
  <c r="H1812" i="13"/>
  <c r="G1812" i="13"/>
  <c r="H1813" i="13"/>
  <c r="G1813" i="13"/>
  <c r="H1814" i="13"/>
  <c r="G1814" i="13"/>
  <c r="H1815" i="13"/>
  <c r="G1815" i="13"/>
  <c r="H1816" i="13"/>
  <c r="G1816" i="13"/>
  <c r="H1817" i="13"/>
  <c r="G1817" i="13"/>
  <c r="H1818" i="13"/>
  <c r="G1818" i="13"/>
  <c r="H1819" i="13"/>
  <c r="H1820" i="13"/>
  <c r="G1820" i="13"/>
  <c r="H1821" i="13"/>
  <c r="G1821" i="13"/>
  <c r="H1822" i="13"/>
  <c r="G1822" i="13"/>
  <c r="H1823" i="13"/>
  <c r="G1823" i="13"/>
  <c r="H1824" i="13"/>
  <c r="G1824" i="13"/>
  <c r="H1825" i="13"/>
  <c r="G1825" i="13"/>
  <c r="H1826" i="13"/>
  <c r="G1826" i="13"/>
  <c r="H1827" i="13"/>
  <c r="G1827" i="13"/>
  <c r="H1828" i="13"/>
  <c r="G1828" i="13"/>
  <c r="H1829" i="13"/>
  <c r="G1829" i="13"/>
  <c r="H1830" i="13"/>
  <c r="G1830" i="13"/>
  <c r="H1831" i="13"/>
  <c r="G1831" i="13"/>
  <c r="H1832" i="13"/>
  <c r="G1832" i="13"/>
  <c r="H1833" i="13"/>
  <c r="H1834" i="13"/>
  <c r="G1834" i="13"/>
  <c r="H1835" i="13"/>
  <c r="G1835" i="13"/>
  <c r="H1836" i="13"/>
  <c r="G1836" i="13"/>
  <c r="H1837" i="13"/>
  <c r="G1837" i="13"/>
  <c r="H1838" i="13"/>
  <c r="G1838" i="13"/>
  <c r="H1839" i="13"/>
  <c r="G1839" i="13"/>
  <c r="H1840" i="13"/>
  <c r="G1840" i="13"/>
  <c r="H1841" i="13"/>
  <c r="G1841" i="13"/>
  <c r="H1842" i="13"/>
  <c r="G1842" i="13"/>
  <c r="H1843" i="13"/>
  <c r="G1843" i="13"/>
  <c r="H1844" i="13"/>
  <c r="G1844" i="13"/>
  <c r="H1845" i="13"/>
  <c r="G1845" i="13"/>
  <c r="H1846" i="13"/>
  <c r="G1846" i="13"/>
  <c r="H1847" i="13"/>
  <c r="G1847" i="13"/>
  <c r="H1848" i="13"/>
  <c r="G1848" i="13"/>
  <c r="H1849" i="13"/>
  <c r="G1849" i="13"/>
  <c r="H1850" i="13"/>
  <c r="G1850" i="13"/>
  <c r="H1851" i="13"/>
  <c r="G1851" i="13"/>
  <c r="H1852" i="13"/>
  <c r="G1852" i="13"/>
  <c r="H1853" i="13"/>
  <c r="G1853" i="13"/>
  <c r="H1854" i="13"/>
  <c r="G1854" i="13"/>
  <c r="H1855" i="13"/>
  <c r="H1856" i="13"/>
  <c r="G1856" i="13"/>
  <c r="H1857" i="13"/>
  <c r="G1857" i="13"/>
  <c r="H1858" i="13"/>
  <c r="G1858" i="13"/>
  <c r="H1859" i="13"/>
  <c r="G1859" i="13"/>
  <c r="H1860" i="13"/>
  <c r="G1860" i="13"/>
  <c r="H1861" i="13"/>
  <c r="H1862" i="13"/>
  <c r="G1862" i="13"/>
  <c r="H1863" i="13"/>
  <c r="G1863" i="13"/>
  <c r="H1864" i="13"/>
  <c r="G1864" i="13"/>
  <c r="H1865" i="13"/>
  <c r="G1865" i="13"/>
  <c r="H1866" i="13"/>
  <c r="G1866" i="13"/>
  <c r="H1867" i="13"/>
  <c r="G1867" i="13"/>
  <c r="H1868" i="13"/>
  <c r="G1868" i="13"/>
  <c r="H1869" i="13"/>
  <c r="G1869" i="13"/>
  <c r="H1870" i="13"/>
  <c r="G1870" i="13"/>
  <c r="H1871" i="13"/>
  <c r="G1871" i="13"/>
  <c r="H1872" i="13"/>
  <c r="G1872" i="13"/>
  <c r="H1873" i="13"/>
  <c r="G1873" i="13"/>
  <c r="H1874" i="13"/>
  <c r="G1874" i="13"/>
  <c r="H1875" i="13"/>
  <c r="G1875" i="13"/>
  <c r="H1876" i="13"/>
  <c r="G1876" i="13"/>
  <c r="H1877" i="13"/>
  <c r="G1877" i="13"/>
  <c r="H1878" i="13"/>
  <c r="G1878" i="13"/>
  <c r="H1879" i="13"/>
  <c r="G1879" i="13"/>
  <c r="H1880" i="13"/>
  <c r="G1880" i="13"/>
  <c r="H1881" i="13"/>
  <c r="G1881" i="13"/>
  <c r="H1882" i="13"/>
  <c r="G1882" i="13"/>
  <c r="H1883" i="13"/>
  <c r="H1884" i="13"/>
  <c r="G1884" i="13"/>
  <c r="H1885" i="13"/>
  <c r="G1885" i="13"/>
  <c r="H1886" i="13"/>
  <c r="G1886" i="13"/>
  <c r="H1887" i="13"/>
  <c r="G1887" i="13"/>
  <c r="H1888" i="13"/>
  <c r="G1888" i="13"/>
  <c r="H1889" i="13"/>
  <c r="G1889" i="13"/>
  <c r="H1890" i="13"/>
  <c r="G1890" i="13"/>
  <c r="H1891" i="13"/>
  <c r="G1891" i="13"/>
  <c r="H1892" i="13"/>
  <c r="G1892" i="13"/>
  <c r="H1893" i="13"/>
  <c r="G1893" i="13"/>
  <c r="H1894" i="13"/>
  <c r="G1894" i="13"/>
  <c r="H1895" i="13"/>
  <c r="G1895" i="13"/>
  <c r="H1896" i="13"/>
  <c r="G1896" i="13"/>
  <c r="H1897" i="13"/>
  <c r="G1897" i="13"/>
  <c r="H1898" i="13"/>
  <c r="G1898" i="13"/>
  <c r="H1899" i="13"/>
  <c r="G1899" i="13"/>
  <c r="H1900" i="13"/>
  <c r="G1900" i="13"/>
  <c r="H1901" i="13"/>
  <c r="G1901" i="13"/>
  <c r="H1902" i="13"/>
  <c r="G1902" i="13"/>
  <c r="H1903" i="13"/>
  <c r="G1903" i="13"/>
  <c r="H1904" i="13"/>
  <c r="G1904" i="13"/>
  <c r="H1905" i="13"/>
  <c r="G1905" i="13"/>
  <c r="H1906" i="13"/>
  <c r="G1906" i="13"/>
  <c r="H1907" i="13"/>
  <c r="G1907" i="13"/>
  <c r="H1908" i="13"/>
  <c r="G1908" i="13"/>
  <c r="H1909" i="13"/>
  <c r="G1909" i="13"/>
  <c r="H1910" i="13"/>
  <c r="G1910" i="13"/>
  <c r="H1911" i="13"/>
  <c r="G1911" i="13"/>
  <c r="H1912" i="13"/>
  <c r="G1912" i="13"/>
  <c r="H1913" i="13"/>
  <c r="G1913" i="13"/>
  <c r="H1914" i="13"/>
  <c r="G1914" i="13"/>
  <c r="H1915" i="13"/>
  <c r="G1915" i="13"/>
  <c r="H1916" i="13"/>
  <c r="G1916" i="13"/>
  <c r="H1917" i="13"/>
  <c r="G1917" i="13"/>
  <c r="H1918" i="13"/>
  <c r="G1918" i="13"/>
  <c r="H1919" i="13"/>
  <c r="H1920" i="13"/>
  <c r="G1920" i="13"/>
  <c r="H1921" i="13"/>
  <c r="G1921" i="13"/>
  <c r="H1922" i="13"/>
  <c r="G1922" i="13"/>
  <c r="H1923" i="13"/>
  <c r="G1923" i="13"/>
  <c r="H1924" i="13"/>
  <c r="G1924" i="13"/>
  <c r="H1925" i="13"/>
  <c r="G1925" i="13"/>
  <c r="H1926" i="13"/>
  <c r="G1926" i="13"/>
  <c r="H1927" i="13"/>
  <c r="G1927" i="13"/>
  <c r="H1928" i="13"/>
  <c r="G1928" i="13"/>
  <c r="H1929" i="13"/>
  <c r="G1929" i="13"/>
  <c r="H1930" i="13"/>
  <c r="G1930" i="13"/>
  <c r="H1931" i="13"/>
  <c r="G1931" i="13"/>
  <c r="H1932" i="13"/>
  <c r="G1932" i="13"/>
  <c r="H1933" i="13"/>
  <c r="G1933" i="13"/>
  <c r="H1934" i="13"/>
  <c r="G1934" i="13"/>
  <c r="H1935" i="13"/>
  <c r="G1935" i="13"/>
  <c r="H1936" i="13"/>
  <c r="G1936" i="13"/>
  <c r="H1937" i="13"/>
  <c r="G1937" i="13"/>
  <c r="H1938" i="13"/>
  <c r="G1938" i="13"/>
  <c r="H1939" i="13"/>
  <c r="G1939" i="13"/>
  <c r="H1940" i="13"/>
  <c r="G1940" i="13"/>
  <c r="H1941" i="13"/>
  <c r="G1941" i="13"/>
  <c r="H1942" i="13"/>
  <c r="G1942" i="13"/>
  <c r="H1943" i="13"/>
  <c r="G1943" i="13"/>
  <c r="H1944" i="13"/>
  <c r="G1944" i="13"/>
  <c r="H1945" i="13"/>
  <c r="G1945" i="13"/>
  <c r="H1946" i="13"/>
  <c r="G1946" i="13"/>
  <c r="H1947" i="13"/>
  <c r="H1948" i="13"/>
  <c r="G1948" i="13"/>
  <c r="H1949" i="13"/>
  <c r="G1949" i="13"/>
  <c r="H1950" i="13"/>
  <c r="G1950" i="13"/>
  <c r="H1951" i="13"/>
  <c r="G1951" i="13"/>
  <c r="H1952" i="13"/>
  <c r="G1952" i="13"/>
  <c r="H1953" i="13"/>
  <c r="G1953" i="13"/>
  <c r="H1954" i="13"/>
  <c r="G1954" i="13"/>
  <c r="H1955" i="13"/>
  <c r="G1955" i="13"/>
  <c r="H1956" i="13"/>
  <c r="G1956" i="13"/>
  <c r="H1957" i="13"/>
  <c r="G1957" i="13"/>
  <c r="H1958" i="13"/>
  <c r="G1958" i="13"/>
  <c r="H1959" i="13"/>
  <c r="G1959" i="13"/>
  <c r="H1960" i="13"/>
  <c r="G1960" i="13"/>
  <c r="H1961" i="13"/>
  <c r="H1962" i="13"/>
  <c r="G1962" i="13"/>
  <c r="H1963" i="13"/>
  <c r="G1963" i="13"/>
  <c r="H1964" i="13"/>
  <c r="G1964" i="13"/>
  <c r="H1965" i="13"/>
  <c r="G1965" i="13"/>
  <c r="H1966" i="13"/>
  <c r="G1966" i="13"/>
  <c r="H1967" i="13"/>
  <c r="G1967" i="13"/>
  <c r="H1968" i="13"/>
  <c r="G1968" i="13"/>
  <c r="H1969" i="13"/>
  <c r="G1969" i="13"/>
  <c r="H1970" i="13"/>
  <c r="G1970" i="13"/>
  <c r="H1971" i="13"/>
  <c r="G1971" i="13"/>
  <c r="H1972" i="13"/>
  <c r="G1972" i="13"/>
  <c r="H1973" i="13"/>
  <c r="G1973" i="13"/>
  <c r="H1974" i="13"/>
  <c r="G1974" i="13"/>
  <c r="H1975" i="13"/>
  <c r="G1975" i="13"/>
  <c r="H1976" i="13"/>
  <c r="G1976" i="13"/>
  <c r="H1977" i="13"/>
  <c r="G1977" i="13"/>
  <c r="H1978" i="13"/>
  <c r="G1978" i="13"/>
  <c r="H1979" i="13"/>
  <c r="G1979" i="13"/>
  <c r="H1980" i="13"/>
  <c r="G1980" i="13"/>
  <c r="H1981" i="13"/>
  <c r="G1981" i="13"/>
  <c r="H1982" i="13"/>
  <c r="G1982" i="13"/>
  <c r="H1983" i="13"/>
  <c r="H1984" i="13"/>
  <c r="G1984" i="13"/>
  <c r="H1985" i="13"/>
  <c r="G1985" i="13"/>
  <c r="H1986" i="13"/>
  <c r="G1986" i="13"/>
  <c r="H1987" i="13"/>
  <c r="G1987" i="13"/>
  <c r="H1988" i="13"/>
  <c r="G1988" i="13"/>
  <c r="H1989" i="13"/>
  <c r="H1990" i="13"/>
  <c r="G1990" i="13"/>
  <c r="H1991" i="13"/>
  <c r="G1991" i="13"/>
  <c r="H1992" i="13"/>
  <c r="G1992" i="13"/>
  <c r="H1993" i="13"/>
  <c r="G1993" i="13"/>
  <c r="H1994" i="13"/>
  <c r="G1994" i="13"/>
  <c r="H1995" i="13"/>
  <c r="G1995" i="13"/>
  <c r="H1996" i="13"/>
  <c r="G1996" i="13"/>
  <c r="H1997" i="13"/>
  <c r="G1997" i="13"/>
  <c r="H1998" i="13"/>
  <c r="G1998" i="13"/>
  <c r="H1999" i="13"/>
  <c r="G1999" i="13"/>
  <c r="H2000" i="13"/>
  <c r="G2000" i="13"/>
  <c r="H2001" i="13"/>
  <c r="G2001" i="13"/>
  <c r="H1502" i="13"/>
  <c r="G1502" i="13"/>
  <c r="H1203" i="13"/>
  <c r="G1203" i="13"/>
  <c r="H1204" i="13"/>
  <c r="G1204" i="13"/>
  <c r="H1205" i="13"/>
  <c r="G1205" i="13"/>
  <c r="H1206" i="13"/>
  <c r="G1206" i="13"/>
  <c r="H1207" i="13"/>
  <c r="G1207" i="13"/>
  <c r="H1208" i="13"/>
  <c r="G1208" i="13"/>
  <c r="H1209" i="13"/>
  <c r="G1209" i="13"/>
  <c r="H1210" i="13"/>
  <c r="G1210" i="13"/>
  <c r="H1211" i="13"/>
  <c r="H1212" i="13"/>
  <c r="G1212" i="13"/>
  <c r="H1213" i="13"/>
  <c r="G1213" i="13"/>
  <c r="H1214" i="13"/>
  <c r="G1214" i="13"/>
  <c r="H1215" i="13"/>
  <c r="G1215" i="13"/>
  <c r="H1216" i="13"/>
  <c r="G1216" i="13"/>
  <c r="H1217" i="13"/>
  <c r="G1217" i="13"/>
  <c r="H1218" i="13"/>
  <c r="G1218" i="13"/>
  <c r="H1219" i="13"/>
  <c r="G1219" i="13"/>
  <c r="H1220" i="13"/>
  <c r="G1220" i="13"/>
  <c r="H1221" i="13"/>
  <c r="G1221" i="13"/>
  <c r="H1222" i="13"/>
  <c r="G1222" i="13"/>
  <c r="H1223" i="13"/>
  <c r="G1223" i="13"/>
  <c r="H1224" i="13"/>
  <c r="G1224" i="13"/>
  <c r="H1225" i="13"/>
  <c r="G1225" i="13"/>
  <c r="H1226" i="13"/>
  <c r="G1226" i="13"/>
  <c r="H1227" i="13"/>
  <c r="G1227" i="13"/>
  <c r="H1228" i="13"/>
  <c r="G1228" i="13"/>
  <c r="H1229" i="13"/>
  <c r="G1229" i="13"/>
  <c r="H1230" i="13"/>
  <c r="G1230" i="13"/>
  <c r="H1231" i="13"/>
  <c r="G1231" i="13"/>
  <c r="H1232" i="13"/>
  <c r="G1232" i="13"/>
  <c r="H1233" i="13"/>
  <c r="G1233" i="13"/>
  <c r="H1234" i="13"/>
  <c r="G1234" i="13"/>
  <c r="H1235" i="13"/>
  <c r="G1235" i="13"/>
  <c r="H1236" i="13"/>
  <c r="G1236" i="13"/>
  <c r="H1237" i="13"/>
  <c r="G1237" i="13"/>
  <c r="H1238" i="13"/>
  <c r="G1238" i="13"/>
  <c r="H1239" i="13"/>
  <c r="G1239" i="13"/>
  <c r="H1240" i="13"/>
  <c r="G1240" i="13"/>
  <c r="H1241" i="13"/>
  <c r="G1241" i="13"/>
  <c r="H1242" i="13"/>
  <c r="G1242" i="13"/>
  <c r="H1243" i="13"/>
  <c r="G1243" i="13"/>
  <c r="H1244" i="13"/>
  <c r="G1244" i="13"/>
  <c r="H1245" i="13"/>
  <c r="G1245" i="13"/>
  <c r="H1246" i="13"/>
  <c r="G1246" i="13"/>
  <c r="H1247" i="13"/>
  <c r="G1247" i="13"/>
  <c r="H1248" i="13"/>
  <c r="G1248" i="13"/>
  <c r="H1249" i="13"/>
  <c r="G1249" i="13"/>
  <c r="H1250" i="13"/>
  <c r="G1250" i="13"/>
  <c r="H1251" i="13"/>
  <c r="G1251" i="13"/>
  <c r="H1252" i="13"/>
  <c r="G1252" i="13"/>
  <c r="H1253" i="13"/>
  <c r="G1253" i="13"/>
  <c r="H1254" i="13"/>
  <c r="G1254" i="13"/>
  <c r="H1255" i="13"/>
  <c r="G1255" i="13"/>
  <c r="H1256" i="13"/>
  <c r="G1256" i="13"/>
  <c r="H1257" i="13"/>
  <c r="G1257" i="13"/>
  <c r="H1258" i="13"/>
  <c r="G1258" i="13"/>
  <c r="H1259" i="13"/>
  <c r="G1259" i="13"/>
  <c r="H1260" i="13"/>
  <c r="G1260" i="13"/>
  <c r="H1261" i="13"/>
  <c r="G1261" i="13"/>
  <c r="H1262" i="13"/>
  <c r="G1262" i="13"/>
  <c r="H1263" i="13"/>
  <c r="G1263" i="13"/>
  <c r="H1264" i="13"/>
  <c r="G1264" i="13"/>
  <c r="H1265" i="13"/>
  <c r="G1265" i="13"/>
  <c r="H1266" i="13"/>
  <c r="G1266" i="13"/>
  <c r="H1267" i="13"/>
  <c r="G1267" i="13"/>
  <c r="H1268" i="13"/>
  <c r="G1268" i="13"/>
  <c r="H1269" i="13"/>
  <c r="G1269" i="13"/>
  <c r="H1270" i="13"/>
  <c r="G1270" i="13"/>
  <c r="H1271" i="13"/>
  <c r="G1271" i="13"/>
  <c r="H1272" i="13"/>
  <c r="G1272" i="13"/>
  <c r="H1273" i="13"/>
  <c r="G1273" i="13"/>
  <c r="H1274" i="13"/>
  <c r="G1274" i="13"/>
  <c r="H1275" i="13"/>
  <c r="G1275" i="13"/>
  <c r="H1276" i="13"/>
  <c r="G1276" i="13"/>
  <c r="H1277" i="13"/>
  <c r="G1277" i="13"/>
  <c r="H1278" i="13"/>
  <c r="G1278" i="13"/>
  <c r="H1279" i="13"/>
  <c r="G1279" i="13"/>
  <c r="H1280" i="13"/>
  <c r="G1280" i="13"/>
  <c r="H1281" i="13"/>
  <c r="G1281" i="13"/>
  <c r="H1282" i="13"/>
  <c r="G1282" i="13"/>
  <c r="H1283" i="13"/>
  <c r="G1283" i="13"/>
  <c r="H1284" i="13"/>
  <c r="G1284" i="13"/>
  <c r="H1285" i="13"/>
  <c r="G1285" i="13"/>
  <c r="H1286" i="13"/>
  <c r="G1286" i="13"/>
  <c r="H1287" i="13"/>
  <c r="H1288" i="13"/>
  <c r="G1288" i="13"/>
  <c r="H1289" i="13"/>
  <c r="G1289" i="13"/>
  <c r="H1290" i="13"/>
  <c r="G1290" i="13"/>
  <c r="H1291" i="13"/>
  <c r="G1291" i="13"/>
  <c r="H1292" i="13"/>
  <c r="G1292" i="13"/>
  <c r="H1293" i="13"/>
  <c r="G1293" i="13"/>
  <c r="H1294" i="13"/>
  <c r="G1294" i="13"/>
  <c r="H1295" i="13"/>
  <c r="G1295" i="13"/>
  <c r="H1296" i="13"/>
  <c r="G1296" i="13"/>
  <c r="H1297" i="13"/>
  <c r="G1297" i="13"/>
  <c r="H1298" i="13"/>
  <c r="G1298" i="13"/>
  <c r="H1299" i="13"/>
  <c r="G1299" i="13"/>
  <c r="H1300" i="13"/>
  <c r="G1300" i="13"/>
  <c r="H1301" i="13"/>
  <c r="G1301" i="13"/>
  <c r="H1302" i="13"/>
  <c r="G1302" i="13"/>
  <c r="H1303" i="13"/>
  <c r="G1303" i="13"/>
  <c r="H1304" i="13"/>
  <c r="G1304" i="13"/>
  <c r="H1305" i="13"/>
  <c r="G1305" i="13"/>
  <c r="H1306" i="13"/>
  <c r="G1306" i="13"/>
  <c r="H1307" i="13"/>
  <c r="G1307" i="13"/>
  <c r="H1308" i="13"/>
  <c r="G1308" i="13"/>
  <c r="H1309" i="13"/>
  <c r="G1309" i="13"/>
  <c r="H1310" i="13"/>
  <c r="G1310" i="13"/>
  <c r="H1311" i="13"/>
  <c r="G1311" i="13"/>
  <c r="H1312" i="13"/>
  <c r="G1312" i="13"/>
  <c r="H1313" i="13"/>
  <c r="G1313" i="13"/>
  <c r="H1314" i="13"/>
  <c r="G1314" i="13"/>
  <c r="H1315" i="13"/>
  <c r="G1315" i="13"/>
  <c r="H1316" i="13"/>
  <c r="G1316" i="13"/>
  <c r="H1317" i="13"/>
  <c r="G1317" i="13"/>
  <c r="H1318" i="13"/>
  <c r="G1318" i="13"/>
  <c r="H1319" i="13"/>
  <c r="G1319" i="13"/>
  <c r="H1320" i="13"/>
  <c r="G1320" i="13"/>
  <c r="H1321" i="13"/>
  <c r="G1321" i="13"/>
  <c r="H1322" i="13"/>
  <c r="G1322" i="13"/>
  <c r="H1323" i="13"/>
  <c r="G1323" i="13"/>
  <c r="H1324" i="13"/>
  <c r="G1324" i="13"/>
  <c r="H1325" i="13"/>
  <c r="G1325" i="13"/>
  <c r="H1326" i="13"/>
  <c r="G1326" i="13"/>
  <c r="H1327" i="13"/>
  <c r="G1327" i="13"/>
  <c r="H1328" i="13"/>
  <c r="G1328" i="13"/>
  <c r="H1329" i="13"/>
  <c r="G1329" i="13"/>
  <c r="H1330" i="13"/>
  <c r="G1330" i="13"/>
  <c r="H1331" i="13"/>
  <c r="G1331" i="13"/>
  <c r="H1332" i="13"/>
  <c r="G1332" i="13"/>
  <c r="H1333" i="13"/>
  <c r="G1333" i="13"/>
  <c r="H1334" i="13"/>
  <c r="G1334" i="13"/>
  <c r="H1335" i="13"/>
  <c r="G1335" i="13"/>
  <c r="H1336" i="13"/>
  <c r="G1336" i="13"/>
  <c r="H1337" i="13"/>
  <c r="G1337" i="13"/>
  <c r="H1338" i="13"/>
  <c r="G1338" i="13"/>
  <c r="H1339" i="13"/>
  <c r="G1339" i="13"/>
  <c r="H1340" i="13"/>
  <c r="G1340" i="13"/>
  <c r="H1341" i="13"/>
  <c r="G1341" i="13"/>
  <c r="H1342" i="13"/>
  <c r="G1342" i="13"/>
  <c r="H1343" i="13"/>
  <c r="G1343" i="13"/>
  <c r="H1344" i="13"/>
  <c r="G1344" i="13"/>
  <c r="H1345" i="13"/>
  <c r="G1345" i="13"/>
  <c r="H1346" i="13"/>
  <c r="G1346" i="13"/>
  <c r="H1347" i="13"/>
  <c r="G1347" i="13"/>
  <c r="H1348" i="13"/>
  <c r="G1348" i="13"/>
  <c r="H1349" i="13"/>
  <c r="G1349" i="13"/>
  <c r="H1350" i="13"/>
  <c r="G1350" i="13"/>
  <c r="H1351" i="13"/>
  <c r="G1351" i="13"/>
  <c r="H1352" i="13"/>
  <c r="G1352" i="13"/>
  <c r="H1353" i="13"/>
  <c r="G1353" i="13"/>
  <c r="H1354" i="13"/>
  <c r="G1354" i="13"/>
  <c r="H1355" i="13"/>
  <c r="G1355" i="13"/>
  <c r="H1356" i="13"/>
  <c r="G1356" i="13"/>
  <c r="H1357" i="13"/>
  <c r="G1357" i="13"/>
  <c r="H1358" i="13"/>
  <c r="G1358" i="13"/>
  <c r="H1359" i="13"/>
  <c r="H1360" i="13"/>
  <c r="G1360" i="13"/>
  <c r="H1361" i="13"/>
  <c r="G1361" i="13"/>
  <c r="H1362" i="13"/>
  <c r="G1362" i="13"/>
  <c r="H1363" i="13"/>
  <c r="G1363" i="13"/>
  <c r="H1364" i="13"/>
  <c r="G1364" i="13"/>
  <c r="H1365" i="13"/>
  <c r="G1365" i="13"/>
  <c r="H1366" i="13"/>
  <c r="G1366" i="13"/>
  <c r="H1367" i="13"/>
  <c r="G1367" i="13"/>
  <c r="H1368" i="13"/>
  <c r="G1368" i="13"/>
  <c r="H1369" i="13"/>
  <c r="G1369" i="13"/>
  <c r="H1370" i="13"/>
  <c r="G1370" i="13"/>
  <c r="H1371" i="13"/>
  <c r="G1371" i="13"/>
  <c r="H1372" i="13"/>
  <c r="G1372" i="13"/>
  <c r="H1373" i="13"/>
  <c r="G1373" i="13"/>
  <c r="H1374" i="13"/>
  <c r="G1374" i="13"/>
  <c r="H1375" i="13"/>
  <c r="G1375" i="13"/>
  <c r="H1376" i="13"/>
  <c r="G1376" i="13"/>
  <c r="H1377" i="13"/>
  <c r="G1377" i="13"/>
  <c r="H1378" i="13"/>
  <c r="G1378" i="13"/>
  <c r="H1379" i="13"/>
  <c r="G1379" i="13"/>
  <c r="H1380" i="13"/>
  <c r="G1380" i="13"/>
  <c r="H1381" i="13"/>
  <c r="G1381" i="13"/>
  <c r="H1382" i="13"/>
  <c r="G1382" i="13"/>
  <c r="H1383" i="13"/>
  <c r="G1383" i="13"/>
  <c r="H1384" i="13"/>
  <c r="G1384" i="13"/>
  <c r="H1385" i="13"/>
  <c r="G1385" i="13"/>
  <c r="H1386" i="13"/>
  <c r="G1386" i="13"/>
  <c r="H1387" i="13"/>
  <c r="G1387" i="13"/>
  <c r="H1388" i="13"/>
  <c r="G1388" i="13"/>
  <c r="H1389" i="13"/>
  <c r="G1389" i="13"/>
  <c r="H1390" i="13"/>
  <c r="G1390" i="13"/>
  <c r="H1391" i="13"/>
  <c r="G1391" i="13"/>
  <c r="H1392" i="13"/>
  <c r="G1392" i="13"/>
  <c r="H1393" i="13"/>
  <c r="H1394" i="13"/>
  <c r="G1394" i="13"/>
  <c r="H1395" i="13"/>
  <c r="G1395" i="13"/>
  <c r="H1396" i="13"/>
  <c r="G1396" i="13"/>
  <c r="H1397" i="13"/>
  <c r="G1397" i="13"/>
  <c r="H1398" i="13"/>
  <c r="G1398" i="13"/>
  <c r="H1399" i="13"/>
  <c r="G1399" i="13"/>
  <c r="H1400" i="13"/>
  <c r="G1400" i="13"/>
  <c r="H1401" i="13"/>
  <c r="G1401" i="13"/>
  <c r="H1402" i="13"/>
  <c r="G1402" i="13"/>
  <c r="H1403" i="13"/>
  <c r="G1403" i="13"/>
  <c r="H1404" i="13"/>
  <c r="G1404" i="13"/>
  <c r="H1405" i="13"/>
  <c r="G1405" i="13"/>
  <c r="H1406" i="13"/>
  <c r="G1406" i="13"/>
  <c r="H1407" i="13"/>
  <c r="G1407" i="13"/>
  <c r="H1408" i="13"/>
  <c r="G1408" i="13"/>
  <c r="H1409" i="13"/>
  <c r="G1409" i="13"/>
  <c r="H1410" i="13"/>
  <c r="G1410" i="13"/>
  <c r="H1411" i="13"/>
  <c r="G1411" i="13"/>
  <c r="H1412" i="13"/>
  <c r="G1412" i="13"/>
  <c r="H1413" i="13"/>
  <c r="G1413" i="13"/>
  <c r="H1414" i="13"/>
  <c r="G1414" i="13"/>
  <c r="H1415" i="13"/>
  <c r="G1415" i="13"/>
  <c r="H1416" i="13"/>
  <c r="G1416" i="13"/>
  <c r="H1417" i="13"/>
  <c r="G1417" i="13"/>
  <c r="H1418" i="13"/>
  <c r="G1418" i="13"/>
  <c r="H1419" i="13"/>
  <c r="G1419" i="13"/>
  <c r="H1420" i="13"/>
  <c r="G1420" i="13"/>
  <c r="H1421" i="13"/>
  <c r="G1421" i="13"/>
  <c r="H1422" i="13"/>
  <c r="G1422" i="13"/>
  <c r="H1423" i="13"/>
  <c r="G1423" i="13"/>
  <c r="H1424" i="13"/>
  <c r="G1424" i="13"/>
  <c r="H1425" i="13"/>
  <c r="G1425" i="13"/>
  <c r="H1426" i="13"/>
  <c r="G1426" i="13"/>
  <c r="H1427" i="13"/>
  <c r="G1427" i="13"/>
  <c r="H1428" i="13"/>
  <c r="G1428" i="13"/>
  <c r="H1429" i="13"/>
  <c r="G1429" i="13"/>
  <c r="H1430" i="13"/>
  <c r="G1430" i="13"/>
  <c r="H1431" i="13"/>
  <c r="H1432" i="13"/>
  <c r="G1432" i="13"/>
  <c r="H1433" i="13"/>
  <c r="G1433" i="13"/>
  <c r="H1434" i="13"/>
  <c r="G1434" i="13"/>
  <c r="H1435" i="13"/>
  <c r="G1435" i="13"/>
  <c r="H1436" i="13"/>
  <c r="G1436" i="13"/>
  <c r="H1437" i="13"/>
  <c r="G1437" i="13"/>
  <c r="H1438" i="13"/>
  <c r="G1438" i="13"/>
  <c r="H1439" i="13"/>
  <c r="G1439" i="13"/>
  <c r="H1440" i="13"/>
  <c r="G1440" i="13"/>
  <c r="H1441" i="13"/>
  <c r="G1441" i="13"/>
  <c r="H1442" i="13"/>
  <c r="G1442" i="13"/>
  <c r="H1443" i="13"/>
  <c r="H1444" i="13"/>
  <c r="G1444" i="13"/>
  <c r="H1445" i="13"/>
  <c r="G1445" i="13"/>
  <c r="H1446" i="13"/>
  <c r="G1446" i="13"/>
  <c r="H1447" i="13"/>
  <c r="G1447" i="13"/>
  <c r="H1448" i="13"/>
  <c r="G1448" i="13"/>
  <c r="H1449" i="13"/>
  <c r="G1449" i="13"/>
  <c r="H1450" i="13"/>
  <c r="G1450" i="13"/>
  <c r="H1451" i="13"/>
  <c r="G1451" i="13"/>
  <c r="H1452" i="13"/>
  <c r="G1452" i="13"/>
  <c r="H1453" i="13"/>
  <c r="G1453" i="13"/>
  <c r="H1454" i="13"/>
  <c r="G1454" i="13"/>
  <c r="H1455" i="13"/>
  <c r="G1455" i="13"/>
  <c r="H1456" i="13"/>
  <c r="G1456" i="13"/>
  <c r="H1457" i="13"/>
  <c r="G1457" i="13"/>
  <c r="H1458" i="13"/>
  <c r="G1458" i="13"/>
  <c r="H1459" i="13"/>
  <c r="G1459" i="13"/>
  <c r="H1460" i="13"/>
  <c r="G1460" i="13"/>
  <c r="H1461" i="13"/>
  <c r="G1461" i="13"/>
  <c r="H1462" i="13"/>
  <c r="G1462" i="13"/>
  <c r="H1463" i="13"/>
  <c r="G1463" i="13"/>
  <c r="H1464" i="13"/>
  <c r="G1464" i="13"/>
  <c r="H1465" i="13"/>
  <c r="G1465" i="13"/>
  <c r="H1466" i="13"/>
  <c r="G1466" i="13"/>
  <c r="H1467" i="13"/>
  <c r="G1467" i="13"/>
  <c r="H1468" i="13"/>
  <c r="G1468" i="13"/>
  <c r="H1469" i="13"/>
  <c r="H1470" i="13"/>
  <c r="G1470" i="13"/>
  <c r="H1471" i="13"/>
  <c r="G1471" i="13"/>
  <c r="H1472" i="13"/>
  <c r="G1472" i="13"/>
  <c r="H1473" i="13"/>
  <c r="G1473" i="13"/>
  <c r="H1474" i="13"/>
  <c r="G1474" i="13"/>
  <c r="H1475" i="13"/>
  <c r="G1475" i="13"/>
  <c r="H1476" i="13"/>
  <c r="G1476" i="13"/>
  <c r="H1477" i="13"/>
  <c r="G1477" i="13"/>
  <c r="H1478" i="13"/>
  <c r="G1478" i="13"/>
  <c r="H1479" i="13"/>
  <c r="G1479" i="13"/>
  <c r="H1480" i="13"/>
  <c r="G1480" i="13"/>
  <c r="H1481" i="13"/>
  <c r="G1481" i="13"/>
  <c r="H1482" i="13"/>
  <c r="G1482" i="13"/>
  <c r="H1483" i="13"/>
  <c r="G1483" i="13"/>
  <c r="H1484" i="13"/>
  <c r="G1484" i="13"/>
  <c r="H1485" i="13"/>
  <c r="G1485" i="13"/>
  <c r="H1486" i="13"/>
  <c r="G1486" i="13"/>
  <c r="H1487" i="13"/>
  <c r="G1487" i="13"/>
  <c r="H1488" i="13"/>
  <c r="G1488" i="13"/>
  <c r="H1489" i="13"/>
  <c r="G1489" i="13"/>
  <c r="H1490" i="13"/>
  <c r="G1490" i="13"/>
  <c r="H1491" i="13"/>
  <c r="G1491" i="13"/>
  <c r="H1492" i="13"/>
  <c r="G1492" i="13"/>
  <c r="H1493" i="13"/>
  <c r="G1493" i="13"/>
  <c r="H1494" i="13"/>
  <c r="G1494" i="13"/>
  <c r="H1495" i="13"/>
  <c r="G1495" i="13"/>
  <c r="H1496" i="13"/>
  <c r="G1496" i="13"/>
  <c r="H1497" i="13"/>
  <c r="G1497" i="13"/>
  <c r="H1498" i="13"/>
  <c r="G1498" i="13"/>
  <c r="H1499" i="13"/>
  <c r="G1499" i="13"/>
  <c r="H1500" i="13"/>
  <c r="G1500" i="13"/>
  <c r="H1501" i="13"/>
  <c r="G1501" i="13"/>
  <c r="H1202" i="13"/>
  <c r="G1202" i="13"/>
  <c r="H903" i="13"/>
  <c r="G903" i="13"/>
  <c r="H904" i="13"/>
  <c r="G904" i="13"/>
  <c r="H905" i="13"/>
  <c r="G905" i="13"/>
  <c r="H906" i="13"/>
  <c r="G906" i="13"/>
  <c r="H907" i="13"/>
  <c r="G907" i="13"/>
  <c r="H908" i="13"/>
  <c r="G908" i="13"/>
  <c r="H909" i="13"/>
  <c r="G909" i="13"/>
  <c r="H910" i="13"/>
  <c r="G910" i="13"/>
  <c r="H911" i="13"/>
  <c r="G911" i="13"/>
  <c r="H912" i="13"/>
  <c r="G912" i="13"/>
  <c r="H913" i="13"/>
  <c r="G913" i="13"/>
  <c r="H914" i="13"/>
  <c r="G914" i="13"/>
  <c r="H915" i="13"/>
  <c r="G915" i="13"/>
  <c r="H916" i="13"/>
  <c r="G916" i="13"/>
  <c r="H917" i="13"/>
  <c r="G917" i="13"/>
  <c r="H918" i="13"/>
  <c r="G918" i="13"/>
  <c r="H919" i="13"/>
  <c r="G919" i="13"/>
  <c r="H920" i="13"/>
  <c r="G920" i="13"/>
  <c r="H921" i="13"/>
  <c r="G921" i="13"/>
  <c r="H922" i="13"/>
  <c r="G922" i="13"/>
  <c r="H923" i="13"/>
  <c r="G923" i="13"/>
  <c r="H924" i="13"/>
  <c r="G924" i="13"/>
  <c r="H925" i="13"/>
  <c r="G925" i="13"/>
  <c r="H926" i="13"/>
  <c r="G926" i="13"/>
  <c r="H927" i="13"/>
  <c r="G927" i="13"/>
  <c r="H928" i="13"/>
  <c r="G928" i="13"/>
  <c r="H929" i="13"/>
  <c r="G929" i="13"/>
  <c r="H930" i="13"/>
  <c r="G930" i="13"/>
  <c r="H931" i="13"/>
  <c r="G931" i="13"/>
  <c r="H932" i="13"/>
  <c r="G932" i="13"/>
  <c r="H933" i="13"/>
  <c r="G933" i="13"/>
  <c r="H934" i="13"/>
  <c r="G934" i="13"/>
  <c r="H935" i="13"/>
  <c r="G935" i="13"/>
  <c r="H936" i="13"/>
  <c r="G936" i="13"/>
  <c r="H937" i="13"/>
  <c r="G937" i="13"/>
  <c r="H938" i="13"/>
  <c r="G938" i="13"/>
  <c r="H939" i="13"/>
  <c r="G939" i="13"/>
  <c r="H940" i="13"/>
  <c r="G940" i="13"/>
  <c r="H941" i="13"/>
  <c r="G941" i="13"/>
  <c r="H942" i="13"/>
  <c r="G942" i="13"/>
  <c r="H943" i="13"/>
  <c r="G943" i="13"/>
  <c r="H944" i="13"/>
  <c r="G944" i="13"/>
  <c r="H945" i="13"/>
  <c r="G945" i="13"/>
  <c r="H946" i="13"/>
  <c r="G946" i="13"/>
  <c r="H947" i="13"/>
  <c r="G947" i="13"/>
  <c r="H948" i="13"/>
  <c r="G948" i="13"/>
  <c r="H949" i="13"/>
  <c r="G949" i="13"/>
  <c r="H950" i="13"/>
  <c r="G950" i="13"/>
  <c r="H951" i="13"/>
  <c r="G951" i="13"/>
  <c r="H952" i="13"/>
  <c r="G952" i="13"/>
  <c r="H953" i="13"/>
  <c r="G953" i="13"/>
  <c r="H954" i="13"/>
  <c r="G954" i="13"/>
  <c r="H955" i="13"/>
  <c r="G955" i="13"/>
  <c r="H956" i="13"/>
  <c r="G956" i="13"/>
  <c r="H957" i="13"/>
  <c r="G957" i="13"/>
  <c r="H958" i="13"/>
  <c r="G958" i="13"/>
  <c r="H959" i="13"/>
  <c r="H960" i="13"/>
  <c r="G960" i="13"/>
  <c r="H961" i="13"/>
  <c r="G961" i="13"/>
  <c r="H962" i="13"/>
  <c r="G962" i="13"/>
  <c r="H963" i="13"/>
  <c r="G963" i="13"/>
  <c r="H964" i="13"/>
  <c r="G964" i="13"/>
  <c r="H965" i="13"/>
  <c r="G965" i="13"/>
  <c r="H966" i="13"/>
  <c r="G966" i="13"/>
  <c r="H967" i="13"/>
  <c r="G967" i="13"/>
  <c r="H968" i="13"/>
  <c r="G968" i="13"/>
  <c r="H969" i="13"/>
  <c r="G969" i="13"/>
  <c r="H970" i="13"/>
  <c r="G970" i="13"/>
  <c r="H971" i="13"/>
  <c r="G971" i="13"/>
  <c r="H972" i="13"/>
  <c r="G972" i="13"/>
  <c r="H973" i="13"/>
  <c r="G973" i="13"/>
  <c r="H974" i="13"/>
  <c r="G974" i="13"/>
  <c r="H975" i="13"/>
  <c r="G975" i="13"/>
  <c r="H976" i="13"/>
  <c r="G976" i="13"/>
  <c r="H977" i="13"/>
  <c r="G977" i="13"/>
  <c r="H978" i="13"/>
  <c r="G978" i="13"/>
  <c r="H979" i="13"/>
  <c r="G979" i="13"/>
  <c r="H980" i="13"/>
  <c r="G980" i="13"/>
  <c r="H981" i="13"/>
  <c r="G981" i="13"/>
  <c r="H982" i="13"/>
  <c r="G982" i="13"/>
  <c r="H983" i="13"/>
  <c r="H984" i="13"/>
  <c r="G984" i="13"/>
  <c r="H985" i="13"/>
  <c r="G985" i="13"/>
  <c r="H986" i="13"/>
  <c r="G986" i="13"/>
  <c r="H987" i="13"/>
  <c r="G987" i="13"/>
  <c r="H988" i="13"/>
  <c r="G988" i="13"/>
  <c r="H989" i="13"/>
  <c r="G989" i="13"/>
  <c r="H990" i="13"/>
  <c r="G990" i="13"/>
  <c r="H991" i="13"/>
  <c r="G991" i="13"/>
  <c r="H992" i="13"/>
  <c r="G992" i="13"/>
  <c r="H993" i="13"/>
  <c r="G993" i="13"/>
  <c r="H994" i="13"/>
  <c r="G994" i="13"/>
  <c r="H995" i="13"/>
  <c r="G995" i="13"/>
  <c r="H996" i="13"/>
  <c r="G996" i="13"/>
  <c r="H997" i="13"/>
  <c r="G997" i="13"/>
  <c r="H998" i="13"/>
  <c r="G998" i="13"/>
  <c r="H999" i="13"/>
  <c r="G999" i="13"/>
  <c r="H1000" i="13"/>
  <c r="G1000" i="13"/>
  <c r="H1001" i="13"/>
  <c r="G1001" i="13"/>
  <c r="H1002" i="13"/>
  <c r="G1002" i="13"/>
  <c r="H1003" i="13"/>
  <c r="G1003" i="13"/>
  <c r="H1004" i="13"/>
  <c r="G1004" i="13"/>
  <c r="H1005" i="13"/>
  <c r="G1005" i="13"/>
  <c r="H1006" i="13"/>
  <c r="G1006" i="13"/>
  <c r="H1007" i="13"/>
  <c r="G1007" i="13"/>
  <c r="H1008" i="13"/>
  <c r="G1008" i="13"/>
  <c r="H1009" i="13"/>
  <c r="G1009" i="13"/>
  <c r="H1010" i="13"/>
  <c r="G1010" i="13"/>
  <c r="H1011" i="13"/>
  <c r="G1011" i="13"/>
  <c r="H1012" i="13"/>
  <c r="G1012" i="13"/>
  <c r="H1013" i="13"/>
  <c r="G1013" i="13"/>
  <c r="H1014" i="13"/>
  <c r="G1014" i="13"/>
  <c r="H1015" i="13"/>
  <c r="G1015" i="13"/>
  <c r="H1016" i="13"/>
  <c r="G1016" i="13"/>
  <c r="H1017" i="13"/>
  <c r="G1017" i="13"/>
  <c r="H1018" i="13"/>
  <c r="G1018" i="13"/>
  <c r="H1019" i="13"/>
  <c r="G1019" i="13"/>
  <c r="H1020" i="13"/>
  <c r="G1020" i="13"/>
  <c r="H1021" i="13"/>
  <c r="G1021" i="13"/>
  <c r="H1022" i="13"/>
  <c r="G1022" i="13"/>
  <c r="H1023" i="13"/>
  <c r="G1023" i="13"/>
  <c r="H1024" i="13"/>
  <c r="G1024" i="13"/>
  <c r="H1025" i="13"/>
  <c r="G1025" i="13"/>
  <c r="H1026" i="13"/>
  <c r="G1026" i="13"/>
  <c r="H1027" i="13"/>
  <c r="G1027" i="13"/>
  <c r="H1028" i="13"/>
  <c r="G1028" i="13"/>
  <c r="H1029" i="13"/>
  <c r="G1029" i="13"/>
  <c r="H1030" i="13"/>
  <c r="G1030" i="13"/>
  <c r="H1031" i="13"/>
  <c r="G1031" i="13"/>
  <c r="H1032" i="13"/>
  <c r="G1032" i="13"/>
  <c r="H1033" i="13"/>
  <c r="G1033" i="13"/>
  <c r="H1034" i="13"/>
  <c r="G1034" i="13"/>
  <c r="H1035" i="13"/>
  <c r="G1035" i="13"/>
  <c r="H1036" i="13"/>
  <c r="G1036" i="13"/>
  <c r="H1037" i="13"/>
  <c r="G1037" i="13"/>
  <c r="H1038" i="13"/>
  <c r="G1038" i="13"/>
  <c r="H1039" i="13"/>
  <c r="G1039" i="13"/>
  <c r="H1040" i="13"/>
  <c r="G1040" i="13"/>
  <c r="H1041" i="13"/>
  <c r="G1041" i="13"/>
  <c r="H1042" i="13"/>
  <c r="G1042" i="13"/>
  <c r="H1043" i="13"/>
  <c r="G1043" i="13"/>
  <c r="H1044" i="13"/>
  <c r="G1044" i="13"/>
  <c r="H1045" i="13"/>
  <c r="G1045" i="13"/>
  <c r="H1046" i="13"/>
  <c r="G1046" i="13"/>
  <c r="H1047" i="13"/>
  <c r="G1047" i="13"/>
  <c r="H1048" i="13"/>
  <c r="G1048" i="13"/>
  <c r="H1049" i="13"/>
  <c r="G1049" i="13"/>
  <c r="H1050" i="13"/>
  <c r="G1050" i="13"/>
  <c r="H1051" i="13"/>
  <c r="G1051" i="13"/>
  <c r="H1052" i="13"/>
  <c r="G1052" i="13"/>
  <c r="H1053" i="13"/>
  <c r="G1053" i="13"/>
  <c r="H1054" i="13"/>
  <c r="G1054" i="13"/>
  <c r="H1055" i="13"/>
  <c r="G1055" i="13"/>
  <c r="H1056" i="13"/>
  <c r="G1056" i="13"/>
  <c r="H1057" i="13"/>
  <c r="G1057" i="13"/>
  <c r="H1058" i="13"/>
  <c r="G1058" i="13"/>
  <c r="H1059" i="13"/>
  <c r="G1059" i="13"/>
  <c r="H1060" i="13"/>
  <c r="G1060" i="13"/>
  <c r="H1061" i="13"/>
  <c r="G1061" i="13"/>
  <c r="H1062" i="13"/>
  <c r="G1062" i="13"/>
  <c r="H1063" i="13"/>
  <c r="G1063" i="13"/>
  <c r="H1064" i="13"/>
  <c r="G1064" i="13"/>
  <c r="H1065" i="13"/>
  <c r="G1065" i="13"/>
  <c r="H1066" i="13"/>
  <c r="G1066" i="13"/>
  <c r="H1067" i="13"/>
  <c r="G1067" i="13"/>
  <c r="H1068" i="13"/>
  <c r="G1068" i="13"/>
  <c r="H1069" i="13"/>
  <c r="G1069" i="13"/>
  <c r="H1070" i="13"/>
  <c r="G1070" i="13"/>
  <c r="H1071" i="13"/>
  <c r="G1071" i="13"/>
  <c r="H1072" i="13"/>
  <c r="G1072" i="13"/>
  <c r="H1073" i="13"/>
  <c r="G1073" i="13"/>
  <c r="H1074" i="13"/>
  <c r="G1074" i="13"/>
  <c r="H1075" i="13"/>
  <c r="G1075" i="13"/>
  <c r="H1076" i="13"/>
  <c r="G1076" i="13"/>
  <c r="H1077" i="13"/>
  <c r="G1077" i="13"/>
  <c r="H1078" i="13"/>
  <c r="G1078" i="13"/>
  <c r="H1079" i="13"/>
  <c r="G1079" i="13"/>
  <c r="H1080" i="13"/>
  <c r="G1080" i="13"/>
  <c r="H1081" i="13"/>
  <c r="G1081" i="13"/>
  <c r="H1082" i="13"/>
  <c r="G1082" i="13"/>
  <c r="H1083" i="13"/>
  <c r="G1083" i="13"/>
  <c r="H1084" i="13"/>
  <c r="G1084" i="13"/>
  <c r="H1085" i="13"/>
  <c r="G1085" i="13"/>
  <c r="H1086" i="13"/>
  <c r="G1086" i="13"/>
  <c r="H1087" i="13"/>
  <c r="G1087" i="13"/>
  <c r="H1088" i="13"/>
  <c r="G1088" i="13"/>
  <c r="H1089" i="13"/>
  <c r="G1089" i="13"/>
  <c r="H1090" i="13"/>
  <c r="G1090" i="13"/>
  <c r="H1091" i="13"/>
  <c r="G1091" i="13"/>
  <c r="H1092" i="13"/>
  <c r="G1092" i="13"/>
  <c r="H1093" i="13"/>
  <c r="G1093" i="13"/>
  <c r="H1094" i="13"/>
  <c r="G1094" i="13"/>
  <c r="H1095" i="13"/>
  <c r="G1095" i="13"/>
  <c r="H1096" i="13"/>
  <c r="G1096" i="13"/>
  <c r="H1097" i="13"/>
  <c r="G1097" i="13"/>
  <c r="H1098" i="13"/>
  <c r="G1098" i="13"/>
  <c r="H1099" i="13"/>
  <c r="G1099" i="13"/>
  <c r="H1100" i="13"/>
  <c r="G1100" i="13"/>
  <c r="H1101" i="13"/>
  <c r="G1101" i="13"/>
  <c r="H1102" i="13"/>
  <c r="G1102" i="13"/>
  <c r="H1103" i="13"/>
  <c r="G1103" i="13"/>
  <c r="H1104" i="13"/>
  <c r="G1104" i="13"/>
  <c r="H1105" i="13"/>
  <c r="G1105" i="13"/>
  <c r="H1106" i="13"/>
  <c r="G1106" i="13"/>
  <c r="H1107" i="13"/>
  <c r="G1107" i="13"/>
  <c r="H1108" i="13"/>
  <c r="G1108" i="13"/>
  <c r="H1109" i="13"/>
  <c r="H1110" i="13"/>
  <c r="G1110" i="13"/>
  <c r="H1111" i="13"/>
  <c r="G1111" i="13"/>
  <c r="H1112" i="13"/>
  <c r="G1112" i="13"/>
  <c r="H1113" i="13"/>
  <c r="G1113" i="13"/>
  <c r="H1114" i="13"/>
  <c r="G1114" i="13"/>
  <c r="H1115" i="13"/>
  <c r="G1115" i="13"/>
  <c r="H1116" i="13"/>
  <c r="G1116" i="13"/>
  <c r="H1117" i="13"/>
  <c r="G1117" i="13"/>
  <c r="H1118" i="13"/>
  <c r="G1118" i="13"/>
  <c r="H1119" i="13"/>
  <c r="G1119" i="13"/>
  <c r="H1120" i="13"/>
  <c r="G1120" i="13"/>
  <c r="H1121" i="13"/>
  <c r="G1121" i="13"/>
  <c r="H1122" i="13"/>
  <c r="G1122" i="13"/>
  <c r="H1123" i="13"/>
  <c r="G1123" i="13"/>
  <c r="H1124" i="13"/>
  <c r="G1124" i="13"/>
  <c r="H1125" i="13"/>
  <c r="G1125" i="13"/>
  <c r="H1126" i="13"/>
  <c r="G1126" i="13"/>
  <c r="H1127" i="13"/>
  <c r="G1127" i="13"/>
  <c r="H1128" i="13"/>
  <c r="G1128" i="13"/>
  <c r="H1129" i="13"/>
  <c r="G1129" i="13"/>
  <c r="H1130" i="13"/>
  <c r="G1130" i="13"/>
  <c r="H1131" i="13"/>
  <c r="G1131" i="13"/>
  <c r="H1132" i="13"/>
  <c r="G1132" i="13"/>
  <c r="H1133" i="13"/>
  <c r="G1133" i="13"/>
  <c r="H1134" i="13"/>
  <c r="G1134" i="13"/>
  <c r="H1135" i="13"/>
  <c r="G1135" i="13"/>
  <c r="H1136" i="13"/>
  <c r="G1136" i="13"/>
  <c r="H1137" i="13"/>
  <c r="G1137" i="13"/>
  <c r="H1138" i="13"/>
  <c r="G1138" i="13"/>
  <c r="H1139" i="13"/>
  <c r="G1139" i="13"/>
  <c r="H1140" i="13"/>
  <c r="G1140" i="13"/>
  <c r="H1141" i="13"/>
  <c r="G1141" i="13"/>
  <c r="H1142" i="13"/>
  <c r="G1142" i="13"/>
  <c r="H1143" i="13"/>
  <c r="G1143" i="13"/>
  <c r="H1144" i="13"/>
  <c r="G1144" i="13"/>
  <c r="H1145" i="13"/>
  <c r="G1145" i="13"/>
  <c r="H1146" i="13"/>
  <c r="G1146" i="13"/>
  <c r="H1147" i="13"/>
  <c r="G1147" i="13"/>
  <c r="H1148" i="13"/>
  <c r="G1148" i="13"/>
  <c r="H1149" i="13"/>
  <c r="G1149" i="13"/>
  <c r="H1150" i="13"/>
  <c r="G1150" i="13"/>
  <c r="H1151" i="13"/>
  <c r="G1151" i="13"/>
  <c r="H1152" i="13"/>
  <c r="G1152" i="13"/>
  <c r="H1153" i="13"/>
  <c r="G1153" i="13"/>
  <c r="H1154" i="13"/>
  <c r="G1154" i="13"/>
  <c r="H1155" i="13"/>
  <c r="G1155" i="13"/>
  <c r="H1156" i="13"/>
  <c r="G1156" i="13"/>
  <c r="H1157" i="13"/>
  <c r="G1157" i="13"/>
  <c r="H1158" i="13"/>
  <c r="G1158" i="13"/>
  <c r="H1159" i="13"/>
  <c r="G1159" i="13"/>
  <c r="H1160" i="13"/>
  <c r="G1160" i="13"/>
  <c r="H1161" i="13"/>
  <c r="G1161" i="13"/>
  <c r="H1162" i="13"/>
  <c r="G1162" i="13"/>
  <c r="H1163" i="13"/>
  <c r="G1163" i="13"/>
  <c r="H1164" i="13"/>
  <c r="G1164" i="13"/>
  <c r="H1165" i="13"/>
  <c r="G1165" i="13"/>
  <c r="H1166" i="13"/>
  <c r="G1166" i="13"/>
  <c r="H1167" i="13"/>
  <c r="G1167" i="13"/>
  <c r="H1168" i="13"/>
  <c r="G1168" i="13"/>
  <c r="H1169" i="13"/>
  <c r="G1169" i="13"/>
  <c r="H1170" i="13"/>
  <c r="G1170" i="13"/>
  <c r="H1171" i="13"/>
  <c r="G1171" i="13"/>
  <c r="H1172" i="13"/>
  <c r="G1172" i="13"/>
  <c r="H1173" i="13"/>
  <c r="G1173" i="13"/>
  <c r="H1174" i="13"/>
  <c r="G1174" i="13"/>
  <c r="H1175" i="13"/>
  <c r="G1175" i="13"/>
  <c r="H1176" i="13"/>
  <c r="G1176" i="13"/>
  <c r="H1177" i="13"/>
  <c r="G1177" i="13"/>
  <c r="H1178" i="13"/>
  <c r="G1178" i="13"/>
  <c r="H1179" i="13"/>
  <c r="G1179" i="13"/>
  <c r="H1180" i="13"/>
  <c r="G1180" i="13"/>
  <c r="H1181" i="13"/>
  <c r="G1181" i="13"/>
  <c r="H1182" i="13"/>
  <c r="G1182" i="13"/>
  <c r="H1183" i="13"/>
  <c r="G1183" i="13"/>
  <c r="H1184" i="13"/>
  <c r="G1184" i="13"/>
  <c r="H1185" i="13"/>
  <c r="G1185" i="13"/>
  <c r="H1186" i="13"/>
  <c r="G1186" i="13"/>
  <c r="H1187" i="13"/>
  <c r="G1187" i="13"/>
  <c r="H1188" i="13"/>
  <c r="G1188" i="13"/>
  <c r="H1189" i="13"/>
  <c r="G1189" i="13"/>
  <c r="H1190" i="13"/>
  <c r="G1190" i="13"/>
  <c r="H1191" i="13"/>
  <c r="G1191" i="13"/>
  <c r="H1192" i="13"/>
  <c r="G1192" i="13"/>
  <c r="H1193" i="13"/>
  <c r="G1193" i="13"/>
  <c r="H1194" i="13"/>
  <c r="G1194" i="13"/>
  <c r="H1195" i="13"/>
  <c r="G1195" i="13"/>
  <c r="H1196" i="13"/>
  <c r="G1196" i="13"/>
  <c r="H1197" i="13"/>
  <c r="G1197" i="13"/>
  <c r="H1198" i="13"/>
  <c r="G1198" i="13"/>
  <c r="H1199" i="13"/>
  <c r="G1199" i="13"/>
  <c r="H1200" i="13"/>
  <c r="G1200" i="13"/>
  <c r="H1201" i="13"/>
  <c r="G1201" i="13"/>
  <c r="H902" i="13"/>
  <c r="G902" i="13"/>
  <c r="H603" i="13"/>
  <c r="G603" i="13"/>
  <c r="H604" i="13"/>
  <c r="G604" i="13"/>
  <c r="H605" i="13"/>
  <c r="G605" i="13"/>
  <c r="H606" i="13"/>
  <c r="G606" i="13"/>
  <c r="H607" i="13"/>
  <c r="G607" i="13"/>
  <c r="H608" i="13"/>
  <c r="G608" i="13"/>
  <c r="H609" i="13"/>
  <c r="G609" i="13"/>
  <c r="H610" i="13"/>
  <c r="G610" i="13"/>
  <c r="H611" i="13"/>
  <c r="G611" i="13"/>
  <c r="H612" i="13"/>
  <c r="G612" i="13"/>
  <c r="H613" i="13"/>
  <c r="G613" i="13"/>
  <c r="H614" i="13"/>
  <c r="G614" i="13"/>
  <c r="H615" i="13"/>
  <c r="G615" i="13"/>
  <c r="H616" i="13"/>
  <c r="G616" i="13"/>
  <c r="H617" i="13"/>
  <c r="G617" i="13"/>
  <c r="H618" i="13"/>
  <c r="G618" i="13"/>
  <c r="H619" i="13"/>
  <c r="G619" i="13"/>
  <c r="H620" i="13"/>
  <c r="G620" i="13"/>
  <c r="H621" i="13"/>
  <c r="G621" i="13"/>
  <c r="H622" i="13"/>
  <c r="G622" i="13"/>
  <c r="H623" i="13"/>
  <c r="G623" i="13"/>
  <c r="H624" i="13"/>
  <c r="G624" i="13"/>
  <c r="H625" i="13"/>
  <c r="G625" i="13"/>
  <c r="H626" i="13"/>
  <c r="G626" i="13"/>
  <c r="H627" i="13"/>
  <c r="G627" i="13"/>
  <c r="H628" i="13"/>
  <c r="G628" i="13"/>
  <c r="H629" i="13"/>
  <c r="G629" i="13"/>
  <c r="H630" i="13"/>
  <c r="G630" i="13"/>
  <c r="H631" i="13"/>
  <c r="G631" i="13"/>
  <c r="H632" i="13"/>
  <c r="G632" i="13"/>
  <c r="H633" i="13"/>
  <c r="G633" i="13"/>
  <c r="H634" i="13"/>
  <c r="G634" i="13"/>
  <c r="H635" i="13"/>
  <c r="G635" i="13"/>
  <c r="H636" i="13"/>
  <c r="G636" i="13"/>
  <c r="H637" i="13"/>
  <c r="G637" i="13"/>
  <c r="H638" i="13"/>
  <c r="G638" i="13"/>
  <c r="H639" i="13"/>
  <c r="G639" i="13"/>
  <c r="H640" i="13"/>
  <c r="G640" i="13"/>
  <c r="H641" i="13"/>
  <c r="G641" i="13"/>
  <c r="H642" i="13"/>
  <c r="G642" i="13"/>
  <c r="H643" i="13"/>
  <c r="G643" i="13"/>
  <c r="H644" i="13"/>
  <c r="G644" i="13"/>
  <c r="H645" i="13"/>
  <c r="G645" i="13"/>
  <c r="H646" i="13"/>
  <c r="G646" i="13"/>
  <c r="H647" i="13"/>
  <c r="G647" i="13"/>
  <c r="H648" i="13"/>
  <c r="G648" i="13"/>
  <c r="H649" i="13"/>
  <c r="G649" i="13"/>
  <c r="H650" i="13"/>
  <c r="G650" i="13"/>
  <c r="H651" i="13"/>
  <c r="G651" i="13"/>
  <c r="H652" i="13"/>
  <c r="G652" i="13"/>
  <c r="H653" i="13"/>
  <c r="G653" i="13"/>
  <c r="H654" i="13"/>
  <c r="G654" i="13"/>
  <c r="H655" i="13"/>
  <c r="G655" i="13"/>
  <c r="H656" i="13"/>
  <c r="G656" i="13"/>
  <c r="H657" i="13"/>
  <c r="G657" i="13"/>
  <c r="H658" i="13"/>
  <c r="G658" i="13"/>
  <c r="H659" i="13"/>
  <c r="G659" i="13"/>
  <c r="H660" i="13"/>
  <c r="G660" i="13"/>
  <c r="H661" i="13"/>
  <c r="G661" i="13"/>
  <c r="H662" i="13"/>
  <c r="G662" i="13"/>
  <c r="H663" i="13"/>
  <c r="G663" i="13"/>
  <c r="H664" i="13"/>
  <c r="G664" i="13"/>
  <c r="H665" i="13"/>
  <c r="G665" i="13"/>
  <c r="H666" i="13"/>
  <c r="G666" i="13"/>
  <c r="H667" i="13"/>
  <c r="G667" i="13"/>
  <c r="H668" i="13"/>
  <c r="G668" i="13"/>
  <c r="H669" i="13"/>
  <c r="G669" i="13"/>
  <c r="H670" i="13"/>
  <c r="G670" i="13"/>
  <c r="H671" i="13"/>
  <c r="G671" i="13"/>
  <c r="H672" i="13"/>
  <c r="G672" i="13"/>
  <c r="H673" i="13"/>
  <c r="G673" i="13"/>
  <c r="H674" i="13"/>
  <c r="G674" i="13"/>
  <c r="H675" i="13"/>
  <c r="G675" i="13"/>
  <c r="H676" i="13"/>
  <c r="G676" i="13"/>
  <c r="H677" i="13"/>
  <c r="G677" i="13"/>
  <c r="H678" i="13"/>
  <c r="G678" i="13"/>
  <c r="H679" i="13"/>
  <c r="G679" i="13"/>
  <c r="H680" i="13"/>
  <c r="G680" i="13"/>
  <c r="H681" i="13"/>
  <c r="G681" i="13"/>
  <c r="H682" i="13"/>
  <c r="G682" i="13"/>
  <c r="H683" i="13"/>
  <c r="G683" i="13"/>
  <c r="H684" i="13"/>
  <c r="G684" i="13"/>
  <c r="H685" i="13"/>
  <c r="G685" i="13"/>
  <c r="H686" i="13"/>
  <c r="G686" i="13"/>
  <c r="H687" i="13"/>
  <c r="G687" i="13"/>
  <c r="H688" i="13"/>
  <c r="G688" i="13"/>
  <c r="H689" i="13"/>
  <c r="G689" i="13"/>
  <c r="H690" i="13"/>
  <c r="G690" i="13"/>
  <c r="H691" i="13"/>
  <c r="G691" i="13"/>
  <c r="H692" i="13"/>
  <c r="G692" i="13"/>
  <c r="H693" i="13"/>
  <c r="G693" i="13"/>
  <c r="H694" i="13"/>
  <c r="G694" i="13"/>
  <c r="H695" i="13"/>
  <c r="G695" i="13"/>
  <c r="H696" i="13"/>
  <c r="G696" i="13"/>
  <c r="H697" i="13"/>
  <c r="G697" i="13"/>
  <c r="H698" i="13"/>
  <c r="G698" i="13"/>
  <c r="H699" i="13"/>
  <c r="G699" i="13"/>
  <c r="H700" i="13"/>
  <c r="G700" i="13"/>
  <c r="H701" i="13"/>
  <c r="G701" i="13"/>
  <c r="H702" i="13"/>
  <c r="G702" i="13"/>
  <c r="H703" i="13"/>
  <c r="G703" i="13"/>
  <c r="H704" i="13"/>
  <c r="G704" i="13"/>
  <c r="H705" i="13"/>
  <c r="G705" i="13"/>
  <c r="H706" i="13"/>
  <c r="G706" i="13"/>
  <c r="H707" i="13"/>
  <c r="G707" i="13"/>
  <c r="H708" i="13"/>
  <c r="G708" i="13"/>
  <c r="H709" i="13"/>
  <c r="G709" i="13"/>
  <c r="H710" i="13"/>
  <c r="G710" i="13"/>
  <c r="H711" i="13"/>
  <c r="G711" i="13"/>
  <c r="H712" i="13"/>
  <c r="G712" i="13"/>
  <c r="H713" i="13"/>
  <c r="G713" i="13"/>
  <c r="H714" i="13"/>
  <c r="G714" i="13"/>
  <c r="H715" i="13"/>
  <c r="G715" i="13"/>
  <c r="H716" i="13"/>
  <c r="G716" i="13"/>
  <c r="H717" i="13"/>
  <c r="G717" i="13"/>
  <c r="H718" i="13"/>
  <c r="G718" i="13"/>
  <c r="H719" i="13"/>
  <c r="G719" i="13"/>
  <c r="H720" i="13"/>
  <c r="G720" i="13"/>
  <c r="H721" i="13"/>
  <c r="G721" i="13"/>
  <c r="H722" i="13"/>
  <c r="G722" i="13"/>
  <c r="H723" i="13"/>
  <c r="G723" i="13"/>
  <c r="H724" i="13"/>
  <c r="G724" i="13"/>
  <c r="H725" i="13"/>
  <c r="G725" i="13"/>
  <c r="H726" i="13"/>
  <c r="G726" i="13"/>
  <c r="H727" i="13"/>
  <c r="G727" i="13"/>
  <c r="H728" i="13"/>
  <c r="G728" i="13"/>
  <c r="H729" i="13"/>
  <c r="G729" i="13"/>
  <c r="H730" i="13"/>
  <c r="G730" i="13"/>
  <c r="H731" i="13"/>
  <c r="G731" i="13"/>
  <c r="H732" i="13"/>
  <c r="G732" i="13"/>
  <c r="H733" i="13"/>
  <c r="G733" i="13"/>
  <c r="H734" i="13"/>
  <c r="G734" i="13"/>
  <c r="H735" i="13"/>
  <c r="G735" i="13"/>
  <c r="H736" i="13"/>
  <c r="G736" i="13"/>
  <c r="H737" i="13"/>
  <c r="G737" i="13"/>
  <c r="H738" i="13"/>
  <c r="G738" i="13"/>
  <c r="H739" i="13"/>
  <c r="G739" i="13"/>
  <c r="H740" i="13"/>
  <c r="G740" i="13"/>
  <c r="H741" i="13"/>
  <c r="G741" i="13"/>
  <c r="H742" i="13"/>
  <c r="G742" i="13"/>
  <c r="H743" i="13"/>
  <c r="G743" i="13"/>
  <c r="H744" i="13"/>
  <c r="G744" i="13"/>
  <c r="H745" i="13"/>
  <c r="G745" i="13"/>
  <c r="H746" i="13"/>
  <c r="G746" i="13"/>
  <c r="H747" i="13"/>
  <c r="G747" i="13"/>
  <c r="H748" i="13"/>
  <c r="G748" i="13"/>
  <c r="H749" i="13"/>
  <c r="G749" i="13"/>
  <c r="H750" i="13"/>
  <c r="G750" i="13"/>
  <c r="H751" i="13"/>
  <c r="G751" i="13"/>
  <c r="H752" i="13"/>
  <c r="G752" i="13"/>
  <c r="H753" i="13"/>
  <c r="G753" i="13"/>
  <c r="H754" i="13"/>
  <c r="G754" i="13"/>
  <c r="H755" i="13"/>
  <c r="G755" i="13"/>
  <c r="H756" i="13"/>
  <c r="G756" i="13"/>
  <c r="H757" i="13"/>
  <c r="G757" i="13"/>
  <c r="H758" i="13"/>
  <c r="G758" i="13"/>
  <c r="H759" i="13"/>
  <c r="G759" i="13"/>
  <c r="H760" i="13"/>
  <c r="G760" i="13"/>
  <c r="H761" i="13"/>
  <c r="G761" i="13"/>
  <c r="H762" i="13"/>
  <c r="G762" i="13"/>
  <c r="H763" i="13"/>
  <c r="G763" i="13"/>
  <c r="H764" i="13"/>
  <c r="G764" i="13"/>
  <c r="H765" i="13"/>
  <c r="G765" i="13"/>
  <c r="H766" i="13"/>
  <c r="G766" i="13"/>
  <c r="H767" i="13"/>
  <c r="G767" i="13"/>
  <c r="H768" i="13"/>
  <c r="G768" i="13"/>
  <c r="H769" i="13"/>
  <c r="G769" i="13"/>
  <c r="H770" i="13"/>
  <c r="G770" i="13"/>
  <c r="H771" i="13"/>
  <c r="G771" i="13"/>
  <c r="H772" i="13"/>
  <c r="G772" i="13"/>
  <c r="H773" i="13"/>
  <c r="G773" i="13"/>
  <c r="H774" i="13"/>
  <c r="G774" i="13"/>
  <c r="H775" i="13"/>
  <c r="G775" i="13"/>
  <c r="H776" i="13"/>
  <c r="G776" i="13"/>
  <c r="H777" i="13"/>
  <c r="G777" i="13"/>
  <c r="H778" i="13"/>
  <c r="G778" i="13"/>
  <c r="H779" i="13"/>
  <c r="G779" i="13"/>
  <c r="H780" i="13"/>
  <c r="G780" i="13"/>
  <c r="H781" i="13"/>
  <c r="G781" i="13"/>
  <c r="H782" i="13"/>
  <c r="G782" i="13"/>
  <c r="H783" i="13"/>
  <c r="G783" i="13"/>
  <c r="H784" i="13"/>
  <c r="G784" i="13"/>
  <c r="H785" i="13"/>
  <c r="G785" i="13"/>
  <c r="H786" i="13"/>
  <c r="G786" i="13"/>
  <c r="H787" i="13"/>
  <c r="G787" i="13"/>
  <c r="H788" i="13"/>
  <c r="G788" i="13"/>
  <c r="H789" i="13"/>
  <c r="G789" i="13"/>
  <c r="H790" i="13"/>
  <c r="G790" i="13"/>
  <c r="H791" i="13"/>
  <c r="G791" i="13"/>
  <c r="H792" i="13"/>
  <c r="G792" i="13"/>
  <c r="H793" i="13"/>
  <c r="G793" i="13"/>
  <c r="H794" i="13"/>
  <c r="G794" i="13"/>
  <c r="H795" i="13"/>
  <c r="G795" i="13"/>
  <c r="H796" i="13"/>
  <c r="G796" i="13"/>
  <c r="H797" i="13"/>
  <c r="G797" i="13"/>
  <c r="H798" i="13"/>
  <c r="G798" i="13"/>
  <c r="H799" i="13"/>
  <c r="H800" i="13"/>
  <c r="G800" i="13"/>
  <c r="H801" i="13"/>
  <c r="G801" i="13"/>
  <c r="H802" i="13"/>
  <c r="G802" i="13"/>
  <c r="H803" i="13"/>
  <c r="G803" i="13"/>
  <c r="H804" i="13"/>
  <c r="G804" i="13"/>
  <c r="H805" i="13"/>
  <c r="G805" i="13"/>
  <c r="H806" i="13"/>
  <c r="G806" i="13"/>
  <c r="H807" i="13"/>
  <c r="G807" i="13"/>
  <c r="H808" i="13"/>
  <c r="G808" i="13"/>
  <c r="H809" i="13"/>
  <c r="G809" i="13"/>
  <c r="H810" i="13"/>
  <c r="G810" i="13"/>
  <c r="H811" i="13"/>
  <c r="G811" i="13"/>
  <c r="H812" i="13"/>
  <c r="G812" i="13"/>
  <c r="H813" i="13"/>
  <c r="G813" i="13"/>
  <c r="H814" i="13"/>
  <c r="G814" i="13"/>
  <c r="H815" i="13"/>
  <c r="G815" i="13"/>
  <c r="H816" i="13"/>
  <c r="G816" i="13"/>
  <c r="H817" i="13"/>
  <c r="G817" i="13"/>
  <c r="H818" i="13"/>
  <c r="G818" i="13"/>
  <c r="H819" i="13"/>
  <c r="G819" i="13"/>
  <c r="H820" i="13"/>
  <c r="G820" i="13"/>
  <c r="H821" i="13"/>
  <c r="G821" i="13"/>
  <c r="H822" i="13"/>
  <c r="G822" i="13"/>
  <c r="H823" i="13"/>
  <c r="G823" i="13"/>
  <c r="H824" i="13"/>
  <c r="G824" i="13"/>
  <c r="H825" i="13"/>
  <c r="G825" i="13"/>
  <c r="H826" i="13"/>
  <c r="G826" i="13"/>
  <c r="H827" i="13"/>
  <c r="G827" i="13"/>
  <c r="H828" i="13"/>
  <c r="G828" i="13"/>
  <c r="H829" i="13"/>
  <c r="G829" i="13"/>
  <c r="H830" i="13"/>
  <c r="G830" i="13"/>
  <c r="H831" i="13"/>
  <c r="G831" i="13"/>
  <c r="H832" i="13"/>
  <c r="G832" i="13"/>
  <c r="H833" i="13"/>
  <c r="G833" i="13"/>
  <c r="H834" i="13"/>
  <c r="G834" i="13"/>
  <c r="H835" i="13"/>
  <c r="G835" i="13"/>
  <c r="H836" i="13"/>
  <c r="G836" i="13"/>
  <c r="H837" i="13"/>
  <c r="G837" i="13"/>
  <c r="H838" i="13"/>
  <c r="G838" i="13"/>
  <c r="H839" i="13"/>
  <c r="G839" i="13"/>
  <c r="H840" i="13"/>
  <c r="G840" i="13"/>
  <c r="H841" i="13"/>
  <c r="G841" i="13"/>
  <c r="H842" i="13"/>
  <c r="G842" i="13"/>
  <c r="H843" i="13"/>
  <c r="G843" i="13"/>
  <c r="H844" i="13"/>
  <c r="G844" i="13"/>
  <c r="H845" i="13"/>
  <c r="G845" i="13"/>
  <c r="H846" i="13"/>
  <c r="G846" i="13"/>
  <c r="H847" i="13"/>
  <c r="G847" i="13"/>
  <c r="H848" i="13"/>
  <c r="G848" i="13"/>
  <c r="H849" i="13"/>
  <c r="G849" i="13"/>
  <c r="H850" i="13"/>
  <c r="G850" i="13"/>
  <c r="H851" i="13"/>
  <c r="G851" i="13"/>
  <c r="H852" i="13"/>
  <c r="G852" i="13"/>
  <c r="H853" i="13"/>
  <c r="G853" i="13"/>
  <c r="H854" i="13"/>
  <c r="G854" i="13"/>
  <c r="H855" i="13"/>
  <c r="G855" i="13"/>
  <c r="H856" i="13"/>
  <c r="G856" i="13"/>
  <c r="H857" i="13"/>
  <c r="G857" i="13"/>
  <c r="H858" i="13"/>
  <c r="G858" i="13"/>
  <c r="H859" i="13"/>
  <c r="G859" i="13"/>
  <c r="H860" i="13"/>
  <c r="G860" i="13"/>
  <c r="H861" i="13"/>
  <c r="G861" i="13"/>
  <c r="H862" i="13"/>
  <c r="G862" i="13"/>
  <c r="H863" i="13"/>
  <c r="G863" i="13"/>
  <c r="H864" i="13"/>
  <c r="G864" i="13"/>
  <c r="H865" i="13"/>
  <c r="G865" i="13"/>
  <c r="H866" i="13"/>
  <c r="G866" i="13"/>
  <c r="H867" i="13"/>
  <c r="G867" i="13"/>
  <c r="H868" i="13"/>
  <c r="G868" i="13"/>
  <c r="H869" i="13"/>
  <c r="G869" i="13"/>
  <c r="H870" i="13"/>
  <c r="G870" i="13"/>
  <c r="H871" i="13"/>
  <c r="G871" i="13"/>
  <c r="H872" i="13"/>
  <c r="G872" i="13"/>
  <c r="H873" i="13"/>
  <c r="G873" i="13"/>
  <c r="H874" i="13"/>
  <c r="G874" i="13"/>
  <c r="H875" i="13"/>
  <c r="G875" i="13"/>
  <c r="H876" i="13"/>
  <c r="G876" i="13"/>
  <c r="H877" i="13"/>
  <c r="G877" i="13"/>
  <c r="H878" i="13"/>
  <c r="G878" i="13"/>
  <c r="H879" i="13"/>
  <c r="G879" i="13"/>
  <c r="H880" i="13"/>
  <c r="G880" i="13"/>
  <c r="H881" i="13"/>
  <c r="G881" i="13"/>
  <c r="H882" i="13"/>
  <c r="G882" i="13"/>
  <c r="H883" i="13"/>
  <c r="G883" i="13"/>
  <c r="H884" i="13"/>
  <c r="G884" i="13"/>
  <c r="H885" i="13"/>
  <c r="G885" i="13"/>
  <c r="H886" i="13"/>
  <c r="G886" i="13"/>
  <c r="H887" i="13"/>
  <c r="G887" i="13"/>
  <c r="H888" i="13"/>
  <c r="G888" i="13"/>
  <c r="H889" i="13"/>
  <c r="G889" i="13"/>
  <c r="H890" i="13"/>
  <c r="G890" i="13"/>
  <c r="H891" i="13"/>
  <c r="G891" i="13"/>
  <c r="H892" i="13"/>
  <c r="G892" i="13"/>
  <c r="H893" i="13"/>
  <c r="G893" i="13"/>
  <c r="H894" i="13"/>
  <c r="G894" i="13"/>
  <c r="H895" i="13"/>
  <c r="G895" i="13"/>
  <c r="H896" i="13"/>
  <c r="G896" i="13"/>
  <c r="H897" i="13"/>
  <c r="G897" i="13"/>
  <c r="H898" i="13"/>
  <c r="G898" i="13"/>
  <c r="H899" i="13"/>
  <c r="G899" i="13"/>
  <c r="H900" i="13"/>
  <c r="G900" i="13"/>
  <c r="H901" i="13"/>
  <c r="G901" i="13"/>
  <c r="H602" i="13"/>
  <c r="G602" i="13"/>
  <c r="H303" i="13"/>
  <c r="G303" i="13"/>
  <c r="H304" i="13"/>
  <c r="G304" i="13"/>
  <c r="H305" i="13"/>
  <c r="G305" i="13"/>
  <c r="H306" i="13"/>
  <c r="G306" i="13"/>
  <c r="H307" i="13"/>
  <c r="G307" i="13"/>
  <c r="H308" i="13"/>
  <c r="G308" i="13"/>
  <c r="H309" i="13"/>
  <c r="G309" i="13"/>
  <c r="H310" i="13"/>
  <c r="G310" i="13"/>
  <c r="H311" i="13"/>
  <c r="G311" i="13"/>
  <c r="H312" i="13"/>
  <c r="G312" i="13"/>
  <c r="H313" i="13"/>
  <c r="G313" i="13"/>
  <c r="H314" i="13"/>
  <c r="G314" i="13"/>
  <c r="H315" i="13"/>
  <c r="G315" i="13"/>
  <c r="H316" i="13"/>
  <c r="G316" i="13"/>
  <c r="H317" i="13"/>
  <c r="G317" i="13"/>
  <c r="H318" i="13"/>
  <c r="G318" i="13"/>
  <c r="H319" i="13"/>
  <c r="G319" i="13"/>
  <c r="H320" i="13"/>
  <c r="G320" i="13"/>
  <c r="H321" i="13"/>
  <c r="G321" i="13"/>
  <c r="H322" i="13"/>
  <c r="G322" i="13"/>
  <c r="H323" i="13"/>
  <c r="G323" i="13"/>
  <c r="H324" i="13"/>
  <c r="G324" i="13"/>
  <c r="H325" i="13"/>
  <c r="G325" i="13"/>
  <c r="H326" i="13"/>
  <c r="G326" i="13"/>
  <c r="H327" i="13"/>
  <c r="G327" i="13"/>
  <c r="H328" i="13"/>
  <c r="G328" i="13"/>
  <c r="H329" i="13"/>
  <c r="G329" i="13"/>
  <c r="H330" i="13"/>
  <c r="G330" i="13"/>
  <c r="H331" i="13"/>
  <c r="G331" i="13"/>
  <c r="H332" i="13"/>
  <c r="G332" i="13"/>
  <c r="H333" i="13"/>
  <c r="G333" i="13"/>
  <c r="H334" i="13"/>
  <c r="G334" i="13"/>
  <c r="H335" i="13"/>
  <c r="G335" i="13"/>
  <c r="H336" i="13"/>
  <c r="G336" i="13"/>
  <c r="H337" i="13"/>
  <c r="G337" i="13"/>
  <c r="H338" i="13"/>
  <c r="G338" i="13"/>
  <c r="H339" i="13"/>
  <c r="G339" i="13"/>
  <c r="H340" i="13"/>
  <c r="G340" i="13"/>
  <c r="H341" i="13"/>
  <c r="G341" i="13"/>
  <c r="H342" i="13"/>
  <c r="G342" i="13"/>
  <c r="H343" i="13"/>
  <c r="G343" i="13"/>
  <c r="H344" i="13"/>
  <c r="G344" i="13"/>
  <c r="H345" i="13"/>
  <c r="G345" i="13"/>
  <c r="H346" i="13"/>
  <c r="G346" i="13"/>
  <c r="H347" i="13"/>
  <c r="G347" i="13"/>
  <c r="H348" i="13"/>
  <c r="G348" i="13"/>
  <c r="H349" i="13"/>
  <c r="G349" i="13"/>
  <c r="H350" i="13"/>
  <c r="G350" i="13"/>
  <c r="H351" i="13"/>
  <c r="G351" i="13"/>
  <c r="H352" i="13"/>
  <c r="G352" i="13"/>
  <c r="H353" i="13"/>
  <c r="G353" i="13"/>
  <c r="H354" i="13"/>
  <c r="G354" i="13"/>
  <c r="H355" i="13"/>
  <c r="G355" i="13"/>
  <c r="H356" i="13"/>
  <c r="G356" i="13"/>
  <c r="H357" i="13"/>
  <c r="G357" i="13"/>
  <c r="H358" i="13"/>
  <c r="G358" i="13"/>
  <c r="H359" i="13"/>
  <c r="G359" i="13"/>
  <c r="H360" i="13"/>
  <c r="G360" i="13"/>
  <c r="H361" i="13"/>
  <c r="G361" i="13"/>
  <c r="H362" i="13"/>
  <c r="G362" i="13"/>
  <c r="H363" i="13"/>
  <c r="G363" i="13"/>
  <c r="H364" i="13"/>
  <c r="G364" i="13"/>
  <c r="H365" i="13"/>
  <c r="G365" i="13"/>
  <c r="H366" i="13"/>
  <c r="G366" i="13"/>
  <c r="H367" i="13"/>
  <c r="G367" i="13"/>
  <c r="H368" i="13"/>
  <c r="G368" i="13"/>
  <c r="H369" i="13"/>
  <c r="G369" i="13"/>
  <c r="H370" i="13"/>
  <c r="G370" i="13"/>
  <c r="H371" i="13"/>
  <c r="G371" i="13"/>
  <c r="H372" i="13"/>
  <c r="G372" i="13"/>
  <c r="H373" i="13"/>
  <c r="G373" i="13"/>
  <c r="H374" i="13"/>
  <c r="G374" i="13"/>
  <c r="H375" i="13"/>
  <c r="G375" i="13"/>
  <c r="H376" i="13"/>
  <c r="G376" i="13"/>
  <c r="H377" i="13"/>
  <c r="G377" i="13"/>
  <c r="H378" i="13"/>
  <c r="G378" i="13"/>
  <c r="H379" i="13"/>
  <c r="G379" i="13"/>
  <c r="H380" i="13"/>
  <c r="G380" i="13"/>
  <c r="H381" i="13"/>
  <c r="G381" i="13"/>
  <c r="H382" i="13"/>
  <c r="G382" i="13"/>
  <c r="H383" i="13"/>
  <c r="G383" i="13"/>
  <c r="H384" i="13"/>
  <c r="G384" i="13"/>
  <c r="H385" i="13"/>
  <c r="G385" i="13"/>
  <c r="H386" i="13"/>
  <c r="G386" i="13"/>
  <c r="H387" i="13"/>
  <c r="G387" i="13"/>
  <c r="H388" i="13"/>
  <c r="G388" i="13"/>
  <c r="H389" i="13"/>
  <c r="G389" i="13"/>
  <c r="H390" i="13"/>
  <c r="G390" i="13"/>
  <c r="H391" i="13"/>
  <c r="G391" i="13"/>
  <c r="H392" i="13"/>
  <c r="G392" i="13"/>
  <c r="H393" i="13"/>
  <c r="G393" i="13"/>
  <c r="H394" i="13"/>
  <c r="G394" i="13"/>
  <c r="H395" i="13"/>
  <c r="G395" i="13"/>
  <c r="H396" i="13"/>
  <c r="G396" i="13"/>
  <c r="H397" i="13"/>
  <c r="G397" i="13"/>
  <c r="H398" i="13"/>
  <c r="G398" i="13"/>
  <c r="H399" i="13"/>
  <c r="G399" i="13"/>
  <c r="H400" i="13"/>
  <c r="G400" i="13"/>
  <c r="H401" i="13"/>
  <c r="G401" i="13"/>
  <c r="H402" i="13"/>
  <c r="G402" i="13"/>
  <c r="H403" i="13"/>
  <c r="G403" i="13"/>
  <c r="H404" i="13"/>
  <c r="G404" i="13"/>
  <c r="H405" i="13"/>
  <c r="G405" i="13"/>
  <c r="H406" i="13"/>
  <c r="G406" i="13"/>
  <c r="H407" i="13"/>
  <c r="G407" i="13"/>
  <c r="H408" i="13"/>
  <c r="G408" i="13"/>
  <c r="H409" i="13"/>
  <c r="G409" i="13"/>
  <c r="H410" i="13"/>
  <c r="G410" i="13"/>
  <c r="H411" i="13"/>
  <c r="G411" i="13"/>
  <c r="H412" i="13"/>
  <c r="G412" i="13"/>
  <c r="H413" i="13"/>
  <c r="G413" i="13"/>
  <c r="H414" i="13"/>
  <c r="G414" i="13"/>
  <c r="H415" i="13"/>
  <c r="G415" i="13"/>
  <c r="H416" i="13"/>
  <c r="G416" i="13"/>
  <c r="H417" i="13"/>
  <c r="G417" i="13"/>
  <c r="H418" i="13"/>
  <c r="G418" i="13"/>
  <c r="H419" i="13"/>
  <c r="G419" i="13"/>
  <c r="H420" i="13"/>
  <c r="G420" i="13"/>
  <c r="H421" i="13"/>
  <c r="G421" i="13"/>
  <c r="H422" i="13"/>
  <c r="G422" i="13"/>
  <c r="H423" i="13"/>
  <c r="G423" i="13"/>
  <c r="H424" i="13"/>
  <c r="G424" i="13"/>
  <c r="H425" i="13"/>
  <c r="G425" i="13"/>
  <c r="H426" i="13"/>
  <c r="G426" i="13"/>
  <c r="H427" i="13"/>
  <c r="G427" i="13"/>
  <c r="H428" i="13"/>
  <c r="G428" i="13"/>
  <c r="H429" i="13"/>
  <c r="G429" i="13"/>
  <c r="H430" i="13"/>
  <c r="G430" i="13"/>
  <c r="H431" i="13"/>
  <c r="G431" i="13"/>
  <c r="H432" i="13"/>
  <c r="G432" i="13"/>
  <c r="H433" i="13"/>
  <c r="G433" i="13"/>
  <c r="H434" i="13"/>
  <c r="G434" i="13"/>
  <c r="H435" i="13"/>
  <c r="G435" i="13"/>
  <c r="H436" i="13"/>
  <c r="G436" i="13"/>
  <c r="H437" i="13"/>
  <c r="G437" i="13"/>
  <c r="H438" i="13"/>
  <c r="G438" i="13"/>
  <c r="H439" i="13"/>
  <c r="G439" i="13"/>
  <c r="H440" i="13"/>
  <c r="G440" i="13"/>
  <c r="H441" i="13"/>
  <c r="G441" i="13"/>
  <c r="H442" i="13"/>
  <c r="G442" i="13"/>
  <c r="H443" i="13"/>
  <c r="G443" i="13"/>
  <c r="H444" i="13"/>
  <c r="G444" i="13"/>
  <c r="H445" i="13"/>
  <c r="G445" i="13"/>
  <c r="H446" i="13"/>
  <c r="G446" i="13"/>
  <c r="H447" i="13"/>
  <c r="G447" i="13"/>
  <c r="H448" i="13"/>
  <c r="G448" i="13"/>
  <c r="H449" i="13"/>
  <c r="G449" i="13"/>
  <c r="H450" i="13"/>
  <c r="G450" i="13"/>
  <c r="H451" i="13"/>
  <c r="G451" i="13"/>
  <c r="H452" i="13"/>
  <c r="G452" i="13"/>
  <c r="H453" i="13"/>
  <c r="G453" i="13"/>
  <c r="H454" i="13"/>
  <c r="G454" i="13"/>
  <c r="H455" i="13"/>
  <c r="G455" i="13"/>
  <c r="H456" i="13"/>
  <c r="G456" i="13"/>
  <c r="H457" i="13"/>
  <c r="G457" i="13"/>
  <c r="H458" i="13"/>
  <c r="G458" i="13"/>
  <c r="H459" i="13"/>
  <c r="G459" i="13"/>
  <c r="H460" i="13"/>
  <c r="G460" i="13"/>
  <c r="H461" i="13"/>
  <c r="G461" i="13"/>
  <c r="H462" i="13"/>
  <c r="G462" i="13"/>
  <c r="H463" i="13"/>
  <c r="G463" i="13"/>
  <c r="H464" i="13"/>
  <c r="G464" i="13"/>
  <c r="H465" i="13"/>
  <c r="G465" i="13"/>
  <c r="H466" i="13"/>
  <c r="G466" i="13"/>
  <c r="H467" i="13"/>
  <c r="G467" i="13"/>
  <c r="H468" i="13"/>
  <c r="G468" i="13"/>
  <c r="H469" i="13"/>
  <c r="G469" i="13"/>
  <c r="H470" i="13"/>
  <c r="G470" i="13"/>
  <c r="H471" i="13"/>
  <c r="G471" i="13"/>
  <c r="H472" i="13"/>
  <c r="G472" i="13"/>
  <c r="H473" i="13"/>
  <c r="G473" i="13"/>
  <c r="H474" i="13"/>
  <c r="G474" i="13"/>
  <c r="H475" i="13"/>
  <c r="G475" i="13"/>
  <c r="H476" i="13"/>
  <c r="G476" i="13"/>
  <c r="H477" i="13"/>
  <c r="G477" i="13"/>
  <c r="H478" i="13"/>
  <c r="G478" i="13"/>
  <c r="H479" i="13"/>
  <c r="G479" i="13"/>
  <c r="H480" i="13"/>
  <c r="G480" i="13"/>
  <c r="H481" i="13"/>
  <c r="G481" i="13"/>
  <c r="H482" i="13"/>
  <c r="G482" i="13"/>
  <c r="H483" i="13"/>
  <c r="G483" i="13"/>
  <c r="H484" i="13"/>
  <c r="G484" i="13"/>
  <c r="H485" i="13"/>
  <c r="G485" i="13"/>
  <c r="H486" i="13"/>
  <c r="G486" i="13"/>
  <c r="H487" i="13"/>
  <c r="G487" i="13"/>
  <c r="H488" i="13"/>
  <c r="G488" i="13"/>
  <c r="H489" i="13"/>
  <c r="G489" i="13"/>
  <c r="H490" i="13"/>
  <c r="G490" i="13"/>
  <c r="H491" i="13"/>
  <c r="G491" i="13"/>
  <c r="H492" i="13"/>
  <c r="G492" i="13"/>
  <c r="H493" i="13"/>
  <c r="G493" i="13"/>
  <c r="H494" i="13"/>
  <c r="G494" i="13"/>
  <c r="H495" i="13"/>
  <c r="G495" i="13"/>
  <c r="H496" i="13"/>
  <c r="G496" i="13"/>
  <c r="H497" i="13"/>
  <c r="G497" i="13"/>
  <c r="H498" i="13"/>
  <c r="G498" i="13"/>
  <c r="H499" i="13"/>
  <c r="G499" i="13"/>
  <c r="H500" i="13"/>
  <c r="G500" i="13"/>
  <c r="H501" i="13"/>
  <c r="G501" i="13"/>
  <c r="H502" i="13"/>
  <c r="G502" i="13"/>
  <c r="H503" i="13"/>
  <c r="G503" i="13"/>
  <c r="H504" i="13"/>
  <c r="G504" i="13"/>
  <c r="H505" i="13"/>
  <c r="G505" i="13"/>
  <c r="H506" i="13"/>
  <c r="G506" i="13"/>
  <c r="H507" i="13"/>
  <c r="G507" i="13"/>
  <c r="H508" i="13"/>
  <c r="G508" i="13"/>
  <c r="H509" i="13"/>
  <c r="G509" i="13"/>
  <c r="H510" i="13"/>
  <c r="G510" i="13"/>
  <c r="H511" i="13"/>
  <c r="G511" i="13"/>
  <c r="H512" i="13"/>
  <c r="G512" i="13"/>
  <c r="H513" i="13"/>
  <c r="G513" i="13"/>
  <c r="H514" i="13"/>
  <c r="G514" i="13"/>
  <c r="H515" i="13"/>
  <c r="G515" i="13"/>
  <c r="H516" i="13"/>
  <c r="G516" i="13"/>
  <c r="H517" i="13"/>
  <c r="G517" i="13"/>
  <c r="H518" i="13"/>
  <c r="G518" i="13"/>
  <c r="H519" i="13"/>
  <c r="G519" i="13"/>
  <c r="H520" i="13"/>
  <c r="G520" i="13"/>
  <c r="H521" i="13"/>
  <c r="G521" i="13"/>
  <c r="H522" i="13"/>
  <c r="G522" i="13"/>
  <c r="H523" i="13"/>
  <c r="G523" i="13"/>
  <c r="H524" i="13"/>
  <c r="G524" i="13"/>
  <c r="H525" i="13"/>
  <c r="G525" i="13"/>
  <c r="H526" i="13"/>
  <c r="G526" i="13"/>
  <c r="H527" i="13"/>
  <c r="G527" i="13"/>
  <c r="H528" i="13"/>
  <c r="G528" i="13"/>
  <c r="H529" i="13"/>
  <c r="G529" i="13"/>
  <c r="H530" i="13"/>
  <c r="G530" i="13"/>
  <c r="H531" i="13"/>
  <c r="G531" i="13"/>
  <c r="H532" i="13"/>
  <c r="G532" i="13"/>
  <c r="H533" i="13"/>
  <c r="G533" i="13"/>
  <c r="H534" i="13"/>
  <c r="G534" i="13"/>
  <c r="H535" i="13"/>
  <c r="G535" i="13"/>
  <c r="H536" i="13"/>
  <c r="G536" i="13"/>
  <c r="H537" i="13"/>
  <c r="G537" i="13"/>
  <c r="H538" i="13"/>
  <c r="G538" i="13"/>
  <c r="H539" i="13"/>
  <c r="G539" i="13"/>
  <c r="H540" i="13"/>
  <c r="G540" i="13"/>
  <c r="H541" i="13"/>
  <c r="G541" i="13"/>
  <c r="H542" i="13"/>
  <c r="G542" i="13"/>
  <c r="H543" i="13"/>
  <c r="H544" i="13"/>
  <c r="G544" i="13"/>
  <c r="H545" i="13"/>
  <c r="G545" i="13"/>
  <c r="H546" i="13"/>
  <c r="G546" i="13"/>
  <c r="H547" i="13"/>
  <c r="G547" i="13"/>
  <c r="H548" i="13"/>
  <c r="G548" i="13"/>
  <c r="H549" i="13"/>
  <c r="G549" i="13"/>
  <c r="H550" i="13"/>
  <c r="G550" i="13"/>
  <c r="H551" i="13"/>
  <c r="G551" i="13"/>
  <c r="H552" i="13"/>
  <c r="G552" i="13"/>
  <c r="H553" i="13"/>
  <c r="G553" i="13"/>
  <c r="H554" i="13"/>
  <c r="G554" i="13"/>
  <c r="H555" i="13"/>
  <c r="G555" i="13"/>
  <c r="H556" i="13"/>
  <c r="G556" i="13"/>
  <c r="H557" i="13"/>
  <c r="G557" i="13"/>
  <c r="H558" i="13"/>
  <c r="G558" i="13"/>
  <c r="H559" i="13"/>
  <c r="G559" i="13"/>
  <c r="H560" i="13"/>
  <c r="G560" i="13"/>
  <c r="H561" i="13"/>
  <c r="G561" i="13"/>
  <c r="H562" i="13"/>
  <c r="G562" i="13"/>
  <c r="H563" i="13"/>
  <c r="G563" i="13"/>
  <c r="H564" i="13"/>
  <c r="G564" i="13"/>
  <c r="H565" i="13"/>
  <c r="G565" i="13"/>
  <c r="H566" i="13"/>
  <c r="G566" i="13"/>
  <c r="H567" i="13"/>
  <c r="G567" i="13"/>
  <c r="H568" i="13"/>
  <c r="G568" i="13"/>
  <c r="H569" i="13"/>
  <c r="G569" i="13"/>
  <c r="H570" i="13"/>
  <c r="G570" i="13"/>
  <c r="H571" i="13"/>
  <c r="G571" i="13"/>
  <c r="H572" i="13"/>
  <c r="G572" i="13"/>
  <c r="H573" i="13"/>
  <c r="G573" i="13"/>
  <c r="H574" i="13"/>
  <c r="G574" i="13"/>
  <c r="H575" i="13"/>
  <c r="G575" i="13"/>
  <c r="H576" i="13"/>
  <c r="G576" i="13"/>
  <c r="H577" i="13"/>
  <c r="G577" i="13"/>
  <c r="H578" i="13"/>
  <c r="G578" i="13"/>
  <c r="H579" i="13"/>
  <c r="G579" i="13"/>
  <c r="H580" i="13"/>
  <c r="G580" i="13"/>
  <c r="H581" i="13"/>
  <c r="G581" i="13"/>
  <c r="H582" i="13"/>
  <c r="G582" i="13"/>
  <c r="H583" i="13"/>
  <c r="G583" i="13"/>
  <c r="H584" i="13"/>
  <c r="G584" i="13"/>
  <c r="H585" i="13"/>
  <c r="G585" i="13"/>
  <c r="H586" i="13"/>
  <c r="G586" i="13"/>
  <c r="H587" i="13"/>
  <c r="G587" i="13"/>
  <c r="H588" i="13"/>
  <c r="G588" i="13"/>
  <c r="H589" i="13"/>
  <c r="G589" i="13"/>
  <c r="H590" i="13"/>
  <c r="G590" i="13"/>
  <c r="H591" i="13"/>
  <c r="G591" i="13"/>
  <c r="H592" i="13"/>
  <c r="G592" i="13"/>
  <c r="H593" i="13"/>
  <c r="G593" i="13"/>
  <c r="H594" i="13"/>
  <c r="G594" i="13"/>
  <c r="H595" i="13"/>
  <c r="G595" i="13"/>
  <c r="H596" i="13"/>
  <c r="G596" i="13"/>
  <c r="H597" i="13"/>
  <c r="G597" i="13"/>
  <c r="H598" i="13"/>
  <c r="G598" i="13"/>
  <c r="H599" i="13"/>
  <c r="G599" i="13"/>
  <c r="H600" i="13"/>
  <c r="G600" i="13"/>
  <c r="H601" i="13"/>
  <c r="G601" i="13"/>
  <c r="H302" i="13"/>
  <c r="G302" i="13"/>
  <c r="H3" i="13"/>
  <c r="G3" i="13"/>
  <c r="H4" i="13"/>
  <c r="G4" i="13"/>
  <c r="H5" i="13"/>
  <c r="G5" i="13"/>
  <c r="H6" i="13"/>
  <c r="G6" i="13"/>
  <c r="H7" i="13"/>
  <c r="G7" i="13"/>
  <c r="H8" i="13"/>
  <c r="G8" i="13"/>
  <c r="H9" i="13"/>
  <c r="G9" i="13"/>
  <c r="H10" i="13"/>
  <c r="G10" i="13"/>
  <c r="H11" i="13"/>
  <c r="G11" i="13"/>
  <c r="H12" i="13"/>
  <c r="G12" i="13"/>
  <c r="H13" i="13"/>
  <c r="G13" i="13"/>
  <c r="H14" i="13"/>
  <c r="G14" i="13"/>
  <c r="H15" i="13"/>
  <c r="G15" i="13"/>
  <c r="H16" i="13"/>
  <c r="G16" i="13"/>
  <c r="H17" i="13"/>
  <c r="G17" i="13"/>
  <c r="H18" i="13"/>
  <c r="G18" i="13"/>
  <c r="H19" i="13"/>
  <c r="G19" i="13"/>
  <c r="H20" i="13"/>
  <c r="G20" i="13"/>
  <c r="H21" i="13"/>
  <c r="G21" i="13"/>
  <c r="H22" i="13"/>
  <c r="G22" i="13"/>
  <c r="H23" i="13"/>
  <c r="G23" i="13"/>
  <c r="H24" i="13"/>
  <c r="G24" i="13"/>
  <c r="H25" i="13"/>
  <c r="G25" i="13"/>
  <c r="H26" i="13"/>
  <c r="G26" i="13"/>
  <c r="H27" i="13"/>
  <c r="G27" i="13"/>
  <c r="H28" i="13"/>
  <c r="G28" i="13"/>
  <c r="H29" i="13"/>
  <c r="G29" i="13"/>
  <c r="H30" i="13"/>
  <c r="G30" i="13"/>
  <c r="H31" i="13"/>
  <c r="G31" i="13"/>
  <c r="H32" i="13"/>
  <c r="G32" i="13"/>
  <c r="H33" i="13"/>
  <c r="G33" i="13"/>
  <c r="H34" i="13"/>
  <c r="G34" i="13"/>
  <c r="H35" i="13"/>
  <c r="G35" i="13"/>
  <c r="H36" i="13"/>
  <c r="G36" i="13"/>
  <c r="H37" i="13"/>
  <c r="G37" i="13"/>
  <c r="H38" i="13"/>
  <c r="G38" i="13"/>
  <c r="H39" i="13"/>
  <c r="G39" i="13"/>
  <c r="H40" i="13"/>
  <c r="G40" i="13"/>
  <c r="H41" i="13"/>
  <c r="G41" i="13"/>
  <c r="H42" i="13"/>
  <c r="G42" i="13"/>
  <c r="H43" i="13"/>
  <c r="G43" i="13"/>
  <c r="H44" i="13"/>
  <c r="G44" i="13"/>
  <c r="H45" i="13"/>
  <c r="G45" i="13"/>
  <c r="H46" i="13"/>
  <c r="G46" i="13"/>
  <c r="H47" i="13"/>
  <c r="G47" i="13"/>
  <c r="H48" i="13"/>
  <c r="G48" i="13"/>
  <c r="H49" i="13"/>
  <c r="G49" i="13"/>
  <c r="H50" i="13"/>
  <c r="G50" i="13"/>
  <c r="H51" i="13"/>
  <c r="G51" i="13"/>
  <c r="H52" i="13"/>
  <c r="G52" i="13"/>
  <c r="H53" i="13"/>
  <c r="G53" i="13"/>
  <c r="H54" i="13"/>
  <c r="G54" i="13"/>
  <c r="H55" i="13"/>
  <c r="G55" i="13"/>
  <c r="H56" i="13"/>
  <c r="G56" i="13"/>
  <c r="H57" i="13"/>
  <c r="G57" i="13"/>
  <c r="H58" i="13"/>
  <c r="G58" i="13"/>
  <c r="H59" i="13"/>
  <c r="G59" i="13"/>
  <c r="H60" i="13"/>
  <c r="G60" i="13"/>
  <c r="H61" i="13"/>
  <c r="G61" i="13"/>
  <c r="H62" i="13"/>
  <c r="G62" i="13"/>
  <c r="H63" i="13"/>
  <c r="G63" i="13"/>
  <c r="H64" i="13"/>
  <c r="G64" i="13"/>
  <c r="H65" i="13"/>
  <c r="G65" i="13"/>
  <c r="H66" i="13"/>
  <c r="G66" i="13"/>
  <c r="H67" i="13"/>
  <c r="G67" i="13"/>
  <c r="H68" i="13"/>
  <c r="G68" i="13"/>
  <c r="H69" i="13"/>
  <c r="G69" i="13"/>
  <c r="H70" i="13"/>
  <c r="G70" i="13"/>
  <c r="H71" i="13"/>
  <c r="G71" i="13"/>
  <c r="H72" i="13"/>
  <c r="G72" i="13"/>
  <c r="H73" i="13"/>
  <c r="G73" i="13"/>
  <c r="H74" i="13"/>
  <c r="G74" i="13"/>
  <c r="H75" i="13"/>
  <c r="G75" i="13"/>
  <c r="H76" i="13"/>
  <c r="G76" i="13"/>
  <c r="H77" i="13"/>
  <c r="G77" i="13"/>
  <c r="H78" i="13"/>
  <c r="G78" i="13"/>
  <c r="H79" i="13"/>
  <c r="G79" i="13"/>
  <c r="H80" i="13"/>
  <c r="G80" i="13"/>
  <c r="H81" i="13"/>
  <c r="G81" i="13"/>
  <c r="H82" i="13"/>
  <c r="G82" i="13"/>
  <c r="H83" i="13"/>
  <c r="G83" i="13"/>
  <c r="H84" i="13"/>
  <c r="G84" i="13"/>
  <c r="H85" i="13"/>
  <c r="G85" i="13"/>
  <c r="H86" i="13"/>
  <c r="G86" i="13"/>
  <c r="H87" i="13"/>
  <c r="G87" i="13"/>
  <c r="H88" i="13"/>
  <c r="G88" i="13"/>
  <c r="H89" i="13"/>
  <c r="G89" i="13"/>
  <c r="H90" i="13"/>
  <c r="G90" i="13"/>
  <c r="H91" i="13"/>
  <c r="G91" i="13"/>
  <c r="H92" i="13"/>
  <c r="G92" i="13"/>
  <c r="H93" i="13"/>
  <c r="G93" i="13"/>
  <c r="H94" i="13"/>
  <c r="G94" i="13"/>
  <c r="H95" i="13"/>
  <c r="G95" i="13"/>
  <c r="H96" i="13"/>
  <c r="G96" i="13"/>
  <c r="H97" i="13"/>
  <c r="G97" i="13"/>
  <c r="H98" i="13"/>
  <c r="G98" i="13"/>
  <c r="H99" i="13"/>
  <c r="G99" i="13"/>
  <c r="H100" i="13"/>
  <c r="G100" i="13"/>
  <c r="H101" i="13"/>
  <c r="G101" i="13"/>
  <c r="H102" i="13"/>
  <c r="G102" i="13"/>
  <c r="H103" i="13"/>
  <c r="G103" i="13"/>
  <c r="H104" i="13"/>
  <c r="G104" i="13"/>
  <c r="H105" i="13"/>
  <c r="G105" i="13"/>
  <c r="H106" i="13"/>
  <c r="G106" i="13"/>
  <c r="H107" i="13"/>
  <c r="G107" i="13"/>
  <c r="H108" i="13"/>
  <c r="G108" i="13"/>
  <c r="H109" i="13"/>
  <c r="G109" i="13"/>
  <c r="H110" i="13"/>
  <c r="G110" i="13"/>
  <c r="H111" i="13"/>
  <c r="G111" i="13"/>
  <c r="H112" i="13"/>
  <c r="G112" i="13"/>
  <c r="H113" i="13"/>
  <c r="G113" i="13"/>
  <c r="H114" i="13"/>
  <c r="G114" i="13"/>
  <c r="H115" i="13"/>
  <c r="G115" i="13"/>
  <c r="H116" i="13"/>
  <c r="G116" i="13"/>
  <c r="H117" i="13"/>
  <c r="G117" i="13"/>
  <c r="H118" i="13"/>
  <c r="G118" i="13"/>
  <c r="H119" i="13"/>
  <c r="G119" i="13"/>
  <c r="H120" i="13"/>
  <c r="G120" i="13"/>
  <c r="H121" i="13"/>
  <c r="G121" i="13"/>
  <c r="H122" i="13"/>
  <c r="G122" i="13"/>
  <c r="H123" i="13"/>
  <c r="G123" i="13"/>
  <c r="H124" i="13"/>
  <c r="G124" i="13"/>
  <c r="H125" i="13"/>
  <c r="G125" i="13"/>
  <c r="H126" i="13"/>
  <c r="G126" i="13"/>
  <c r="H127" i="13"/>
  <c r="G127" i="13"/>
  <c r="H128" i="13"/>
  <c r="G128" i="13"/>
  <c r="H129" i="13"/>
  <c r="G129" i="13"/>
  <c r="H130" i="13"/>
  <c r="G130" i="13"/>
  <c r="H131" i="13"/>
  <c r="G131" i="13"/>
  <c r="H132" i="13"/>
  <c r="G132" i="13"/>
  <c r="H133" i="13"/>
  <c r="G133" i="13"/>
  <c r="H134" i="13"/>
  <c r="G134" i="13"/>
  <c r="H135" i="13"/>
  <c r="G135" i="13"/>
  <c r="H136" i="13"/>
  <c r="G136" i="13"/>
  <c r="H137" i="13"/>
  <c r="G137" i="13"/>
  <c r="H138" i="13"/>
  <c r="G138" i="13"/>
  <c r="H139" i="13"/>
  <c r="G139" i="13"/>
  <c r="H140" i="13"/>
  <c r="G140" i="13"/>
  <c r="H141" i="13"/>
  <c r="G141" i="13"/>
  <c r="H142" i="13"/>
  <c r="G142" i="13"/>
  <c r="H143" i="13"/>
  <c r="G143" i="13"/>
  <c r="H144" i="13"/>
  <c r="G144" i="13"/>
  <c r="H145" i="13"/>
  <c r="G145" i="13"/>
  <c r="H146" i="13"/>
  <c r="G146" i="13"/>
  <c r="H147" i="13"/>
  <c r="G147" i="13"/>
  <c r="H148" i="13"/>
  <c r="G148" i="13"/>
  <c r="H149" i="13"/>
  <c r="G149" i="13"/>
  <c r="H150" i="13"/>
  <c r="G150" i="13"/>
  <c r="H151" i="13"/>
  <c r="G151" i="13"/>
  <c r="H152" i="13"/>
  <c r="G152" i="13"/>
  <c r="H153" i="13"/>
  <c r="G153" i="13"/>
  <c r="H154" i="13"/>
  <c r="G154" i="13"/>
  <c r="H155" i="13"/>
  <c r="G155" i="13"/>
  <c r="H156" i="13"/>
  <c r="G156" i="13"/>
  <c r="H157" i="13"/>
  <c r="G157" i="13"/>
  <c r="H158" i="13"/>
  <c r="G158" i="13"/>
  <c r="H159" i="13"/>
  <c r="G159" i="13"/>
  <c r="H160" i="13"/>
  <c r="G160" i="13"/>
  <c r="H161" i="13"/>
  <c r="G161" i="13"/>
  <c r="H162" i="13"/>
  <c r="G162" i="13"/>
  <c r="H163" i="13"/>
  <c r="G163" i="13"/>
  <c r="H164" i="13"/>
  <c r="G164" i="13"/>
  <c r="H165" i="13"/>
  <c r="G165" i="13"/>
  <c r="H166" i="13"/>
  <c r="G166" i="13"/>
  <c r="H167" i="13"/>
  <c r="G167" i="13"/>
  <c r="H168" i="13"/>
  <c r="G168" i="13"/>
  <c r="H169" i="13"/>
  <c r="G169" i="13"/>
  <c r="H170" i="13"/>
  <c r="G170" i="13"/>
  <c r="H171" i="13"/>
  <c r="G171" i="13"/>
  <c r="H172" i="13"/>
  <c r="G172" i="13"/>
  <c r="H173" i="13"/>
  <c r="G173" i="13"/>
  <c r="H174" i="13"/>
  <c r="G174" i="13"/>
  <c r="H175" i="13"/>
  <c r="G175" i="13"/>
  <c r="H176" i="13"/>
  <c r="G176" i="13"/>
  <c r="H177" i="13"/>
  <c r="G177" i="13"/>
  <c r="H178" i="13"/>
  <c r="G178" i="13"/>
  <c r="H179" i="13"/>
  <c r="G179" i="13"/>
  <c r="H180" i="13"/>
  <c r="G180" i="13"/>
  <c r="H181" i="13"/>
  <c r="G181" i="13"/>
  <c r="H182" i="13"/>
  <c r="G182" i="13"/>
  <c r="H183" i="13"/>
  <c r="G183" i="13"/>
  <c r="H184" i="13"/>
  <c r="G184" i="13"/>
  <c r="H185" i="13"/>
  <c r="G185" i="13"/>
  <c r="H186" i="13"/>
  <c r="G186" i="13"/>
  <c r="H187" i="13"/>
  <c r="G187" i="13"/>
  <c r="H188" i="13"/>
  <c r="G188" i="13"/>
  <c r="H189" i="13"/>
  <c r="G189" i="13"/>
  <c r="H190" i="13"/>
  <c r="G190" i="13"/>
  <c r="H191" i="13"/>
  <c r="G191" i="13"/>
  <c r="H192" i="13"/>
  <c r="G192" i="13"/>
  <c r="H193" i="13"/>
  <c r="G193" i="13"/>
  <c r="H194" i="13"/>
  <c r="G194" i="13"/>
  <c r="H195" i="13"/>
  <c r="G195" i="13"/>
  <c r="H196" i="13"/>
  <c r="G196" i="13"/>
  <c r="H197" i="13"/>
  <c r="G197" i="13"/>
  <c r="H198" i="13"/>
  <c r="G198" i="13"/>
  <c r="H199" i="13"/>
  <c r="G199" i="13"/>
  <c r="H200" i="13"/>
  <c r="G200" i="13"/>
  <c r="H201" i="13"/>
  <c r="G201" i="13"/>
  <c r="H202" i="13"/>
  <c r="G202" i="13"/>
  <c r="H203" i="13"/>
  <c r="G203" i="13"/>
  <c r="H204" i="13"/>
  <c r="G204" i="13"/>
  <c r="H205" i="13"/>
  <c r="G205" i="13"/>
  <c r="H206" i="13"/>
  <c r="G206" i="13"/>
  <c r="H207" i="13"/>
  <c r="G207" i="13"/>
  <c r="H208" i="13"/>
  <c r="G208" i="13"/>
  <c r="H209" i="13"/>
  <c r="G209" i="13"/>
  <c r="H210" i="13"/>
  <c r="G210" i="13"/>
  <c r="H211" i="13"/>
  <c r="G211" i="13"/>
  <c r="H212" i="13"/>
  <c r="G212" i="13"/>
  <c r="H213" i="13"/>
  <c r="G213" i="13"/>
  <c r="H214" i="13"/>
  <c r="G214" i="13"/>
  <c r="H215" i="13"/>
  <c r="G215" i="13"/>
  <c r="H216" i="13"/>
  <c r="G216" i="13"/>
  <c r="H217" i="13"/>
  <c r="G217" i="13"/>
  <c r="H218" i="13"/>
  <c r="G218" i="13"/>
  <c r="H219" i="13"/>
  <c r="G219" i="13"/>
  <c r="H220" i="13"/>
  <c r="G220" i="13"/>
  <c r="H221" i="13"/>
  <c r="G221" i="13"/>
  <c r="H222" i="13"/>
  <c r="G222" i="13"/>
  <c r="H223" i="13"/>
  <c r="G223" i="13"/>
  <c r="H224" i="13"/>
  <c r="G224" i="13"/>
  <c r="H225" i="13"/>
  <c r="G225" i="13"/>
  <c r="H226" i="13"/>
  <c r="G226" i="13"/>
  <c r="H227" i="13"/>
  <c r="G227" i="13"/>
  <c r="H228" i="13"/>
  <c r="G228" i="13"/>
  <c r="H229" i="13"/>
  <c r="G229" i="13"/>
  <c r="H230" i="13"/>
  <c r="G230" i="13"/>
  <c r="H231" i="13"/>
  <c r="G231" i="13"/>
  <c r="H232" i="13"/>
  <c r="G232" i="13"/>
  <c r="H233" i="13"/>
  <c r="G233" i="13"/>
  <c r="H234" i="13"/>
  <c r="G234" i="13"/>
  <c r="H235" i="13"/>
  <c r="G235" i="13"/>
  <c r="H236" i="13"/>
  <c r="G236" i="13"/>
  <c r="H237" i="13"/>
  <c r="G237" i="13"/>
  <c r="H238" i="13"/>
  <c r="G238" i="13"/>
  <c r="H239" i="13"/>
  <c r="G239" i="13"/>
  <c r="H240" i="13"/>
  <c r="G240" i="13"/>
  <c r="H241" i="13"/>
  <c r="G241" i="13"/>
  <c r="H242" i="13"/>
  <c r="G242" i="13"/>
  <c r="H243" i="13"/>
  <c r="G243" i="13"/>
  <c r="H244" i="13"/>
  <c r="G244" i="13"/>
  <c r="H245" i="13"/>
  <c r="H246" i="13"/>
  <c r="G246" i="13"/>
  <c r="H247" i="13"/>
  <c r="G247" i="13"/>
  <c r="H248" i="13"/>
  <c r="G248" i="13"/>
  <c r="H249" i="13"/>
  <c r="G249" i="13"/>
  <c r="H250" i="13"/>
  <c r="G250" i="13"/>
  <c r="H251" i="13"/>
  <c r="G251" i="13"/>
  <c r="H252" i="13"/>
  <c r="G252" i="13"/>
  <c r="H253" i="13"/>
  <c r="G253" i="13"/>
  <c r="H254" i="13"/>
  <c r="G254" i="13"/>
  <c r="H255" i="13"/>
  <c r="G255" i="13"/>
  <c r="H256" i="13"/>
  <c r="G256" i="13"/>
  <c r="H257" i="13"/>
  <c r="G257" i="13"/>
  <c r="H258" i="13"/>
  <c r="G258" i="13"/>
  <c r="H259" i="13"/>
  <c r="G259" i="13"/>
  <c r="H260" i="13"/>
  <c r="G260" i="13"/>
  <c r="H261" i="13"/>
  <c r="G261" i="13"/>
  <c r="H262" i="13"/>
  <c r="G262" i="13"/>
  <c r="H263" i="13"/>
  <c r="G263" i="13"/>
  <c r="H264" i="13"/>
  <c r="G264" i="13"/>
  <c r="H265" i="13"/>
  <c r="G265" i="13"/>
  <c r="H266" i="13"/>
  <c r="G266" i="13"/>
  <c r="H267" i="13"/>
  <c r="G267" i="13"/>
  <c r="H268" i="13"/>
  <c r="G268" i="13"/>
  <c r="H269" i="13"/>
  <c r="G269" i="13"/>
  <c r="H270" i="13"/>
  <c r="G270" i="13"/>
  <c r="H271" i="13"/>
  <c r="G271" i="13"/>
  <c r="H272" i="13"/>
  <c r="G272" i="13"/>
  <c r="H273" i="13"/>
  <c r="G273" i="13"/>
  <c r="H274" i="13"/>
  <c r="G274" i="13"/>
  <c r="H275" i="13"/>
  <c r="G275" i="13"/>
  <c r="H276" i="13"/>
  <c r="G276" i="13"/>
  <c r="H277" i="13"/>
  <c r="G277" i="13"/>
  <c r="H278" i="13"/>
  <c r="G278" i="13"/>
  <c r="H279" i="13"/>
  <c r="G279" i="13"/>
  <c r="H280" i="13"/>
  <c r="G280" i="13"/>
  <c r="H281" i="13"/>
  <c r="G281" i="13"/>
  <c r="H282" i="13"/>
  <c r="G282" i="13"/>
  <c r="H283" i="13"/>
  <c r="G283" i="13"/>
  <c r="H284" i="13"/>
  <c r="G284" i="13"/>
  <c r="H285" i="13"/>
  <c r="G285" i="13"/>
  <c r="H286" i="13"/>
  <c r="G286" i="13"/>
  <c r="H287" i="13"/>
  <c r="G287" i="13"/>
  <c r="H288" i="13"/>
  <c r="G288" i="13"/>
  <c r="H289" i="13"/>
  <c r="G289" i="13"/>
  <c r="H290" i="13"/>
  <c r="G290" i="13"/>
  <c r="H291" i="13"/>
  <c r="G291" i="13"/>
  <c r="H292" i="13"/>
  <c r="G292" i="13"/>
  <c r="H293" i="13"/>
  <c r="G293" i="13"/>
  <c r="H294" i="13"/>
  <c r="G294" i="13"/>
  <c r="H295" i="13"/>
  <c r="G295" i="13"/>
  <c r="H296" i="13"/>
  <c r="G296" i="13"/>
  <c r="H297" i="13"/>
  <c r="G297" i="13"/>
  <c r="H298" i="13"/>
  <c r="G298" i="13"/>
  <c r="H299" i="13"/>
  <c r="G299" i="13"/>
  <c r="H300" i="13"/>
  <c r="G300" i="13"/>
  <c r="H301" i="13"/>
  <c r="G301" i="13"/>
  <c r="H2" i="13"/>
  <c r="G2" i="13"/>
  <c r="J61" i="7"/>
  <c r="J35" i="7"/>
  <c r="B603" i="13"/>
  <c r="C603" i="13"/>
  <c r="B604" i="13"/>
  <c r="C604" i="13"/>
  <c r="B605" i="13"/>
  <c r="C605" i="13"/>
  <c r="B606" i="13"/>
  <c r="C606" i="13"/>
  <c r="B607" i="13"/>
  <c r="C607" i="13"/>
  <c r="B608" i="13"/>
  <c r="C608" i="13"/>
  <c r="B609" i="13"/>
  <c r="C609" i="13"/>
  <c r="B610" i="13"/>
  <c r="C610" i="13"/>
  <c r="B611" i="13"/>
  <c r="C611" i="13"/>
  <c r="B612" i="13"/>
  <c r="C612" i="13"/>
  <c r="B613" i="13"/>
  <c r="C613" i="13"/>
  <c r="B614" i="13"/>
  <c r="C614" i="13"/>
  <c r="B615" i="13"/>
  <c r="C615" i="13"/>
  <c r="B616" i="13"/>
  <c r="C616" i="13"/>
  <c r="B617" i="13"/>
  <c r="C617" i="13"/>
  <c r="B618" i="13"/>
  <c r="C618" i="13"/>
  <c r="B619" i="13"/>
  <c r="C619" i="13"/>
  <c r="B620" i="13"/>
  <c r="C620" i="13"/>
  <c r="B621" i="13"/>
  <c r="C621" i="13"/>
  <c r="B622" i="13"/>
  <c r="C622" i="13"/>
  <c r="B623" i="13"/>
  <c r="C623" i="13"/>
  <c r="B624" i="13"/>
  <c r="C624" i="13"/>
  <c r="B625" i="13"/>
  <c r="C625" i="13"/>
  <c r="B626" i="13"/>
  <c r="C626" i="13"/>
  <c r="B627" i="13"/>
  <c r="C627" i="13"/>
  <c r="B628" i="13"/>
  <c r="C628" i="13"/>
  <c r="B629" i="13"/>
  <c r="C629" i="13"/>
  <c r="B630" i="13"/>
  <c r="C630" i="13"/>
  <c r="B631" i="13"/>
  <c r="C631" i="13"/>
  <c r="B632" i="13"/>
  <c r="C632" i="13"/>
  <c r="B633" i="13"/>
  <c r="C633" i="13"/>
  <c r="B634" i="13"/>
  <c r="C634" i="13"/>
  <c r="B635" i="13"/>
  <c r="C635" i="13"/>
  <c r="B636" i="13"/>
  <c r="C636" i="13"/>
  <c r="B637" i="13"/>
  <c r="C637" i="13"/>
  <c r="B638" i="13"/>
  <c r="C638" i="13"/>
  <c r="B639" i="13"/>
  <c r="C639" i="13"/>
  <c r="B640" i="13"/>
  <c r="C640" i="13"/>
  <c r="B641" i="13"/>
  <c r="C641" i="13"/>
  <c r="B642" i="13"/>
  <c r="C642" i="13"/>
  <c r="B643" i="13"/>
  <c r="C643" i="13"/>
  <c r="B644" i="13"/>
  <c r="C644" i="13"/>
  <c r="B645" i="13"/>
  <c r="C645" i="13"/>
  <c r="B646" i="13"/>
  <c r="C646" i="13"/>
  <c r="B647" i="13"/>
  <c r="C647" i="13"/>
  <c r="B648" i="13"/>
  <c r="C648" i="13"/>
  <c r="B649" i="13"/>
  <c r="C649" i="13"/>
  <c r="B650" i="13"/>
  <c r="C650" i="13"/>
  <c r="B651" i="13"/>
  <c r="C651" i="13"/>
  <c r="B652" i="13"/>
  <c r="C652" i="13"/>
  <c r="B653" i="13"/>
  <c r="C653" i="13"/>
  <c r="B654" i="13"/>
  <c r="C654" i="13"/>
  <c r="B655" i="13"/>
  <c r="C655" i="13"/>
  <c r="B656" i="13"/>
  <c r="C656" i="13"/>
  <c r="B657" i="13"/>
  <c r="C657" i="13"/>
  <c r="B658" i="13"/>
  <c r="C658" i="13"/>
  <c r="B659" i="13"/>
  <c r="C659" i="13"/>
  <c r="B660" i="13"/>
  <c r="C660" i="13"/>
  <c r="B661" i="13"/>
  <c r="C661" i="13"/>
  <c r="B662" i="13"/>
  <c r="C662" i="13"/>
  <c r="B663" i="13"/>
  <c r="C663" i="13"/>
  <c r="B664" i="13"/>
  <c r="C664" i="13"/>
  <c r="B665" i="13"/>
  <c r="C665" i="13"/>
  <c r="B666" i="13"/>
  <c r="C666" i="13"/>
  <c r="B667" i="13"/>
  <c r="C667" i="13"/>
  <c r="B668" i="13"/>
  <c r="C668" i="13"/>
  <c r="B669" i="13"/>
  <c r="C669" i="13"/>
  <c r="B670" i="13"/>
  <c r="C670" i="13"/>
  <c r="B671" i="13"/>
  <c r="C671" i="13"/>
  <c r="B672" i="13"/>
  <c r="C672" i="13"/>
  <c r="B673" i="13"/>
  <c r="C673" i="13"/>
  <c r="B674" i="13"/>
  <c r="C674" i="13"/>
  <c r="B675" i="13"/>
  <c r="C675" i="13"/>
  <c r="B676" i="13"/>
  <c r="C676" i="13"/>
  <c r="B677" i="13"/>
  <c r="C677" i="13"/>
  <c r="B678" i="13"/>
  <c r="C678" i="13"/>
  <c r="B679" i="13"/>
  <c r="C679" i="13"/>
  <c r="B680" i="13"/>
  <c r="C680" i="13"/>
  <c r="B681" i="13"/>
  <c r="C681" i="13"/>
  <c r="B682" i="13"/>
  <c r="C682" i="13"/>
  <c r="B683" i="13"/>
  <c r="C683" i="13"/>
  <c r="B684" i="13"/>
  <c r="C684" i="13"/>
  <c r="B685" i="13"/>
  <c r="C685" i="13"/>
  <c r="B686" i="13"/>
  <c r="C686" i="13"/>
  <c r="B687" i="13"/>
  <c r="C687" i="13"/>
  <c r="B688" i="13"/>
  <c r="C688" i="13"/>
  <c r="B689" i="13"/>
  <c r="C689" i="13"/>
  <c r="B690" i="13"/>
  <c r="C690" i="13"/>
  <c r="B691" i="13"/>
  <c r="C691" i="13"/>
  <c r="B692" i="13"/>
  <c r="C692" i="13"/>
  <c r="B693" i="13"/>
  <c r="C693" i="13"/>
  <c r="B694" i="13"/>
  <c r="C694" i="13"/>
  <c r="B695" i="13"/>
  <c r="C695" i="13"/>
  <c r="B696" i="13"/>
  <c r="C696" i="13"/>
  <c r="B697" i="13"/>
  <c r="C697" i="13"/>
  <c r="B698" i="13"/>
  <c r="C698" i="13"/>
  <c r="B699" i="13"/>
  <c r="C699" i="13"/>
  <c r="B700" i="13"/>
  <c r="C700" i="13"/>
  <c r="B701" i="13"/>
  <c r="C701" i="13"/>
  <c r="B702" i="13"/>
  <c r="C702" i="13"/>
  <c r="B703" i="13"/>
  <c r="C703" i="13"/>
  <c r="B704" i="13"/>
  <c r="C704" i="13"/>
  <c r="B705" i="13"/>
  <c r="C705" i="13"/>
  <c r="B706" i="13"/>
  <c r="C706" i="13"/>
  <c r="B707" i="13"/>
  <c r="C707" i="13"/>
  <c r="B708" i="13"/>
  <c r="C708" i="13"/>
  <c r="B709" i="13"/>
  <c r="C709" i="13"/>
  <c r="B710" i="13"/>
  <c r="C710" i="13"/>
  <c r="B711" i="13"/>
  <c r="C711" i="13"/>
  <c r="B712" i="13"/>
  <c r="C712" i="13"/>
  <c r="B713" i="13"/>
  <c r="C713" i="13"/>
  <c r="B714" i="13"/>
  <c r="C714" i="13"/>
  <c r="B715" i="13"/>
  <c r="C715" i="13"/>
  <c r="B716" i="13"/>
  <c r="C716" i="13"/>
  <c r="B717" i="13"/>
  <c r="C717" i="13"/>
  <c r="B718" i="13"/>
  <c r="C718" i="13"/>
  <c r="B719" i="13"/>
  <c r="C719" i="13"/>
  <c r="B720" i="13"/>
  <c r="C720" i="13"/>
  <c r="B721" i="13"/>
  <c r="C721" i="13"/>
  <c r="B722" i="13"/>
  <c r="C722" i="13"/>
  <c r="B723" i="13"/>
  <c r="C723" i="13"/>
  <c r="B724" i="13"/>
  <c r="C724" i="13"/>
  <c r="B725" i="13"/>
  <c r="C725" i="13"/>
  <c r="B726" i="13"/>
  <c r="C726" i="13"/>
  <c r="B727" i="13"/>
  <c r="C727" i="13"/>
  <c r="B728" i="13"/>
  <c r="C728" i="13"/>
  <c r="B729" i="13"/>
  <c r="C729" i="13"/>
  <c r="B730" i="13"/>
  <c r="C730" i="13"/>
  <c r="B731" i="13"/>
  <c r="C731" i="13"/>
  <c r="B732" i="13"/>
  <c r="C732" i="13"/>
  <c r="B733" i="13"/>
  <c r="C733" i="13"/>
  <c r="B734" i="13"/>
  <c r="C734" i="13"/>
  <c r="B735" i="13"/>
  <c r="C735" i="13"/>
  <c r="B736" i="13"/>
  <c r="C736" i="13"/>
  <c r="B737" i="13"/>
  <c r="C737" i="13"/>
  <c r="B738" i="13"/>
  <c r="C738" i="13"/>
  <c r="B739" i="13"/>
  <c r="C739" i="13"/>
  <c r="B740" i="13"/>
  <c r="C740" i="13"/>
  <c r="B741" i="13"/>
  <c r="C741" i="13"/>
  <c r="B742" i="13"/>
  <c r="C742" i="13"/>
  <c r="B743" i="13"/>
  <c r="C743" i="13"/>
  <c r="B744" i="13"/>
  <c r="C744" i="13"/>
  <c r="B745" i="13"/>
  <c r="C745" i="13"/>
  <c r="B746" i="13"/>
  <c r="C746" i="13"/>
  <c r="B747" i="13"/>
  <c r="C747" i="13"/>
  <c r="B748" i="13"/>
  <c r="C748" i="13"/>
  <c r="B749" i="13"/>
  <c r="C749" i="13"/>
  <c r="B750" i="13"/>
  <c r="C750" i="13"/>
  <c r="B751" i="13"/>
  <c r="C751" i="13"/>
  <c r="B752" i="13"/>
  <c r="C752" i="13"/>
  <c r="B753" i="13"/>
  <c r="C753" i="13"/>
  <c r="B754" i="13"/>
  <c r="C754" i="13"/>
  <c r="B755" i="13"/>
  <c r="C755" i="13"/>
  <c r="B756" i="13"/>
  <c r="C756" i="13"/>
  <c r="B757" i="13"/>
  <c r="C757" i="13"/>
  <c r="B758" i="13"/>
  <c r="C758" i="13"/>
  <c r="B759" i="13"/>
  <c r="C759" i="13"/>
  <c r="B760" i="13"/>
  <c r="C760" i="13"/>
  <c r="B761" i="13"/>
  <c r="C761" i="13"/>
  <c r="B762" i="13"/>
  <c r="C762" i="13"/>
  <c r="B763" i="13"/>
  <c r="C763" i="13"/>
  <c r="B764" i="13"/>
  <c r="C764" i="13"/>
  <c r="B765" i="13"/>
  <c r="C765" i="13"/>
  <c r="B766" i="13"/>
  <c r="C766" i="13"/>
  <c r="B767" i="13"/>
  <c r="C767" i="13"/>
  <c r="B768" i="13"/>
  <c r="C768" i="13"/>
  <c r="B769" i="13"/>
  <c r="C769" i="13"/>
  <c r="B770" i="13"/>
  <c r="C770" i="13"/>
  <c r="B771" i="13"/>
  <c r="C771" i="13"/>
  <c r="B772" i="13"/>
  <c r="C772" i="13"/>
  <c r="B773" i="13"/>
  <c r="C773" i="13"/>
  <c r="B774" i="13"/>
  <c r="C774" i="13"/>
  <c r="B775" i="13"/>
  <c r="C775" i="13"/>
  <c r="B776" i="13"/>
  <c r="C776" i="13"/>
  <c r="B777" i="13"/>
  <c r="C777" i="13"/>
  <c r="B778" i="13"/>
  <c r="C778" i="13"/>
  <c r="B779" i="13"/>
  <c r="C779" i="13"/>
  <c r="B780" i="13"/>
  <c r="C780" i="13"/>
  <c r="B781" i="13"/>
  <c r="C781" i="13"/>
  <c r="B782" i="13"/>
  <c r="C782" i="13"/>
  <c r="B783" i="13"/>
  <c r="C783" i="13"/>
  <c r="B784" i="13"/>
  <c r="C784" i="13"/>
  <c r="B785" i="13"/>
  <c r="C785" i="13"/>
  <c r="B786" i="13"/>
  <c r="C786" i="13"/>
  <c r="B787" i="13"/>
  <c r="C787" i="13"/>
  <c r="B788" i="13"/>
  <c r="C788" i="13"/>
  <c r="B789" i="13"/>
  <c r="C789" i="13"/>
  <c r="B790" i="13"/>
  <c r="C790" i="13"/>
  <c r="B791" i="13"/>
  <c r="C791" i="13"/>
  <c r="B792" i="13"/>
  <c r="C792" i="13"/>
  <c r="B793" i="13"/>
  <c r="C793" i="13"/>
  <c r="B794" i="13"/>
  <c r="C794" i="13"/>
  <c r="B795" i="13"/>
  <c r="C795" i="13"/>
  <c r="B796" i="13"/>
  <c r="C796" i="13"/>
  <c r="B797" i="13"/>
  <c r="C797" i="13"/>
  <c r="B798" i="13"/>
  <c r="C798" i="13"/>
  <c r="B799" i="13"/>
  <c r="C799" i="13"/>
  <c r="B800" i="13"/>
  <c r="C800" i="13"/>
  <c r="B801" i="13"/>
  <c r="C801" i="13"/>
  <c r="B802" i="13"/>
  <c r="C802" i="13"/>
  <c r="B803" i="13"/>
  <c r="C803" i="13"/>
  <c r="B804" i="13"/>
  <c r="C804" i="13"/>
  <c r="B805" i="13"/>
  <c r="C805" i="13"/>
  <c r="B806" i="13"/>
  <c r="C806" i="13"/>
  <c r="B807" i="13"/>
  <c r="C807" i="13"/>
  <c r="B808" i="13"/>
  <c r="C808" i="13"/>
  <c r="B809" i="13"/>
  <c r="C809" i="13"/>
  <c r="B810" i="13"/>
  <c r="C810" i="13"/>
  <c r="B811" i="13"/>
  <c r="C811" i="13"/>
  <c r="B812" i="13"/>
  <c r="C812" i="13"/>
  <c r="B813" i="13"/>
  <c r="C813" i="13"/>
  <c r="B814" i="13"/>
  <c r="C814" i="13"/>
  <c r="B815" i="13"/>
  <c r="C815" i="13"/>
  <c r="B816" i="13"/>
  <c r="C816" i="13"/>
  <c r="B817" i="13"/>
  <c r="C817" i="13"/>
  <c r="B818" i="13"/>
  <c r="C818" i="13"/>
  <c r="B819" i="13"/>
  <c r="C819" i="13"/>
  <c r="B820" i="13"/>
  <c r="C820" i="13"/>
  <c r="B821" i="13"/>
  <c r="C821" i="13"/>
  <c r="B822" i="13"/>
  <c r="C822" i="13"/>
  <c r="B823" i="13"/>
  <c r="C823" i="13"/>
  <c r="B824" i="13"/>
  <c r="C824" i="13"/>
  <c r="B825" i="13"/>
  <c r="C825" i="13"/>
  <c r="B826" i="13"/>
  <c r="C826" i="13"/>
  <c r="B827" i="13"/>
  <c r="C827" i="13"/>
  <c r="B828" i="13"/>
  <c r="C828" i="13"/>
  <c r="B829" i="13"/>
  <c r="C829" i="13"/>
  <c r="B830" i="13"/>
  <c r="C830" i="13"/>
  <c r="B831" i="13"/>
  <c r="C831" i="13"/>
  <c r="B832" i="13"/>
  <c r="C832" i="13"/>
  <c r="B833" i="13"/>
  <c r="C833" i="13"/>
  <c r="B834" i="13"/>
  <c r="C834" i="13"/>
  <c r="B835" i="13"/>
  <c r="C835" i="13"/>
  <c r="B836" i="13"/>
  <c r="C836" i="13"/>
  <c r="B837" i="13"/>
  <c r="C837" i="13"/>
  <c r="B838" i="13"/>
  <c r="C838" i="13"/>
  <c r="B839" i="13"/>
  <c r="C839" i="13"/>
  <c r="B840" i="13"/>
  <c r="C840" i="13"/>
  <c r="B841" i="13"/>
  <c r="C841" i="13"/>
  <c r="B842" i="13"/>
  <c r="C842" i="13"/>
  <c r="B843" i="13"/>
  <c r="C843" i="13"/>
  <c r="B844" i="13"/>
  <c r="C844" i="13"/>
  <c r="B845" i="13"/>
  <c r="C845" i="13"/>
  <c r="B846" i="13"/>
  <c r="C846" i="13"/>
  <c r="B847" i="13"/>
  <c r="C847" i="13"/>
  <c r="B848" i="13"/>
  <c r="C848" i="13"/>
  <c r="B849" i="13"/>
  <c r="C849" i="13"/>
  <c r="B850" i="13"/>
  <c r="C850" i="13"/>
  <c r="B851" i="13"/>
  <c r="C851" i="13"/>
  <c r="B852" i="13"/>
  <c r="C852" i="13"/>
  <c r="B853" i="13"/>
  <c r="C853" i="13"/>
  <c r="B854" i="13"/>
  <c r="C854" i="13"/>
  <c r="B855" i="13"/>
  <c r="C855" i="13"/>
  <c r="B856" i="13"/>
  <c r="C856" i="13"/>
  <c r="B857" i="13"/>
  <c r="C857" i="13"/>
  <c r="B858" i="13"/>
  <c r="C858" i="13"/>
  <c r="B859" i="13"/>
  <c r="C859" i="13"/>
  <c r="B860" i="13"/>
  <c r="C860" i="13"/>
  <c r="B861" i="13"/>
  <c r="C861" i="13"/>
  <c r="B862" i="13"/>
  <c r="C862" i="13"/>
  <c r="B863" i="13"/>
  <c r="C863" i="13"/>
  <c r="B864" i="13"/>
  <c r="C864" i="13"/>
  <c r="B865" i="13"/>
  <c r="C865" i="13"/>
  <c r="B866" i="13"/>
  <c r="C866" i="13"/>
  <c r="B867" i="13"/>
  <c r="C867" i="13"/>
  <c r="B868" i="13"/>
  <c r="C868" i="13"/>
  <c r="B869" i="13"/>
  <c r="C869" i="13"/>
  <c r="B870" i="13"/>
  <c r="C870" i="13"/>
  <c r="B871" i="13"/>
  <c r="C871" i="13"/>
  <c r="B872" i="13"/>
  <c r="C872" i="13"/>
  <c r="B873" i="13"/>
  <c r="C873" i="13"/>
  <c r="B874" i="13"/>
  <c r="C874" i="13"/>
  <c r="B875" i="13"/>
  <c r="C875" i="13"/>
  <c r="B876" i="13"/>
  <c r="C876" i="13"/>
  <c r="B877" i="13"/>
  <c r="C877" i="13"/>
  <c r="B878" i="13"/>
  <c r="C878" i="13"/>
  <c r="B879" i="13"/>
  <c r="C879" i="13"/>
  <c r="B880" i="13"/>
  <c r="C880" i="13"/>
  <c r="B881" i="13"/>
  <c r="C881" i="13"/>
  <c r="B882" i="13"/>
  <c r="C882" i="13"/>
  <c r="B883" i="13"/>
  <c r="C883" i="13"/>
  <c r="B884" i="13"/>
  <c r="C884" i="13"/>
  <c r="B885" i="13"/>
  <c r="C885" i="13"/>
  <c r="B886" i="13"/>
  <c r="C886" i="13"/>
  <c r="B887" i="13"/>
  <c r="C887" i="13"/>
  <c r="B888" i="13"/>
  <c r="C888" i="13"/>
  <c r="B889" i="13"/>
  <c r="C889" i="13"/>
  <c r="B890" i="13"/>
  <c r="C890" i="13"/>
  <c r="B891" i="13"/>
  <c r="C891" i="13"/>
  <c r="B892" i="13"/>
  <c r="C892" i="13"/>
  <c r="B893" i="13"/>
  <c r="C893" i="13"/>
  <c r="B894" i="13"/>
  <c r="C894" i="13"/>
  <c r="B895" i="13"/>
  <c r="C895" i="13"/>
  <c r="B896" i="13"/>
  <c r="C896" i="13"/>
  <c r="B897" i="13"/>
  <c r="C897" i="13"/>
  <c r="B898" i="13"/>
  <c r="C898" i="13"/>
  <c r="B899" i="13"/>
  <c r="C899" i="13"/>
  <c r="B900" i="13"/>
  <c r="C900" i="13"/>
  <c r="B901" i="13"/>
  <c r="C901" i="13"/>
  <c r="B902" i="13"/>
  <c r="C902" i="13"/>
  <c r="B903" i="13"/>
  <c r="C903" i="13"/>
  <c r="B904" i="13"/>
  <c r="C904" i="13"/>
  <c r="B905" i="13"/>
  <c r="C905" i="13"/>
  <c r="B906" i="13"/>
  <c r="C906" i="13"/>
  <c r="B907" i="13"/>
  <c r="C907" i="13"/>
  <c r="B908" i="13"/>
  <c r="C908" i="13"/>
  <c r="B909" i="13"/>
  <c r="C909" i="13"/>
  <c r="B910" i="13"/>
  <c r="C910" i="13"/>
  <c r="B911" i="13"/>
  <c r="C911" i="13"/>
  <c r="B912" i="13"/>
  <c r="C912" i="13"/>
  <c r="B913" i="13"/>
  <c r="C913" i="13"/>
  <c r="B914" i="13"/>
  <c r="C914" i="13"/>
  <c r="B915" i="13"/>
  <c r="C915" i="13"/>
  <c r="B916" i="13"/>
  <c r="C916" i="13"/>
  <c r="B917" i="13"/>
  <c r="C917" i="13"/>
  <c r="B918" i="13"/>
  <c r="C918" i="13"/>
  <c r="B919" i="13"/>
  <c r="C919" i="13"/>
  <c r="B920" i="13"/>
  <c r="C920" i="13"/>
  <c r="B921" i="13"/>
  <c r="C921" i="13"/>
  <c r="B922" i="13"/>
  <c r="C922" i="13"/>
  <c r="B923" i="13"/>
  <c r="C923" i="13"/>
  <c r="B924" i="13"/>
  <c r="C924" i="13"/>
  <c r="B925" i="13"/>
  <c r="C925" i="13"/>
  <c r="B926" i="13"/>
  <c r="C926" i="13"/>
  <c r="B927" i="13"/>
  <c r="C927" i="13"/>
  <c r="B928" i="13"/>
  <c r="C928" i="13"/>
  <c r="B929" i="13"/>
  <c r="C929" i="13"/>
  <c r="B930" i="13"/>
  <c r="C930" i="13"/>
  <c r="B931" i="13"/>
  <c r="C931" i="13"/>
  <c r="B932" i="13"/>
  <c r="C932" i="13"/>
  <c r="B933" i="13"/>
  <c r="C933" i="13"/>
  <c r="B934" i="13"/>
  <c r="C934" i="13"/>
  <c r="B935" i="13"/>
  <c r="C935" i="13"/>
  <c r="B936" i="13"/>
  <c r="C936" i="13"/>
  <c r="B937" i="13"/>
  <c r="C937" i="13"/>
  <c r="B938" i="13"/>
  <c r="C938" i="13"/>
  <c r="B939" i="13"/>
  <c r="C939" i="13"/>
  <c r="B940" i="13"/>
  <c r="C940" i="13"/>
  <c r="B941" i="13"/>
  <c r="C941" i="13"/>
  <c r="B942" i="13"/>
  <c r="C942" i="13"/>
  <c r="B943" i="13"/>
  <c r="C943" i="13"/>
  <c r="B944" i="13"/>
  <c r="C944" i="13"/>
  <c r="B945" i="13"/>
  <c r="C945" i="13"/>
  <c r="B946" i="13"/>
  <c r="C946" i="13"/>
  <c r="B947" i="13"/>
  <c r="C947" i="13"/>
  <c r="B948" i="13"/>
  <c r="C948" i="13"/>
  <c r="B949" i="13"/>
  <c r="C949" i="13"/>
  <c r="B950" i="13"/>
  <c r="C950" i="13"/>
  <c r="B951" i="13"/>
  <c r="C951" i="13"/>
  <c r="B952" i="13"/>
  <c r="C952" i="13"/>
  <c r="B953" i="13"/>
  <c r="C953" i="13"/>
  <c r="B954" i="13"/>
  <c r="C954" i="13"/>
  <c r="B955" i="13"/>
  <c r="C955" i="13"/>
  <c r="B956" i="13"/>
  <c r="C956" i="13"/>
  <c r="B957" i="13"/>
  <c r="C957" i="13"/>
  <c r="B958" i="13"/>
  <c r="C958" i="13"/>
  <c r="B959" i="13"/>
  <c r="C959" i="13"/>
  <c r="B960" i="13"/>
  <c r="C960" i="13"/>
  <c r="B961" i="13"/>
  <c r="C961" i="13"/>
  <c r="B962" i="13"/>
  <c r="C962" i="13"/>
  <c r="B963" i="13"/>
  <c r="C963" i="13"/>
  <c r="B964" i="13"/>
  <c r="C964" i="13"/>
  <c r="B965" i="13"/>
  <c r="C965" i="13"/>
  <c r="B966" i="13"/>
  <c r="C966" i="13"/>
  <c r="B967" i="13"/>
  <c r="C967" i="13"/>
  <c r="B968" i="13"/>
  <c r="C968" i="13"/>
  <c r="B969" i="13"/>
  <c r="C969" i="13"/>
  <c r="B970" i="13"/>
  <c r="C970" i="13"/>
  <c r="B971" i="13"/>
  <c r="C971" i="13"/>
  <c r="B972" i="13"/>
  <c r="C972" i="13"/>
  <c r="B973" i="13"/>
  <c r="C973" i="13"/>
  <c r="B974" i="13"/>
  <c r="C974" i="13"/>
  <c r="B975" i="13"/>
  <c r="C975" i="13"/>
  <c r="B976" i="13"/>
  <c r="C976" i="13"/>
  <c r="B977" i="13"/>
  <c r="C977" i="13"/>
  <c r="B978" i="13"/>
  <c r="C978" i="13"/>
  <c r="B979" i="13"/>
  <c r="C979" i="13"/>
  <c r="B980" i="13"/>
  <c r="C980" i="13"/>
  <c r="B981" i="13"/>
  <c r="C981" i="13"/>
  <c r="B982" i="13"/>
  <c r="C982" i="13"/>
  <c r="B983" i="13"/>
  <c r="C983" i="13"/>
  <c r="B984" i="13"/>
  <c r="C984" i="13"/>
  <c r="B985" i="13"/>
  <c r="C985" i="13"/>
  <c r="B986" i="13"/>
  <c r="C986" i="13"/>
  <c r="B987" i="13"/>
  <c r="C987" i="13"/>
  <c r="B988" i="13"/>
  <c r="C988" i="13"/>
  <c r="B989" i="13"/>
  <c r="C989" i="13"/>
  <c r="B990" i="13"/>
  <c r="C990" i="13"/>
  <c r="B991" i="13"/>
  <c r="C991" i="13"/>
  <c r="B992" i="13"/>
  <c r="C992" i="13"/>
  <c r="B993" i="13"/>
  <c r="C993" i="13"/>
  <c r="B994" i="13"/>
  <c r="C994" i="13"/>
  <c r="B995" i="13"/>
  <c r="C995" i="13"/>
  <c r="B996" i="13"/>
  <c r="C996" i="13"/>
  <c r="B997" i="13"/>
  <c r="C997" i="13"/>
  <c r="B998" i="13"/>
  <c r="C998" i="13"/>
  <c r="B999" i="13"/>
  <c r="C999" i="13"/>
  <c r="B1000" i="13"/>
  <c r="C1000" i="13"/>
  <c r="B1001" i="13"/>
  <c r="C1001" i="13"/>
  <c r="B1002" i="13"/>
  <c r="C1002" i="13"/>
  <c r="B1003" i="13"/>
  <c r="C1003" i="13"/>
  <c r="B1004" i="13"/>
  <c r="C1004" i="13"/>
  <c r="B1005" i="13"/>
  <c r="C1005" i="13"/>
  <c r="B1006" i="13"/>
  <c r="C1006" i="13"/>
  <c r="B1007" i="13"/>
  <c r="C1007" i="13"/>
  <c r="B1008" i="13"/>
  <c r="C1008" i="13"/>
  <c r="B1009" i="13"/>
  <c r="C1009" i="13"/>
  <c r="B1010" i="13"/>
  <c r="C1010" i="13"/>
  <c r="B1011" i="13"/>
  <c r="C1011" i="13"/>
  <c r="B1012" i="13"/>
  <c r="C1012" i="13"/>
  <c r="B1013" i="13"/>
  <c r="C1013" i="13"/>
  <c r="B1014" i="13"/>
  <c r="C1014" i="13"/>
  <c r="B1015" i="13"/>
  <c r="C1015" i="13"/>
  <c r="B1016" i="13"/>
  <c r="C1016" i="13"/>
  <c r="B1017" i="13"/>
  <c r="C1017" i="13"/>
  <c r="B1018" i="13"/>
  <c r="C1018" i="13"/>
  <c r="B1019" i="13"/>
  <c r="C1019" i="13"/>
  <c r="B1020" i="13"/>
  <c r="C1020" i="13"/>
  <c r="B1021" i="13"/>
  <c r="C1021" i="13"/>
  <c r="B1022" i="13"/>
  <c r="C1022" i="13"/>
  <c r="B1023" i="13"/>
  <c r="C1023" i="13"/>
  <c r="B1024" i="13"/>
  <c r="C1024" i="13"/>
  <c r="B1025" i="13"/>
  <c r="C1025" i="13"/>
  <c r="B1026" i="13"/>
  <c r="C1026" i="13"/>
  <c r="B1027" i="13"/>
  <c r="C1027" i="13"/>
  <c r="B1028" i="13"/>
  <c r="C1028" i="13"/>
  <c r="B1029" i="13"/>
  <c r="C1029" i="13"/>
  <c r="B1030" i="13"/>
  <c r="C1030" i="13"/>
  <c r="B1031" i="13"/>
  <c r="C1031" i="13"/>
  <c r="B1032" i="13"/>
  <c r="C1032" i="13"/>
  <c r="B1033" i="13"/>
  <c r="C1033" i="13"/>
  <c r="B1034" i="13"/>
  <c r="C1034" i="13"/>
  <c r="B1035" i="13"/>
  <c r="C1035" i="13"/>
  <c r="B1036" i="13"/>
  <c r="C1036" i="13"/>
  <c r="B1037" i="13"/>
  <c r="C1037" i="13"/>
  <c r="B1038" i="13"/>
  <c r="C1038" i="13"/>
  <c r="B1039" i="13"/>
  <c r="C1039" i="13"/>
  <c r="B1040" i="13"/>
  <c r="C1040" i="13"/>
  <c r="B1041" i="13"/>
  <c r="C1041" i="13"/>
  <c r="B1042" i="13"/>
  <c r="C1042" i="13"/>
  <c r="B1043" i="13"/>
  <c r="C1043" i="13"/>
  <c r="B1044" i="13"/>
  <c r="C1044" i="13"/>
  <c r="B1045" i="13"/>
  <c r="C1045" i="13"/>
  <c r="B1046" i="13"/>
  <c r="C1046" i="13"/>
  <c r="B1047" i="13"/>
  <c r="C1047" i="13"/>
  <c r="B1048" i="13"/>
  <c r="C1048" i="13"/>
  <c r="B1049" i="13"/>
  <c r="C1049" i="13"/>
  <c r="B1050" i="13"/>
  <c r="C1050" i="13"/>
  <c r="B1051" i="13"/>
  <c r="C1051" i="13"/>
  <c r="B1052" i="13"/>
  <c r="C1052" i="13"/>
  <c r="B1053" i="13"/>
  <c r="C1053" i="13"/>
  <c r="B1054" i="13"/>
  <c r="C1054" i="13"/>
  <c r="B1055" i="13"/>
  <c r="C1055" i="13"/>
  <c r="B1056" i="13"/>
  <c r="C1056" i="13"/>
  <c r="B1057" i="13"/>
  <c r="C1057" i="13"/>
  <c r="B1058" i="13"/>
  <c r="C1058" i="13"/>
  <c r="B1059" i="13"/>
  <c r="C1059" i="13"/>
  <c r="B1060" i="13"/>
  <c r="C1060" i="13"/>
  <c r="B1061" i="13"/>
  <c r="C1061" i="13"/>
  <c r="B1062" i="13"/>
  <c r="C1062" i="13"/>
  <c r="B1063" i="13"/>
  <c r="C1063" i="13"/>
  <c r="B1064" i="13"/>
  <c r="C1064" i="13"/>
  <c r="B1065" i="13"/>
  <c r="C1065" i="13"/>
  <c r="B1066" i="13"/>
  <c r="C1066" i="13"/>
  <c r="B1067" i="13"/>
  <c r="C1067" i="13"/>
  <c r="B1068" i="13"/>
  <c r="C1068" i="13"/>
  <c r="B1069" i="13"/>
  <c r="C1069" i="13"/>
  <c r="B1070" i="13"/>
  <c r="C1070" i="13"/>
  <c r="B1071" i="13"/>
  <c r="C1071" i="13"/>
  <c r="B1072" i="13"/>
  <c r="C1072" i="13"/>
  <c r="B1073" i="13"/>
  <c r="C1073" i="13"/>
  <c r="B1074" i="13"/>
  <c r="C1074" i="13"/>
  <c r="B1075" i="13"/>
  <c r="C1075" i="13"/>
  <c r="B1076" i="13"/>
  <c r="C1076" i="13"/>
  <c r="B1077" i="13"/>
  <c r="C1077" i="13"/>
  <c r="B1078" i="13"/>
  <c r="C1078" i="13"/>
  <c r="B1079" i="13"/>
  <c r="C1079" i="13"/>
  <c r="B1080" i="13"/>
  <c r="C1080" i="13"/>
  <c r="B1081" i="13"/>
  <c r="C1081" i="13"/>
  <c r="B1082" i="13"/>
  <c r="C1082" i="13"/>
  <c r="B1083" i="13"/>
  <c r="C1083" i="13"/>
  <c r="B1084" i="13"/>
  <c r="C1084" i="13"/>
  <c r="B1085" i="13"/>
  <c r="C1085" i="13"/>
  <c r="B1086" i="13"/>
  <c r="C1086" i="13"/>
  <c r="B1087" i="13"/>
  <c r="C1087" i="13"/>
  <c r="B1088" i="13"/>
  <c r="C1088" i="13"/>
  <c r="B1089" i="13"/>
  <c r="C1089" i="13"/>
  <c r="B1090" i="13"/>
  <c r="C1090" i="13"/>
  <c r="B1091" i="13"/>
  <c r="C1091" i="13"/>
  <c r="B1092" i="13"/>
  <c r="C1092" i="13"/>
  <c r="B1093" i="13"/>
  <c r="C1093" i="13"/>
  <c r="B1094" i="13"/>
  <c r="C1094" i="13"/>
  <c r="B1095" i="13"/>
  <c r="C1095" i="13"/>
  <c r="B1096" i="13"/>
  <c r="C1096" i="13"/>
  <c r="B1097" i="13"/>
  <c r="C1097" i="13"/>
  <c r="B1098" i="13"/>
  <c r="C1098" i="13"/>
  <c r="B1099" i="13"/>
  <c r="C1099" i="13"/>
  <c r="B1100" i="13"/>
  <c r="C1100" i="13"/>
  <c r="B1101" i="13"/>
  <c r="C1101" i="13"/>
  <c r="B1102" i="13"/>
  <c r="C1102" i="13"/>
  <c r="B1103" i="13"/>
  <c r="C1103" i="13"/>
  <c r="B1104" i="13"/>
  <c r="C1104" i="13"/>
  <c r="B1105" i="13"/>
  <c r="C1105" i="13"/>
  <c r="B1106" i="13"/>
  <c r="C1106" i="13"/>
  <c r="B1107" i="13"/>
  <c r="C1107" i="13"/>
  <c r="B1108" i="13"/>
  <c r="C1108" i="13"/>
  <c r="B1109" i="13"/>
  <c r="C1109" i="13"/>
  <c r="B1110" i="13"/>
  <c r="C1110" i="13"/>
  <c r="B1111" i="13"/>
  <c r="C1111" i="13"/>
  <c r="B1112" i="13"/>
  <c r="C1112" i="13"/>
  <c r="B1113" i="13"/>
  <c r="C1113" i="13"/>
  <c r="B1114" i="13"/>
  <c r="C1114" i="13"/>
  <c r="B1115" i="13"/>
  <c r="C1115" i="13"/>
  <c r="B1116" i="13"/>
  <c r="C1116" i="13"/>
  <c r="B1117" i="13"/>
  <c r="C1117" i="13"/>
  <c r="B1118" i="13"/>
  <c r="C1118" i="13"/>
  <c r="B1119" i="13"/>
  <c r="C1119" i="13"/>
  <c r="B1120" i="13"/>
  <c r="C1120" i="13"/>
  <c r="B1121" i="13"/>
  <c r="C1121" i="13"/>
  <c r="B1122" i="13"/>
  <c r="C1122" i="13"/>
  <c r="B1123" i="13"/>
  <c r="C1123" i="13"/>
  <c r="B1124" i="13"/>
  <c r="C1124" i="13"/>
  <c r="B1125" i="13"/>
  <c r="C1125" i="13"/>
  <c r="B1126" i="13"/>
  <c r="C1126" i="13"/>
  <c r="B1127" i="13"/>
  <c r="C1127" i="13"/>
  <c r="B1128" i="13"/>
  <c r="C1128" i="13"/>
  <c r="B1129" i="13"/>
  <c r="C1129" i="13"/>
  <c r="B1130" i="13"/>
  <c r="C1130" i="13"/>
  <c r="B1131" i="13"/>
  <c r="C1131" i="13"/>
  <c r="B1132" i="13"/>
  <c r="C1132" i="13"/>
  <c r="B1133" i="13"/>
  <c r="C1133" i="13"/>
  <c r="B1134" i="13"/>
  <c r="C1134" i="13"/>
  <c r="B1135" i="13"/>
  <c r="C1135" i="13"/>
  <c r="B1136" i="13"/>
  <c r="C1136" i="13"/>
  <c r="B1137" i="13"/>
  <c r="C1137" i="13"/>
  <c r="B1138" i="13"/>
  <c r="C1138" i="13"/>
  <c r="B1139" i="13"/>
  <c r="C1139" i="13"/>
  <c r="B1140" i="13"/>
  <c r="C1140" i="13"/>
  <c r="B1141" i="13"/>
  <c r="C1141" i="13"/>
  <c r="B1142" i="13"/>
  <c r="C1142" i="13"/>
  <c r="B1143" i="13"/>
  <c r="C1143" i="13"/>
  <c r="B1144" i="13"/>
  <c r="C1144" i="13"/>
  <c r="B1145" i="13"/>
  <c r="C1145" i="13"/>
  <c r="B1146" i="13"/>
  <c r="C1146" i="13"/>
  <c r="B1147" i="13"/>
  <c r="C1147" i="13"/>
  <c r="B1148" i="13"/>
  <c r="C1148" i="13"/>
  <c r="B1149" i="13"/>
  <c r="C1149" i="13"/>
  <c r="B1150" i="13"/>
  <c r="C1150" i="13"/>
  <c r="B1151" i="13"/>
  <c r="C1151" i="13"/>
  <c r="B1152" i="13"/>
  <c r="C1152" i="13"/>
  <c r="B1153" i="13"/>
  <c r="C1153" i="13"/>
  <c r="B1154" i="13"/>
  <c r="C1154" i="13"/>
  <c r="B1155" i="13"/>
  <c r="C1155" i="13"/>
  <c r="B1156" i="13"/>
  <c r="C1156" i="13"/>
  <c r="B1157" i="13"/>
  <c r="C1157" i="13"/>
  <c r="B1158" i="13"/>
  <c r="C1158" i="13"/>
  <c r="B1159" i="13"/>
  <c r="C1159" i="13"/>
  <c r="B1160" i="13"/>
  <c r="C1160" i="13"/>
  <c r="B1161" i="13"/>
  <c r="C1161" i="13"/>
  <c r="B1162" i="13"/>
  <c r="C1162" i="13"/>
  <c r="B1163" i="13"/>
  <c r="C1163" i="13"/>
  <c r="B1164" i="13"/>
  <c r="C1164" i="13"/>
  <c r="B1165" i="13"/>
  <c r="C1165" i="13"/>
  <c r="B1166" i="13"/>
  <c r="C1166" i="13"/>
  <c r="B1167" i="13"/>
  <c r="C1167" i="13"/>
  <c r="B1168" i="13"/>
  <c r="C1168" i="13"/>
  <c r="B1169" i="13"/>
  <c r="C1169" i="13"/>
  <c r="B1170" i="13"/>
  <c r="C1170" i="13"/>
  <c r="B1171" i="13"/>
  <c r="C1171" i="13"/>
  <c r="B1172" i="13"/>
  <c r="C1172" i="13"/>
  <c r="B1173" i="13"/>
  <c r="C1173" i="13"/>
  <c r="B1174" i="13"/>
  <c r="C1174" i="13"/>
  <c r="B1175" i="13"/>
  <c r="C1175" i="13"/>
  <c r="B1176" i="13"/>
  <c r="C1176" i="13"/>
  <c r="B1177" i="13"/>
  <c r="C1177" i="13"/>
  <c r="B1178" i="13"/>
  <c r="C1178" i="13"/>
  <c r="B1179" i="13"/>
  <c r="C1179" i="13"/>
  <c r="B1180" i="13"/>
  <c r="C1180" i="13"/>
  <c r="B1181" i="13"/>
  <c r="C1181" i="13"/>
  <c r="B1182" i="13"/>
  <c r="C1182" i="13"/>
  <c r="B1183" i="13"/>
  <c r="C1183" i="13"/>
  <c r="B1184" i="13"/>
  <c r="C1184" i="13"/>
  <c r="B1185" i="13"/>
  <c r="C1185" i="13"/>
  <c r="B1186" i="13"/>
  <c r="C1186" i="13"/>
  <c r="B1187" i="13"/>
  <c r="C1187" i="13"/>
  <c r="B1188" i="13"/>
  <c r="C1188" i="13"/>
  <c r="B1189" i="13"/>
  <c r="C1189" i="13"/>
  <c r="B1190" i="13"/>
  <c r="C1190" i="13"/>
  <c r="B1191" i="13"/>
  <c r="C1191" i="13"/>
  <c r="B1192" i="13"/>
  <c r="C1192" i="13"/>
  <c r="B1193" i="13"/>
  <c r="C1193" i="13"/>
  <c r="B1194" i="13"/>
  <c r="C1194" i="13"/>
  <c r="B1195" i="13"/>
  <c r="C1195" i="13"/>
  <c r="B1196" i="13"/>
  <c r="C1196" i="13"/>
  <c r="B1197" i="13"/>
  <c r="C1197" i="13"/>
  <c r="B1198" i="13"/>
  <c r="C1198" i="13"/>
  <c r="B1199" i="13"/>
  <c r="C1199" i="13"/>
  <c r="B1200" i="13"/>
  <c r="C1200" i="13"/>
  <c r="B1201" i="13"/>
  <c r="C1201" i="13"/>
  <c r="B1202" i="13"/>
  <c r="C1202" i="13"/>
  <c r="B1203" i="13"/>
  <c r="C1203" i="13"/>
  <c r="B1204" i="13"/>
  <c r="C1204" i="13"/>
  <c r="B1205" i="13"/>
  <c r="C1205" i="13"/>
  <c r="B1206" i="13"/>
  <c r="C1206" i="13"/>
  <c r="B1207" i="13"/>
  <c r="C1207" i="13"/>
  <c r="B1208" i="13"/>
  <c r="C1208" i="13"/>
  <c r="B1209" i="13"/>
  <c r="C1209" i="13"/>
  <c r="B1210" i="13"/>
  <c r="C1210" i="13"/>
  <c r="B1211" i="13"/>
  <c r="C1211" i="13"/>
  <c r="B1212" i="13"/>
  <c r="C1212" i="13"/>
  <c r="B1213" i="13"/>
  <c r="C1213" i="13"/>
  <c r="B1214" i="13"/>
  <c r="C1214" i="13"/>
  <c r="B1215" i="13"/>
  <c r="C1215" i="13"/>
  <c r="B1216" i="13"/>
  <c r="C1216" i="13"/>
  <c r="B1217" i="13"/>
  <c r="C1217" i="13"/>
  <c r="B1218" i="13"/>
  <c r="C1218" i="13"/>
  <c r="B1219" i="13"/>
  <c r="C1219" i="13"/>
  <c r="B1220" i="13"/>
  <c r="C1220" i="13"/>
  <c r="B1221" i="13"/>
  <c r="C1221" i="13"/>
  <c r="B1222" i="13"/>
  <c r="C1222" i="13"/>
  <c r="B1223" i="13"/>
  <c r="C1223" i="13"/>
  <c r="B1224" i="13"/>
  <c r="C1224" i="13"/>
  <c r="B1225" i="13"/>
  <c r="C1225" i="13"/>
  <c r="B1226" i="13"/>
  <c r="C1226" i="13"/>
  <c r="B1227" i="13"/>
  <c r="C1227" i="13"/>
  <c r="B1228" i="13"/>
  <c r="C1228" i="13"/>
  <c r="B1229" i="13"/>
  <c r="C1229" i="13"/>
  <c r="B1230" i="13"/>
  <c r="C1230" i="13"/>
  <c r="B1231" i="13"/>
  <c r="C1231" i="13"/>
  <c r="B1232" i="13"/>
  <c r="C1232" i="13"/>
  <c r="B1233" i="13"/>
  <c r="C1233" i="13"/>
  <c r="B1234" i="13"/>
  <c r="C1234" i="13"/>
  <c r="B1235" i="13"/>
  <c r="C1235" i="13"/>
  <c r="B1236" i="13"/>
  <c r="C1236" i="13"/>
  <c r="B1237" i="13"/>
  <c r="C1237" i="13"/>
  <c r="B1238" i="13"/>
  <c r="C1238" i="13"/>
  <c r="B1239" i="13"/>
  <c r="C1239" i="13"/>
  <c r="B1240" i="13"/>
  <c r="C1240" i="13"/>
  <c r="B1241" i="13"/>
  <c r="C1241" i="13"/>
  <c r="B1242" i="13"/>
  <c r="C1242" i="13"/>
  <c r="B1243" i="13"/>
  <c r="C1243" i="13"/>
  <c r="B1244" i="13"/>
  <c r="C1244" i="13"/>
  <c r="B1245" i="13"/>
  <c r="C1245" i="13"/>
  <c r="B1246" i="13"/>
  <c r="C1246" i="13"/>
  <c r="B1247" i="13"/>
  <c r="C1247" i="13"/>
  <c r="B1248" i="13"/>
  <c r="C1248" i="13"/>
  <c r="B1249" i="13"/>
  <c r="C1249" i="13"/>
  <c r="B1250" i="13"/>
  <c r="C1250" i="13"/>
  <c r="B1251" i="13"/>
  <c r="C1251" i="13"/>
  <c r="B1252" i="13"/>
  <c r="C1252" i="13"/>
  <c r="B1253" i="13"/>
  <c r="C1253" i="13"/>
  <c r="B1254" i="13"/>
  <c r="C1254" i="13"/>
  <c r="B1255" i="13"/>
  <c r="C1255" i="13"/>
  <c r="B1256" i="13"/>
  <c r="C1256" i="13"/>
  <c r="B1257" i="13"/>
  <c r="C1257" i="13"/>
  <c r="B1258" i="13"/>
  <c r="C1258" i="13"/>
  <c r="B1259" i="13"/>
  <c r="C1259" i="13"/>
  <c r="B1260" i="13"/>
  <c r="C1260" i="13"/>
  <c r="B1261" i="13"/>
  <c r="C1261" i="13"/>
  <c r="B1262" i="13"/>
  <c r="C1262" i="13"/>
  <c r="B1263" i="13"/>
  <c r="C1263" i="13"/>
  <c r="B1264" i="13"/>
  <c r="C1264" i="13"/>
  <c r="B1265" i="13"/>
  <c r="C1265" i="13"/>
  <c r="B1266" i="13"/>
  <c r="C1266" i="13"/>
  <c r="B1267" i="13"/>
  <c r="C1267" i="13"/>
  <c r="B1268" i="13"/>
  <c r="C1268" i="13"/>
  <c r="B1269" i="13"/>
  <c r="C1269" i="13"/>
  <c r="B1270" i="13"/>
  <c r="C1270" i="13"/>
  <c r="B1271" i="13"/>
  <c r="C1271" i="13"/>
  <c r="B1272" i="13"/>
  <c r="C1272" i="13"/>
  <c r="B1273" i="13"/>
  <c r="C1273" i="13"/>
  <c r="B1274" i="13"/>
  <c r="C1274" i="13"/>
  <c r="B1275" i="13"/>
  <c r="C1275" i="13"/>
  <c r="B1276" i="13"/>
  <c r="C1276" i="13"/>
  <c r="B1277" i="13"/>
  <c r="C1277" i="13"/>
  <c r="B1278" i="13"/>
  <c r="C1278" i="13"/>
  <c r="B1279" i="13"/>
  <c r="C1279" i="13"/>
  <c r="B1280" i="13"/>
  <c r="C1280" i="13"/>
  <c r="B1281" i="13"/>
  <c r="C1281" i="13"/>
  <c r="B1282" i="13"/>
  <c r="C1282" i="13"/>
  <c r="B1283" i="13"/>
  <c r="C1283" i="13"/>
  <c r="B1284" i="13"/>
  <c r="C1284" i="13"/>
  <c r="B1285" i="13"/>
  <c r="C1285" i="13"/>
  <c r="B1286" i="13"/>
  <c r="C1286" i="13"/>
  <c r="B1287" i="13"/>
  <c r="C1287" i="13"/>
  <c r="B1288" i="13"/>
  <c r="C1288" i="13"/>
  <c r="B1289" i="13"/>
  <c r="C1289" i="13"/>
  <c r="B1290" i="13"/>
  <c r="C1290" i="13"/>
  <c r="B1291" i="13"/>
  <c r="C1291" i="13"/>
  <c r="B1292" i="13"/>
  <c r="C1292" i="13"/>
  <c r="B1293" i="13"/>
  <c r="C1293" i="13"/>
  <c r="B1294" i="13"/>
  <c r="C1294" i="13"/>
  <c r="B1295" i="13"/>
  <c r="C1295" i="13"/>
  <c r="B1296" i="13"/>
  <c r="C1296" i="13"/>
  <c r="B1297" i="13"/>
  <c r="C1297" i="13"/>
  <c r="B1298" i="13"/>
  <c r="C1298" i="13"/>
  <c r="B1299" i="13"/>
  <c r="C1299" i="13"/>
  <c r="B1300" i="13"/>
  <c r="C1300" i="13"/>
  <c r="B1301" i="13"/>
  <c r="C1301" i="13"/>
  <c r="B1302" i="13"/>
  <c r="C1302" i="13"/>
  <c r="B1303" i="13"/>
  <c r="C1303" i="13"/>
  <c r="B1304" i="13"/>
  <c r="C1304" i="13"/>
  <c r="B1305" i="13"/>
  <c r="C1305" i="13"/>
  <c r="B1306" i="13"/>
  <c r="C1306" i="13"/>
  <c r="B1307" i="13"/>
  <c r="C1307" i="13"/>
  <c r="B1308" i="13"/>
  <c r="C1308" i="13"/>
  <c r="B1309" i="13"/>
  <c r="C1309" i="13"/>
  <c r="B1310" i="13"/>
  <c r="C1310" i="13"/>
  <c r="B1311" i="13"/>
  <c r="C1311" i="13"/>
  <c r="B1312" i="13"/>
  <c r="C1312" i="13"/>
  <c r="B1313" i="13"/>
  <c r="C1313" i="13"/>
  <c r="B1314" i="13"/>
  <c r="C1314" i="13"/>
  <c r="B1315" i="13"/>
  <c r="C1315" i="13"/>
  <c r="B1316" i="13"/>
  <c r="C1316" i="13"/>
  <c r="B1317" i="13"/>
  <c r="C1317" i="13"/>
  <c r="B1318" i="13"/>
  <c r="C1318" i="13"/>
  <c r="B1319" i="13"/>
  <c r="C1319" i="13"/>
  <c r="B1320" i="13"/>
  <c r="C1320" i="13"/>
  <c r="B1321" i="13"/>
  <c r="C1321" i="13"/>
  <c r="B1322" i="13"/>
  <c r="C1322" i="13"/>
  <c r="B1323" i="13"/>
  <c r="C1323" i="13"/>
  <c r="B1324" i="13"/>
  <c r="C1324" i="13"/>
  <c r="B1325" i="13"/>
  <c r="C1325" i="13"/>
  <c r="B1326" i="13"/>
  <c r="C1326" i="13"/>
  <c r="B1327" i="13"/>
  <c r="C1327" i="13"/>
  <c r="B1328" i="13"/>
  <c r="C1328" i="13"/>
  <c r="B1329" i="13"/>
  <c r="C1329" i="13"/>
  <c r="B1330" i="13"/>
  <c r="C1330" i="13"/>
  <c r="B1331" i="13"/>
  <c r="C1331" i="13"/>
  <c r="B1332" i="13"/>
  <c r="C1332" i="13"/>
  <c r="B1333" i="13"/>
  <c r="C1333" i="13"/>
  <c r="B1334" i="13"/>
  <c r="C1334" i="13"/>
  <c r="B1335" i="13"/>
  <c r="C1335" i="13"/>
  <c r="B1336" i="13"/>
  <c r="C1336" i="13"/>
  <c r="B1337" i="13"/>
  <c r="C1337" i="13"/>
  <c r="B1338" i="13"/>
  <c r="C1338" i="13"/>
  <c r="B1339" i="13"/>
  <c r="C1339" i="13"/>
  <c r="B1340" i="13"/>
  <c r="C1340" i="13"/>
  <c r="B1341" i="13"/>
  <c r="C1341" i="13"/>
  <c r="B1342" i="13"/>
  <c r="C1342" i="13"/>
  <c r="B1343" i="13"/>
  <c r="C1343" i="13"/>
  <c r="B1344" i="13"/>
  <c r="C1344" i="13"/>
  <c r="B1345" i="13"/>
  <c r="C1345" i="13"/>
  <c r="B1346" i="13"/>
  <c r="C1346" i="13"/>
  <c r="B1347" i="13"/>
  <c r="C1347" i="13"/>
  <c r="B1348" i="13"/>
  <c r="C1348" i="13"/>
  <c r="B1349" i="13"/>
  <c r="C1349" i="13"/>
  <c r="B1350" i="13"/>
  <c r="C1350" i="13"/>
  <c r="B1351" i="13"/>
  <c r="C1351" i="13"/>
  <c r="B1352" i="13"/>
  <c r="C1352" i="13"/>
  <c r="B1353" i="13"/>
  <c r="C1353" i="13"/>
  <c r="B1354" i="13"/>
  <c r="C1354" i="13"/>
  <c r="B1355" i="13"/>
  <c r="C1355" i="13"/>
  <c r="B1356" i="13"/>
  <c r="C1356" i="13"/>
  <c r="B1357" i="13"/>
  <c r="C1357" i="13"/>
  <c r="B1358" i="13"/>
  <c r="C1358" i="13"/>
  <c r="B1359" i="13"/>
  <c r="C1359" i="13"/>
  <c r="B1360" i="13"/>
  <c r="C1360" i="13"/>
  <c r="B1361" i="13"/>
  <c r="C1361" i="13"/>
  <c r="B1362" i="13"/>
  <c r="C1362" i="13"/>
  <c r="B1363" i="13"/>
  <c r="C1363" i="13"/>
  <c r="B1364" i="13"/>
  <c r="C1364" i="13"/>
  <c r="B1365" i="13"/>
  <c r="C1365" i="13"/>
  <c r="B1366" i="13"/>
  <c r="C1366" i="13"/>
  <c r="B1367" i="13"/>
  <c r="C1367" i="13"/>
  <c r="B1368" i="13"/>
  <c r="C1368" i="13"/>
  <c r="B1369" i="13"/>
  <c r="C1369" i="13"/>
  <c r="B1370" i="13"/>
  <c r="C1370" i="13"/>
  <c r="B1371" i="13"/>
  <c r="C1371" i="13"/>
  <c r="B1372" i="13"/>
  <c r="C1372" i="13"/>
  <c r="B1373" i="13"/>
  <c r="C1373" i="13"/>
  <c r="B1374" i="13"/>
  <c r="C1374" i="13"/>
  <c r="B1375" i="13"/>
  <c r="C1375" i="13"/>
  <c r="B1376" i="13"/>
  <c r="C1376" i="13"/>
  <c r="B1377" i="13"/>
  <c r="C1377" i="13"/>
  <c r="B1378" i="13"/>
  <c r="C1378" i="13"/>
  <c r="B1379" i="13"/>
  <c r="C1379" i="13"/>
  <c r="B1380" i="13"/>
  <c r="C1380" i="13"/>
  <c r="B1381" i="13"/>
  <c r="C1381" i="13"/>
  <c r="B1382" i="13"/>
  <c r="C1382" i="13"/>
  <c r="B1383" i="13"/>
  <c r="C1383" i="13"/>
  <c r="B1384" i="13"/>
  <c r="C1384" i="13"/>
  <c r="B1385" i="13"/>
  <c r="C1385" i="13"/>
  <c r="B1386" i="13"/>
  <c r="C1386" i="13"/>
  <c r="B1387" i="13"/>
  <c r="C1387" i="13"/>
  <c r="B1388" i="13"/>
  <c r="C1388" i="13"/>
  <c r="B1389" i="13"/>
  <c r="C1389" i="13"/>
  <c r="B1390" i="13"/>
  <c r="C1390" i="13"/>
  <c r="B1391" i="13"/>
  <c r="C1391" i="13"/>
  <c r="B1392" i="13"/>
  <c r="C1392" i="13"/>
  <c r="B1393" i="13"/>
  <c r="C1393" i="13"/>
  <c r="B1394" i="13"/>
  <c r="C1394" i="13"/>
  <c r="B1395" i="13"/>
  <c r="C1395" i="13"/>
  <c r="B1396" i="13"/>
  <c r="C1396" i="13"/>
  <c r="B1397" i="13"/>
  <c r="C1397" i="13"/>
  <c r="B1398" i="13"/>
  <c r="C1398" i="13"/>
  <c r="B1399" i="13"/>
  <c r="C1399" i="13"/>
  <c r="B1400" i="13"/>
  <c r="C1400" i="13"/>
  <c r="B1401" i="13"/>
  <c r="C1401" i="13"/>
  <c r="B1402" i="13"/>
  <c r="C1402" i="13"/>
  <c r="B1403" i="13"/>
  <c r="C1403" i="13"/>
  <c r="B1404" i="13"/>
  <c r="C1404" i="13"/>
  <c r="B1405" i="13"/>
  <c r="C1405" i="13"/>
  <c r="B1406" i="13"/>
  <c r="C1406" i="13"/>
  <c r="B1407" i="13"/>
  <c r="C1407" i="13"/>
  <c r="B1408" i="13"/>
  <c r="C1408" i="13"/>
  <c r="B1409" i="13"/>
  <c r="C1409" i="13"/>
  <c r="B1410" i="13"/>
  <c r="C1410" i="13"/>
  <c r="B1411" i="13"/>
  <c r="C1411" i="13"/>
  <c r="B1412" i="13"/>
  <c r="C1412" i="13"/>
  <c r="B1413" i="13"/>
  <c r="C1413" i="13"/>
  <c r="B1414" i="13"/>
  <c r="C1414" i="13"/>
  <c r="B1415" i="13"/>
  <c r="C1415" i="13"/>
  <c r="B1416" i="13"/>
  <c r="C1416" i="13"/>
  <c r="B1417" i="13"/>
  <c r="C1417" i="13"/>
  <c r="B1418" i="13"/>
  <c r="C1418" i="13"/>
  <c r="B1419" i="13"/>
  <c r="C1419" i="13"/>
  <c r="B1420" i="13"/>
  <c r="C1420" i="13"/>
  <c r="B1421" i="13"/>
  <c r="C1421" i="13"/>
  <c r="B1422" i="13"/>
  <c r="C1422" i="13"/>
  <c r="B1423" i="13"/>
  <c r="C1423" i="13"/>
  <c r="B1424" i="13"/>
  <c r="C1424" i="13"/>
  <c r="B1425" i="13"/>
  <c r="C1425" i="13"/>
  <c r="B1426" i="13"/>
  <c r="C1426" i="13"/>
  <c r="B1427" i="13"/>
  <c r="C1427" i="13"/>
  <c r="B1428" i="13"/>
  <c r="C1428" i="13"/>
  <c r="B1429" i="13"/>
  <c r="C1429" i="13"/>
  <c r="B1430" i="13"/>
  <c r="C1430" i="13"/>
  <c r="B1431" i="13"/>
  <c r="C1431" i="13"/>
  <c r="B1432" i="13"/>
  <c r="C1432" i="13"/>
  <c r="B1433" i="13"/>
  <c r="C1433" i="13"/>
  <c r="B1434" i="13"/>
  <c r="C1434" i="13"/>
  <c r="B1435" i="13"/>
  <c r="C1435" i="13"/>
  <c r="B1436" i="13"/>
  <c r="C1436" i="13"/>
  <c r="B1437" i="13"/>
  <c r="C1437" i="13"/>
  <c r="B1438" i="13"/>
  <c r="C1438" i="13"/>
  <c r="B1439" i="13"/>
  <c r="C1439" i="13"/>
  <c r="B1440" i="13"/>
  <c r="C1440" i="13"/>
  <c r="B1441" i="13"/>
  <c r="C1441" i="13"/>
  <c r="B1442" i="13"/>
  <c r="C1442" i="13"/>
  <c r="B1443" i="13"/>
  <c r="C1443" i="13"/>
  <c r="B1444" i="13"/>
  <c r="C1444" i="13"/>
  <c r="B1445" i="13"/>
  <c r="C1445" i="13"/>
  <c r="B1446" i="13"/>
  <c r="C1446" i="13"/>
  <c r="B1447" i="13"/>
  <c r="C1447" i="13"/>
  <c r="B1448" i="13"/>
  <c r="C1448" i="13"/>
  <c r="B1449" i="13"/>
  <c r="C1449" i="13"/>
  <c r="B1450" i="13"/>
  <c r="C1450" i="13"/>
  <c r="B1451" i="13"/>
  <c r="C1451" i="13"/>
  <c r="B1452" i="13"/>
  <c r="C1452" i="13"/>
  <c r="B1453" i="13"/>
  <c r="C1453" i="13"/>
  <c r="B1454" i="13"/>
  <c r="C1454" i="13"/>
  <c r="B1455" i="13"/>
  <c r="C1455" i="13"/>
  <c r="B1456" i="13"/>
  <c r="C1456" i="13"/>
  <c r="B1457" i="13"/>
  <c r="C1457" i="13"/>
  <c r="B1458" i="13"/>
  <c r="C1458" i="13"/>
  <c r="B1459" i="13"/>
  <c r="C1459" i="13"/>
  <c r="B1460" i="13"/>
  <c r="C1460" i="13"/>
  <c r="B1461" i="13"/>
  <c r="C1461" i="13"/>
  <c r="B1462" i="13"/>
  <c r="C1462" i="13"/>
  <c r="B1463" i="13"/>
  <c r="C1463" i="13"/>
  <c r="B1464" i="13"/>
  <c r="C1464" i="13"/>
  <c r="B1465" i="13"/>
  <c r="C1465" i="13"/>
  <c r="B1466" i="13"/>
  <c r="C1466" i="13"/>
  <c r="B1467" i="13"/>
  <c r="C1467" i="13"/>
  <c r="B1468" i="13"/>
  <c r="C1468" i="13"/>
  <c r="B1469" i="13"/>
  <c r="C1469" i="13"/>
  <c r="B1470" i="13"/>
  <c r="C1470" i="13"/>
  <c r="B1471" i="13"/>
  <c r="C1471" i="13"/>
  <c r="B1472" i="13"/>
  <c r="C1472" i="13"/>
  <c r="B1473" i="13"/>
  <c r="C1473" i="13"/>
  <c r="B1474" i="13"/>
  <c r="C1474" i="13"/>
  <c r="B1475" i="13"/>
  <c r="C1475" i="13"/>
  <c r="B1476" i="13"/>
  <c r="C1476" i="13"/>
  <c r="B1477" i="13"/>
  <c r="C1477" i="13"/>
  <c r="B1478" i="13"/>
  <c r="C1478" i="13"/>
  <c r="B1479" i="13"/>
  <c r="C1479" i="13"/>
  <c r="B1480" i="13"/>
  <c r="C1480" i="13"/>
  <c r="B1481" i="13"/>
  <c r="C1481" i="13"/>
  <c r="B1482" i="13"/>
  <c r="C1482" i="13"/>
  <c r="B1483" i="13"/>
  <c r="C1483" i="13"/>
  <c r="B1484" i="13"/>
  <c r="C1484" i="13"/>
  <c r="B1485" i="13"/>
  <c r="C1485" i="13"/>
  <c r="B1486" i="13"/>
  <c r="C1486" i="13"/>
  <c r="B1487" i="13"/>
  <c r="C1487" i="13"/>
  <c r="B1488" i="13"/>
  <c r="C1488" i="13"/>
  <c r="B1489" i="13"/>
  <c r="C1489" i="13"/>
  <c r="B1490" i="13"/>
  <c r="C1490" i="13"/>
  <c r="B1491" i="13"/>
  <c r="C1491" i="13"/>
  <c r="B1492" i="13"/>
  <c r="C1492" i="13"/>
  <c r="B1493" i="13"/>
  <c r="C1493" i="13"/>
  <c r="B1494" i="13"/>
  <c r="C1494" i="13"/>
  <c r="B1495" i="13"/>
  <c r="C1495" i="13"/>
  <c r="B1496" i="13"/>
  <c r="C1496" i="13"/>
  <c r="B1497" i="13"/>
  <c r="C1497" i="13"/>
  <c r="B1498" i="13"/>
  <c r="C1498" i="13"/>
  <c r="B1499" i="13"/>
  <c r="C1499" i="13"/>
  <c r="B1500" i="13"/>
  <c r="C1500" i="13"/>
  <c r="B1501" i="13"/>
  <c r="C1501" i="13"/>
  <c r="B1502" i="13"/>
  <c r="C1502" i="13"/>
  <c r="B1503" i="13"/>
  <c r="C1503" i="13"/>
  <c r="B1504" i="13"/>
  <c r="C1504" i="13"/>
  <c r="B1505" i="13"/>
  <c r="C1505" i="13"/>
  <c r="B1506" i="13"/>
  <c r="C1506" i="13"/>
  <c r="B1507" i="13"/>
  <c r="C1507" i="13"/>
  <c r="B1508" i="13"/>
  <c r="C1508" i="13"/>
  <c r="B1509" i="13"/>
  <c r="C1509" i="13"/>
  <c r="B1510" i="13"/>
  <c r="C1510" i="13"/>
  <c r="B1511" i="13"/>
  <c r="C1511" i="13"/>
  <c r="B1512" i="13"/>
  <c r="C1512" i="13"/>
  <c r="B1513" i="13"/>
  <c r="C1513" i="13"/>
  <c r="B1514" i="13"/>
  <c r="C1514" i="13"/>
  <c r="B1515" i="13"/>
  <c r="C1515" i="13"/>
  <c r="B1516" i="13"/>
  <c r="C1516" i="13"/>
  <c r="B1517" i="13"/>
  <c r="C1517" i="13"/>
  <c r="B1518" i="13"/>
  <c r="C1518" i="13"/>
  <c r="B1519" i="13"/>
  <c r="C1519" i="13"/>
  <c r="B1520" i="13"/>
  <c r="C1520" i="13"/>
  <c r="B1521" i="13"/>
  <c r="C1521" i="13"/>
  <c r="B1522" i="13"/>
  <c r="C1522" i="13"/>
  <c r="B1523" i="13"/>
  <c r="C1523" i="13"/>
  <c r="B1524" i="13"/>
  <c r="C1524" i="13"/>
  <c r="B1525" i="13"/>
  <c r="C1525" i="13"/>
  <c r="B1526" i="13"/>
  <c r="C1526" i="13"/>
  <c r="B1527" i="13"/>
  <c r="C1527" i="13"/>
  <c r="B1528" i="13"/>
  <c r="C1528" i="13"/>
  <c r="B1529" i="13"/>
  <c r="C1529" i="13"/>
  <c r="B1530" i="13"/>
  <c r="C1530" i="13"/>
  <c r="B1531" i="13"/>
  <c r="C1531" i="13"/>
  <c r="B1532" i="13"/>
  <c r="C1532" i="13"/>
  <c r="B1533" i="13"/>
  <c r="C1533" i="13"/>
  <c r="B1534" i="13"/>
  <c r="C1534" i="13"/>
  <c r="B1535" i="13"/>
  <c r="C1535" i="13"/>
  <c r="B1536" i="13"/>
  <c r="C1536" i="13"/>
  <c r="B1537" i="13"/>
  <c r="C1537" i="13"/>
  <c r="B1538" i="13"/>
  <c r="C1538" i="13"/>
  <c r="B1539" i="13"/>
  <c r="C1539" i="13"/>
  <c r="B1540" i="13"/>
  <c r="C1540" i="13"/>
  <c r="B1541" i="13"/>
  <c r="C1541" i="13"/>
  <c r="B1542" i="13"/>
  <c r="C1542" i="13"/>
  <c r="B1543" i="13"/>
  <c r="C1543" i="13"/>
  <c r="B1544" i="13"/>
  <c r="C1544" i="13"/>
  <c r="B1545" i="13"/>
  <c r="C1545" i="13"/>
  <c r="B1546" i="13"/>
  <c r="C1546" i="13"/>
  <c r="B1547" i="13"/>
  <c r="C1547" i="13"/>
  <c r="B1548" i="13"/>
  <c r="C1548" i="13"/>
  <c r="B1549" i="13"/>
  <c r="C1549" i="13"/>
  <c r="B1550" i="13"/>
  <c r="C1550" i="13"/>
  <c r="B1551" i="13"/>
  <c r="C1551" i="13"/>
  <c r="B1552" i="13"/>
  <c r="C1552" i="13"/>
  <c r="B1553" i="13"/>
  <c r="C1553" i="13"/>
  <c r="B1554" i="13"/>
  <c r="C1554" i="13"/>
  <c r="B1555" i="13"/>
  <c r="C1555" i="13"/>
  <c r="B1556" i="13"/>
  <c r="C1556" i="13"/>
  <c r="B1557" i="13"/>
  <c r="C1557" i="13"/>
  <c r="B1558" i="13"/>
  <c r="C1558" i="13"/>
  <c r="B1559" i="13"/>
  <c r="C1559" i="13"/>
  <c r="B1560" i="13"/>
  <c r="C1560" i="13"/>
  <c r="B1561" i="13"/>
  <c r="C1561" i="13"/>
  <c r="B1562" i="13"/>
  <c r="C1562" i="13"/>
  <c r="B1563" i="13"/>
  <c r="C1563" i="13"/>
  <c r="B1564" i="13"/>
  <c r="C1564" i="13"/>
  <c r="B1565" i="13"/>
  <c r="C1565" i="13"/>
  <c r="B1566" i="13"/>
  <c r="C1566" i="13"/>
  <c r="B1567" i="13"/>
  <c r="C1567" i="13"/>
  <c r="B1568" i="13"/>
  <c r="C1568" i="13"/>
  <c r="B1569" i="13"/>
  <c r="C1569" i="13"/>
  <c r="B1570" i="13"/>
  <c r="C1570" i="13"/>
  <c r="B1571" i="13"/>
  <c r="C1571" i="13"/>
  <c r="B1572" i="13"/>
  <c r="C1572" i="13"/>
  <c r="B1573" i="13"/>
  <c r="C1573" i="13"/>
  <c r="B1574" i="13"/>
  <c r="C1574" i="13"/>
  <c r="B1575" i="13"/>
  <c r="C1575" i="13"/>
  <c r="B1576" i="13"/>
  <c r="C1576" i="13"/>
  <c r="B1577" i="13"/>
  <c r="C1577" i="13"/>
  <c r="B1578" i="13"/>
  <c r="C1578" i="13"/>
  <c r="B1579" i="13"/>
  <c r="C1579" i="13"/>
  <c r="B1580" i="13"/>
  <c r="C1580" i="13"/>
  <c r="B1581" i="13"/>
  <c r="C1581" i="13"/>
  <c r="B1582" i="13"/>
  <c r="C1582" i="13"/>
  <c r="B1583" i="13"/>
  <c r="C1583" i="13"/>
  <c r="B1584" i="13"/>
  <c r="C1584" i="13"/>
  <c r="B1585" i="13"/>
  <c r="C1585" i="13"/>
  <c r="B1586" i="13"/>
  <c r="C1586" i="13"/>
  <c r="B1587" i="13"/>
  <c r="C1587" i="13"/>
  <c r="B1588" i="13"/>
  <c r="C1588" i="13"/>
  <c r="B1589" i="13"/>
  <c r="C1589" i="13"/>
  <c r="B1590" i="13"/>
  <c r="C1590" i="13"/>
  <c r="B1591" i="13"/>
  <c r="C1591" i="13"/>
  <c r="B1592" i="13"/>
  <c r="C1592" i="13"/>
  <c r="B1593" i="13"/>
  <c r="C1593" i="13"/>
  <c r="B1594" i="13"/>
  <c r="C1594" i="13"/>
  <c r="B1595" i="13"/>
  <c r="C1595" i="13"/>
  <c r="B1596" i="13"/>
  <c r="C1596" i="13"/>
  <c r="B1597" i="13"/>
  <c r="C1597" i="13"/>
  <c r="B1598" i="13"/>
  <c r="C1598" i="13"/>
  <c r="B1599" i="13"/>
  <c r="C1599" i="13"/>
  <c r="B1600" i="13"/>
  <c r="C1600" i="13"/>
  <c r="B1601" i="13"/>
  <c r="C1601" i="13"/>
  <c r="B1602" i="13"/>
  <c r="C1602" i="13"/>
  <c r="B1603" i="13"/>
  <c r="C1603" i="13"/>
  <c r="B1604" i="13"/>
  <c r="C1604" i="13"/>
  <c r="B1605" i="13"/>
  <c r="C1605" i="13"/>
  <c r="B1606" i="13"/>
  <c r="C1606" i="13"/>
  <c r="B1607" i="13"/>
  <c r="C1607" i="13"/>
  <c r="B1608" i="13"/>
  <c r="C1608" i="13"/>
  <c r="B1609" i="13"/>
  <c r="C1609" i="13"/>
  <c r="B1610" i="13"/>
  <c r="C1610" i="13"/>
  <c r="B1611" i="13"/>
  <c r="C1611" i="13"/>
  <c r="B1612" i="13"/>
  <c r="C1612" i="13"/>
  <c r="B1613" i="13"/>
  <c r="C1613" i="13"/>
  <c r="B1614" i="13"/>
  <c r="C1614" i="13"/>
  <c r="B1615" i="13"/>
  <c r="C1615" i="13"/>
  <c r="B1616" i="13"/>
  <c r="C1616" i="13"/>
  <c r="B1617" i="13"/>
  <c r="C1617" i="13"/>
  <c r="B1618" i="13"/>
  <c r="C1618" i="13"/>
  <c r="B1619" i="13"/>
  <c r="C1619" i="13"/>
  <c r="B1620" i="13"/>
  <c r="C1620" i="13"/>
  <c r="B1621" i="13"/>
  <c r="C1621" i="13"/>
  <c r="B1622" i="13"/>
  <c r="C1622" i="13"/>
  <c r="B1623" i="13"/>
  <c r="C1623" i="13"/>
  <c r="B1624" i="13"/>
  <c r="C1624" i="13"/>
  <c r="B1625" i="13"/>
  <c r="C1625" i="13"/>
  <c r="B1626" i="13"/>
  <c r="C1626" i="13"/>
  <c r="B1627" i="13"/>
  <c r="C1627" i="13"/>
  <c r="B1628" i="13"/>
  <c r="C1628" i="13"/>
  <c r="B1629" i="13"/>
  <c r="C1629" i="13"/>
  <c r="B1630" i="13"/>
  <c r="C1630" i="13"/>
  <c r="B1631" i="13"/>
  <c r="C1631" i="13"/>
  <c r="B1632" i="13"/>
  <c r="C1632" i="13"/>
  <c r="B1633" i="13"/>
  <c r="C1633" i="13"/>
  <c r="B1634" i="13"/>
  <c r="C1634" i="13"/>
  <c r="B1635" i="13"/>
  <c r="C1635" i="13"/>
  <c r="B1636" i="13"/>
  <c r="C1636" i="13"/>
  <c r="B1637" i="13"/>
  <c r="C1637" i="13"/>
  <c r="B1638" i="13"/>
  <c r="C1638" i="13"/>
  <c r="B1639" i="13"/>
  <c r="C1639" i="13"/>
  <c r="B1640" i="13"/>
  <c r="C1640" i="13"/>
  <c r="B1641" i="13"/>
  <c r="C1641" i="13"/>
  <c r="B1642" i="13"/>
  <c r="C1642" i="13"/>
  <c r="B1643" i="13"/>
  <c r="C1643" i="13"/>
  <c r="B1644" i="13"/>
  <c r="C1644" i="13"/>
  <c r="B1645" i="13"/>
  <c r="C1645" i="13"/>
  <c r="B1646" i="13"/>
  <c r="C1646" i="13"/>
  <c r="B1647" i="13"/>
  <c r="C1647" i="13"/>
  <c r="B1648" i="13"/>
  <c r="C1648" i="13"/>
  <c r="B1649" i="13"/>
  <c r="C1649" i="13"/>
  <c r="B1650" i="13"/>
  <c r="C1650" i="13"/>
  <c r="B1651" i="13"/>
  <c r="C1651" i="13"/>
  <c r="B1652" i="13"/>
  <c r="C1652" i="13"/>
  <c r="B1653" i="13"/>
  <c r="C1653" i="13"/>
  <c r="B1654" i="13"/>
  <c r="C1654" i="13"/>
  <c r="B1655" i="13"/>
  <c r="C1655" i="13"/>
  <c r="B1656" i="13"/>
  <c r="C1656" i="13"/>
  <c r="B1657" i="13"/>
  <c r="C1657" i="13"/>
  <c r="B1658" i="13"/>
  <c r="C1658" i="13"/>
  <c r="B1659" i="13"/>
  <c r="C1659" i="13"/>
  <c r="B1660" i="13"/>
  <c r="C1660" i="13"/>
  <c r="B1661" i="13"/>
  <c r="C1661" i="13"/>
  <c r="B1662" i="13"/>
  <c r="C1662" i="13"/>
  <c r="B1663" i="13"/>
  <c r="C1663" i="13"/>
  <c r="B1664" i="13"/>
  <c r="C1664" i="13"/>
  <c r="B1665" i="13"/>
  <c r="C1665" i="13"/>
  <c r="B1666" i="13"/>
  <c r="C1666" i="13"/>
  <c r="B1667" i="13"/>
  <c r="C1667" i="13"/>
  <c r="B1668" i="13"/>
  <c r="C1668" i="13"/>
  <c r="B1669" i="13"/>
  <c r="C1669" i="13"/>
  <c r="B1670" i="13"/>
  <c r="C1670" i="13"/>
  <c r="B1671" i="13"/>
  <c r="C1671" i="13"/>
  <c r="B1672" i="13"/>
  <c r="C1672" i="13"/>
  <c r="B1673" i="13"/>
  <c r="C1673" i="13"/>
  <c r="B1674" i="13"/>
  <c r="C1674" i="13"/>
  <c r="B1675" i="13"/>
  <c r="C1675" i="13"/>
  <c r="B1676" i="13"/>
  <c r="C1676" i="13"/>
  <c r="B1677" i="13"/>
  <c r="C1677" i="13"/>
  <c r="B1678" i="13"/>
  <c r="C1678" i="13"/>
  <c r="B1679" i="13"/>
  <c r="C1679" i="13"/>
  <c r="B1680" i="13"/>
  <c r="C1680" i="13"/>
  <c r="B1681" i="13"/>
  <c r="C1681" i="13"/>
  <c r="B1682" i="13"/>
  <c r="C1682" i="13"/>
  <c r="B1683" i="13"/>
  <c r="C1683" i="13"/>
  <c r="B1684" i="13"/>
  <c r="C1684" i="13"/>
  <c r="B1685" i="13"/>
  <c r="C1685" i="13"/>
  <c r="B1686" i="13"/>
  <c r="C1686" i="13"/>
  <c r="B1687" i="13"/>
  <c r="C1687" i="13"/>
  <c r="B1688" i="13"/>
  <c r="C1688" i="13"/>
  <c r="B1689" i="13"/>
  <c r="C1689" i="13"/>
  <c r="B1690" i="13"/>
  <c r="C1690" i="13"/>
  <c r="B1691" i="13"/>
  <c r="C1691" i="13"/>
  <c r="B1692" i="13"/>
  <c r="C1692" i="13"/>
  <c r="B1693" i="13"/>
  <c r="C1693" i="13"/>
  <c r="B1694" i="13"/>
  <c r="C1694" i="13"/>
  <c r="B1695" i="13"/>
  <c r="C1695" i="13"/>
  <c r="B1696" i="13"/>
  <c r="C1696" i="13"/>
  <c r="B1697" i="13"/>
  <c r="C1697" i="13"/>
  <c r="B1698" i="13"/>
  <c r="C1698" i="13"/>
  <c r="B1699" i="13"/>
  <c r="C1699" i="13"/>
  <c r="B1700" i="13"/>
  <c r="C1700" i="13"/>
  <c r="B1701" i="13"/>
  <c r="C1701" i="13"/>
  <c r="B1702" i="13"/>
  <c r="C1702" i="13"/>
  <c r="B1703" i="13"/>
  <c r="C1703" i="13"/>
  <c r="B1704" i="13"/>
  <c r="C1704" i="13"/>
  <c r="B1705" i="13"/>
  <c r="C1705" i="13"/>
  <c r="B1706" i="13"/>
  <c r="C1706" i="13"/>
  <c r="B1707" i="13"/>
  <c r="C1707" i="13"/>
  <c r="B1708" i="13"/>
  <c r="C1708" i="13"/>
  <c r="B1709" i="13"/>
  <c r="C1709" i="13"/>
  <c r="B1710" i="13"/>
  <c r="C1710" i="13"/>
  <c r="B1711" i="13"/>
  <c r="C1711" i="13"/>
  <c r="B1712" i="13"/>
  <c r="C1712" i="13"/>
  <c r="B1713" i="13"/>
  <c r="C1713" i="13"/>
  <c r="B1714" i="13"/>
  <c r="C1714" i="13"/>
  <c r="B1715" i="13"/>
  <c r="C1715" i="13"/>
  <c r="B1716" i="13"/>
  <c r="C1716" i="13"/>
  <c r="B1717" i="13"/>
  <c r="C1717" i="13"/>
  <c r="B1718" i="13"/>
  <c r="C1718" i="13"/>
  <c r="B1719" i="13"/>
  <c r="C1719" i="13"/>
  <c r="B1720" i="13"/>
  <c r="C1720" i="13"/>
  <c r="B1721" i="13"/>
  <c r="C1721" i="13"/>
  <c r="B1722" i="13"/>
  <c r="C1722" i="13"/>
  <c r="B1723" i="13"/>
  <c r="C1723" i="13"/>
  <c r="B1724" i="13"/>
  <c r="C1724" i="13"/>
  <c r="B1725" i="13"/>
  <c r="C1725" i="13"/>
  <c r="B1726" i="13"/>
  <c r="C1726" i="13"/>
  <c r="B1727" i="13"/>
  <c r="C1727" i="13"/>
  <c r="B1728" i="13"/>
  <c r="C1728" i="13"/>
  <c r="B1729" i="13"/>
  <c r="C1729" i="13"/>
  <c r="B1730" i="13"/>
  <c r="C1730" i="13"/>
  <c r="B1731" i="13"/>
  <c r="C1731" i="13"/>
  <c r="B1732" i="13"/>
  <c r="C1732" i="13"/>
  <c r="B1733" i="13"/>
  <c r="C1733" i="13"/>
  <c r="B1734" i="13"/>
  <c r="C1734" i="13"/>
  <c r="B1735" i="13"/>
  <c r="C1735" i="13"/>
  <c r="B1736" i="13"/>
  <c r="C1736" i="13"/>
  <c r="B1737" i="13"/>
  <c r="C1737" i="13"/>
  <c r="B1738" i="13"/>
  <c r="C1738" i="13"/>
  <c r="B1739" i="13"/>
  <c r="C1739" i="13"/>
  <c r="B1740" i="13"/>
  <c r="C1740" i="13"/>
  <c r="B1741" i="13"/>
  <c r="C1741" i="13"/>
  <c r="B1742" i="13"/>
  <c r="C1742" i="13"/>
  <c r="B1743" i="13"/>
  <c r="C1743" i="13"/>
  <c r="B1744" i="13"/>
  <c r="C1744" i="13"/>
  <c r="B1745" i="13"/>
  <c r="C1745" i="13"/>
  <c r="B1746" i="13"/>
  <c r="C1746" i="13"/>
  <c r="B1747" i="13"/>
  <c r="C1747" i="13"/>
  <c r="B1748" i="13"/>
  <c r="C1748" i="13"/>
  <c r="B1749" i="13"/>
  <c r="C1749" i="13"/>
  <c r="B1750" i="13"/>
  <c r="C1750" i="13"/>
  <c r="B1751" i="13"/>
  <c r="C1751" i="13"/>
  <c r="B1752" i="13"/>
  <c r="C1752" i="13"/>
  <c r="B1753" i="13"/>
  <c r="C1753" i="13"/>
  <c r="B1754" i="13"/>
  <c r="C1754" i="13"/>
  <c r="B1755" i="13"/>
  <c r="C1755" i="13"/>
  <c r="B1756" i="13"/>
  <c r="C1756" i="13"/>
  <c r="B1757" i="13"/>
  <c r="C1757" i="13"/>
  <c r="B1758" i="13"/>
  <c r="C1758" i="13"/>
  <c r="B1759" i="13"/>
  <c r="C1759" i="13"/>
  <c r="B1760" i="13"/>
  <c r="C1760" i="13"/>
  <c r="B1761" i="13"/>
  <c r="C1761" i="13"/>
  <c r="B1762" i="13"/>
  <c r="C1762" i="13"/>
  <c r="B1763" i="13"/>
  <c r="C1763" i="13"/>
  <c r="B1764" i="13"/>
  <c r="C1764" i="13"/>
  <c r="B1765" i="13"/>
  <c r="C1765" i="13"/>
  <c r="B1766" i="13"/>
  <c r="C1766" i="13"/>
  <c r="B1767" i="13"/>
  <c r="C1767" i="13"/>
  <c r="B1768" i="13"/>
  <c r="C1768" i="13"/>
  <c r="B1769" i="13"/>
  <c r="C1769" i="13"/>
  <c r="B1770" i="13"/>
  <c r="C1770" i="13"/>
  <c r="B1771" i="13"/>
  <c r="C1771" i="13"/>
  <c r="B1772" i="13"/>
  <c r="C1772" i="13"/>
  <c r="B1773" i="13"/>
  <c r="C1773" i="13"/>
  <c r="B1774" i="13"/>
  <c r="C1774" i="13"/>
  <c r="B1775" i="13"/>
  <c r="C1775" i="13"/>
  <c r="B1776" i="13"/>
  <c r="C1776" i="13"/>
  <c r="B1777" i="13"/>
  <c r="C1777" i="13"/>
  <c r="B1778" i="13"/>
  <c r="C1778" i="13"/>
  <c r="B1779" i="13"/>
  <c r="C1779" i="13"/>
  <c r="B1780" i="13"/>
  <c r="C1780" i="13"/>
  <c r="B1781" i="13"/>
  <c r="C1781" i="13"/>
  <c r="B1782" i="13"/>
  <c r="C1782" i="13"/>
  <c r="B1783" i="13"/>
  <c r="C1783" i="13"/>
  <c r="B1784" i="13"/>
  <c r="C1784" i="13"/>
  <c r="B1785" i="13"/>
  <c r="C1785" i="13"/>
  <c r="B1786" i="13"/>
  <c r="C1786" i="13"/>
  <c r="B1787" i="13"/>
  <c r="C1787" i="13"/>
  <c r="B1788" i="13"/>
  <c r="C1788" i="13"/>
  <c r="B1789" i="13"/>
  <c r="C1789" i="13"/>
  <c r="B1790" i="13"/>
  <c r="C1790" i="13"/>
  <c r="B1791" i="13"/>
  <c r="C1791" i="13"/>
  <c r="B1792" i="13"/>
  <c r="C1792" i="13"/>
  <c r="B1793" i="13"/>
  <c r="C1793" i="13"/>
  <c r="B1794" i="13"/>
  <c r="C1794" i="13"/>
  <c r="B1795" i="13"/>
  <c r="C1795" i="13"/>
  <c r="B1796" i="13"/>
  <c r="C1796" i="13"/>
  <c r="B1797" i="13"/>
  <c r="C1797" i="13"/>
  <c r="B1798" i="13"/>
  <c r="C1798" i="13"/>
  <c r="B1799" i="13"/>
  <c r="C1799" i="13"/>
  <c r="B1800" i="13"/>
  <c r="C1800" i="13"/>
  <c r="B1801" i="13"/>
  <c r="C1801" i="13"/>
  <c r="B1802" i="13"/>
  <c r="C1802" i="13"/>
  <c r="B1803" i="13"/>
  <c r="C1803" i="13"/>
  <c r="B1804" i="13"/>
  <c r="C1804" i="13"/>
  <c r="B1805" i="13"/>
  <c r="C1805" i="13"/>
  <c r="B1806" i="13"/>
  <c r="C1806" i="13"/>
  <c r="B1807" i="13"/>
  <c r="C1807" i="13"/>
  <c r="B1808" i="13"/>
  <c r="C1808" i="13"/>
  <c r="B1809" i="13"/>
  <c r="C1809" i="13"/>
  <c r="B1810" i="13"/>
  <c r="C1810" i="13"/>
  <c r="B1811" i="13"/>
  <c r="C1811" i="13"/>
  <c r="B1812" i="13"/>
  <c r="C1812" i="13"/>
  <c r="B1813" i="13"/>
  <c r="C1813" i="13"/>
  <c r="B1814" i="13"/>
  <c r="C1814" i="13"/>
  <c r="B1815" i="13"/>
  <c r="C1815" i="13"/>
  <c r="B1816" i="13"/>
  <c r="C1816" i="13"/>
  <c r="B1817" i="13"/>
  <c r="C1817" i="13"/>
  <c r="B1818" i="13"/>
  <c r="C1818" i="13"/>
  <c r="B1819" i="13"/>
  <c r="C1819" i="13"/>
  <c r="B1820" i="13"/>
  <c r="C1820" i="13"/>
  <c r="B1821" i="13"/>
  <c r="C1821" i="13"/>
  <c r="B1822" i="13"/>
  <c r="C1822" i="13"/>
  <c r="B1823" i="13"/>
  <c r="C1823" i="13"/>
  <c r="B1824" i="13"/>
  <c r="C1824" i="13"/>
  <c r="B1825" i="13"/>
  <c r="C1825" i="13"/>
  <c r="B1826" i="13"/>
  <c r="C1826" i="13"/>
  <c r="B1827" i="13"/>
  <c r="C1827" i="13"/>
  <c r="B1828" i="13"/>
  <c r="C1828" i="13"/>
  <c r="B1829" i="13"/>
  <c r="C1829" i="13"/>
  <c r="B1830" i="13"/>
  <c r="C1830" i="13"/>
  <c r="B1831" i="13"/>
  <c r="C1831" i="13"/>
  <c r="B1832" i="13"/>
  <c r="C1832" i="13"/>
  <c r="B1833" i="13"/>
  <c r="C1833" i="13"/>
  <c r="B1834" i="13"/>
  <c r="C1834" i="13"/>
  <c r="B1835" i="13"/>
  <c r="C1835" i="13"/>
  <c r="B1836" i="13"/>
  <c r="C1836" i="13"/>
  <c r="B1837" i="13"/>
  <c r="C1837" i="13"/>
  <c r="B1838" i="13"/>
  <c r="C1838" i="13"/>
  <c r="B1839" i="13"/>
  <c r="C1839" i="13"/>
  <c r="B1840" i="13"/>
  <c r="C1840" i="13"/>
  <c r="B1841" i="13"/>
  <c r="C1841" i="13"/>
  <c r="B1842" i="13"/>
  <c r="C1842" i="13"/>
  <c r="B1843" i="13"/>
  <c r="C1843" i="13"/>
  <c r="B1844" i="13"/>
  <c r="C1844" i="13"/>
  <c r="B1845" i="13"/>
  <c r="C1845" i="13"/>
  <c r="B1846" i="13"/>
  <c r="C1846" i="13"/>
  <c r="B1847" i="13"/>
  <c r="C1847" i="13"/>
  <c r="B1848" i="13"/>
  <c r="C1848" i="13"/>
  <c r="B1849" i="13"/>
  <c r="C1849" i="13"/>
  <c r="B1850" i="13"/>
  <c r="C1850" i="13"/>
  <c r="B1851" i="13"/>
  <c r="C1851" i="13"/>
  <c r="B1852" i="13"/>
  <c r="C1852" i="13"/>
  <c r="B1853" i="13"/>
  <c r="C1853" i="13"/>
  <c r="B1854" i="13"/>
  <c r="C1854" i="13"/>
  <c r="B1855" i="13"/>
  <c r="C1855" i="13"/>
  <c r="B1856" i="13"/>
  <c r="C1856" i="13"/>
  <c r="B1857" i="13"/>
  <c r="C1857" i="13"/>
  <c r="B1858" i="13"/>
  <c r="C1858" i="13"/>
  <c r="B1859" i="13"/>
  <c r="C1859" i="13"/>
  <c r="B1860" i="13"/>
  <c r="C1860" i="13"/>
  <c r="B1861" i="13"/>
  <c r="C1861" i="13"/>
  <c r="B1862" i="13"/>
  <c r="C1862" i="13"/>
  <c r="B1863" i="13"/>
  <c r="C1863" i="13"/>
  <c r="B1864" i="13"/>
  <c r="C1864" i="13"/>
  <c r="B1865" i="13"/>
  <c r="C1865" i="13"/>
  <c r="B1866" i="13"/>
  <c r="C1866" i="13"/>
  <c r="B1867" i="13"/>
  <c r="C1867" i="13"/>
  <c r="B1868" i="13"/>
  <c r="C1868" i="13"/>
  <c r="B1869" i="13"/>
  <c r="C1869" i="13"/>
  <c r="B1870" i="13"/>
  <c r="C1870" i="13"/>
  <c r="B1871" i="13"/>
  <c r="C1871" i="13"/>
  <c r="B1872" i="13"/>
  <c r="C1872" i="13"/>
  <c r="B1873" i="13"/>
  <c r="C1873" i="13"/>
  <c r="B1874" i="13"/>
  <c r="C1874" i="13"/>
  <c r="B1875" i="13"/>
  <c r="C1875" i="13"/>
  <c r="B1876" i="13"/>
  <c r="C1876" i="13"/>
  <c r="B1877" i="13"/>
  <c r="C1877" i="13"/>
  <c r="B1878" i="13"/>
  <c r="C1878" i="13"/>
  <c r="B1879" i="13"/>
  <c r="C1879" i="13"/>
  <c r="B1880" i="13"/>
  <c r="C1880" i="13"/>
  <c r="B1881" i="13"/>
  <c r="C1881" i="13"/>
  <c r="B1882" i="13"/>
  <c r="C1882" i="13"/>
  <c r="B1883" i="13"/>
  <c r="C1883" i="13"/>
  <c r="B1884" i="13"/>
  <c r="C1884" i="13"/>
  <c r="B1885" i="13"/>
  <c r="C1885" i="13"/>
  <c r="B1886" i="13"/>
  <c r="C1886" i="13"/>
  <c r="B1887" i="13"/>
  <c r="C1887" i="13"/>
  <c r="B1888" i="13"/>
  <c r="C1888" i="13"/>
  <c r="B1889" i="13"/>
  <c r="C1889" i="13"/>
  <c r="B1890" i="13"/>
  <c r="C1890" i="13"/>
  <c r="B1891" i="13"/>
  <c r="C1891" i="13"/>
  <c r="B1892" i="13"/>
  <c r="C1892" i="13"/>
  <c r="B1893" i="13"/>
  <c r="C1893" i="13"/>
  <c r="B1894" i="13"/>
  <c r="C1894" i="13"/>
  <c r="B1895" i="13"/>
  <c r="C1895" i="13"/>
  <c r="B1896" i="13"/>
  <c r="C1896" i="13"/>
  <c r="B1897" i="13"/>
  <c r="C1897" i="13"/>
  <c r="B1898" i="13"/>
  <c r="C1898" i="13"/>
  <c r="B1899" i="13"/>
  <c r="C1899" i="13"/>
  <c r="B1900" i="13"/>
  <c r="C1900" i="13"/>
  <c r="B1901" i="13"/>
  <c r="C1901" i="13"/>
  <c r="B1902" i="13"/>
  <c r="C1902" i="13"/>
  <c r="B1903" i="13"/>
  <c r="C1903" i="13"/>
  <c r="B1904" i="13"/>
  <c r="C1904" i="13"/>
  <c r="B1905" i="13"/>
  <c r="C1905" i="13"/>
  <c r="B1906" i="13"/>
  <c r="C1906" i="13"/>
  <c r="B1907" i="13"/>
  <c r="C1907" i="13"/>
  <c r="B1908" i="13"/>
  <c r="C1908" i="13"/>
  <c r="B1909" i="13"/>
  <c r="C1909" i="13"/>
  <c r="B1910" i="13"/>
  <c r="C1910" i="13"/>
  <c r="B1911" i="13"/>
  <c r="C1911" i="13"/>
  <c r="B1912" i="13"/>
  <c r="C1912" i="13"/>
  <c r="B1913" i="13"/>
  <c r="C1913" i="13"/>
  <c r="B1914" i="13"/>
  <c r="C1914" i="13"/>
  <c r="B1915" i="13"/>
  <c r="C1915" i="13"/>
  <c r="B1916" i="13"/>
  <c r="C1916" i="13"/>
  <c r="B1917" i="13"/>
  <c r="C1917" i="13"/>
  <c r="B1918" i="13"/>
  <c r="C1918" i="13"/>
  <c r="B1919" i="13"/>
  <c r="C1919" i="13"/>
  <c r="B1920" i="13"/>
  <c r="C1920" i="13"/>
  <c r="B1921" i="13"/>
  <c r="C1921" i="13"/>
  <c r="B1922" i="13"/>
  <c r="C1922" i="13"/>
  <c r="B1923" i="13"/>
  <c r="C1923" i="13"/>
  <c r="B1924" i="13"/>
  <c r="C1924" i="13"/>
  <c r="B1925" i="13"/>
  <c r="C1925" i="13"/>
  <c r="B1926" i="13"/>
  <c r="C1926" i="13"/>
  <c r="B1927" i="13"/>
  <c r="C1927" i="13"/>
  <c r="B1928" i="13"/>
  <c r="C1928" i="13"/>
  <c r="B1929" i="13"/>
  <c r="C1929" i="13"/>
  <c r="B1930" i="13"/>
  <c r="C1930" i="13"/>
  <c r="B1931" i="13"/>
  <c r="C1931" i="13"/>
  <c r="B1932" i="13"/>
  <c r="C1932" i="13"/>
  <c r="B1933" i="13"/>
  <c r="C1933" i="13"/>
  <c r="B1934" i="13"/>
  <c r="C1934" i="13"/>
  <c r="B1935" i="13"/>
  <c r="C1935" i="13"/>
  <c r="B1936" i="13"/>
  <c r="C1936" i="13"/>
  <c r="B1937" i="13"/>
  <c r="C1937" i="13"/>
  <c r="B1938" i="13"/>
  <c r="C1938" i="13"/>
  <c r="B1939" i="13"/>
  <c r="C1939" i="13"/>
  <c r="B1940" i="13"/>
  <c r="C1940" i="13"/>
  <c r="B1941" i="13"/>
  <c r="C1941" i="13"/>
  <c r="B1942" i="13"/>
  <c r="C1942" i="13"/>
  <c r="B1943" i="13"/>
  <c r="C1943" i="13"/>
  <c r="B1944" i="13"/>
  <c r="C1944" i="13"/>
  <c r="B1945" i="13"/>
  <c r="C1945" i="13"/>
  <c r="B1946" i="13"/>
  <c r="C1946" i="13"/>
  <c r="B1947" i="13"/>
  <c r="C1947" i="13"/>
  <c r="B1948" i="13"/>
  <c r="C1948" i="13"/>
  <c r="B1949" i="13"/>
  <c r="C1949" i="13"/>
  <c r="B1950" i="13"/>
  <c r="C1950" i="13"/>
  <c r="B1951" i="13"/>
  <c r="C1951" i="13"/>
  <c r="B1952" i="13"/>
  <c r="C1952" i="13"/>
  <c r="B1953" i="13"/>
  <c r="C1953" i="13"/>
  <c r="B1954" i="13"/>
  <c r="C1954" i="13"/>
  <c r="B1955" i="13"/>
  <c r="C1955" i="13"/>
  <c r="B1956" i="13"/>
  <c r="C1956" i="13"/>
  <c r="B1957" i="13"/>
  <c r="C1957" i="13"/>
  <c r="B1958" i="13"/>
  <c r="C1958" i="13"/>
  <c r="B1959" i="13"/>
  <c r="C1959" i="13"/>
  <c r="B1960" i="13"/>
  <c r="C1960" i="13"/>
  <c r="B1961" i="13"/>
  <c r="C1961" i="13"/>
  <c r="B1962" i="13"/>
  <c r="C1962" i="13"/>
  <c r="B1963" i="13"/>
  <c r="C1963" i="13"/>
  <c r="B1964" i="13"/>
  <c r="C1964" i="13"/>
  <c r="B1965" i="13"/>
  <c r="C1965" i="13"/>
  <c r="B1966" i="13"/>
  <c r="C1966" i="13"/>
  <c r="B1967" i="13"/>
  <c r="C1967" i="13"/>
  <c r="B1968" i="13"/>
  <c r="C1968" i="13"/>
  <c r="B1969" i="13"/>
  <c r="C1969" i="13"/>
  <c r="B1970" i="13"/>
  <c r="C1970" i="13"/>
  <c r="B1971" i="13"/>
  <c r="C1971" i="13"/>
  <c r="B1972" i="13"/>
  <c r="C1972" i="13"/>
  <c r="B1973" i="13"/>
  <c r="C1973" i="13"/>
  <c r="B1974" i="13"/>
  <c r="C1974" i="13"/>
  <c r="B1975" i="13"/>
  <c r="C1975" i="13"/>
  <c r="B1976" i="13"/>
  <c r="C1976" i="13"/>
  <c r="B1977" i="13"/>
  <c r="C1977" i="13"/>
  <c r="B1978" i="13"/>
  <c r="C1978" i="13"/>
  <c r="B1979" i="13"/>
  <c r="C1979" i="13"/>
  <c r="B1980" i="13"/>
  <c r="C1980" i="13"/>
  <c r="B1981" i="13"/>
  <c r="C1981" i="13"/>
  <c r="B1982" i="13"/>
  <c r="C1982" i="13"/>
  <c r="B1983" i="13"/>
  <c r="C1983" i="13"/>
  <c r="B1984" i="13"/>
  <c r="C1984" i="13"/>
  <c r="B1985" i="13"/>
  <c r="C1985" i="13"/>
  <c r="B1986" i="13"/>
  <c r="C1986" i="13"/>
  <c r="B1987" i="13"/>
  <c r="C1987" i="13"/>
  <c r="B1988" i="13"/>
  <c r="C1988" i="13"/>
  <c r="B1989" i="13"/>
  <c r="C1989" i="13"/>
  <c r="B1990" i="13"/>
  <c r="C1990" i="13"/>
  <c r="B1991" i="13"/>
  <c r="C1991" i="13"/>
  <c r="B1992" i="13"/>
  <c r="C1992" i="13"/>
  <c r="B1993" i="13"/>
  <c r="C1993" i="13"/>
  <c r="B1994" i="13"/>
  <c r="C1994" i="13"/>
  <c r="B1995" i="13"/>
  <c r="C1995" i="13"/>
  <c r="B1996" i="13"/>
  <c r="C1996" i="13"/>
  <c r="B1997" i="13"/>
  <c r="C1997" i="13"/>
  <c r="B1998" i="13"/>
  <c r="C1998" i="13"/>
  <c r="B1999" i="13"/>
  <c r="C1999" i="13"/>
  <c r="B2000" i="13"/>
  <c r="C2000" i="13"/>
  <c r="B2001" i="13"/>
  <c r="C2001" i="13"/>
  <c r="B2002" i="13"/>
  <c r="C2002" i="13"/>
  <c r="B2003" i="13"/>
  <c r="C2003" i="13"/>
  <c r="B2004" i="13"/>
  <c r="C2004" i="13"/>
  <c r="B2005" i="13"/>
  <c r="C2005" i="13"/>
  <c r="B2006" i="13"/>
  <c r="C2006" i="13"/>
  <c r="B2007" i="13"/>
  <c r="C2007" i="13"/>
  <c r="B2008" i="13"/>
  <c r="C2008" i="13"/>
  <c r="B2009" i="13"/>
  <c r="C2009" i="13"/>
  <c r="B2010" i="13"/>
  <c r="C2010" i="13"/>
  <c r="B2011" i="13"/>
  <c r="C2011" i="13"/>
  <c r="B2012" i="13"/>
  <c r="C2012" i="13"/>
  <c r="B2013" i="13"/>
  <c r="C2013" i="13"/>
  <c r="B2014" i="13"/>
  <c r="C2014" i="13"/>
  <c r="B2015" i="13"/>
  <c r="C2015" i="13"/>
  <c r="B2016" i="13"/>
  <c r="C2016" i="13"/>
  <c r="B2017" i="13"/>
  <c r="C2017" i="13"/>
  <c r="B2018" i="13"/>
  <c r="C2018" i="13"/>
  <c r="B2019" i="13"/>
  <c r="C2019" i="13"/>
  <c r="B2020" i="13"/>
  <c r="C2020" i="13"/>
  <c r="B2021" i="13"/>
  <c r="C2021" i="13"/>
  <c r="B2022" i="13"/>
  <c r="C2022" i="13"/>
  <c r="B2023" i="13"/>
  <c r="C2023" i="13"/>
  <c r="B2024" i="13"/>
  <c r="C2024" i="13"/>
  <c r="B2025" i="13"/>
  <c r="C2025" i="13"/>
  <c r="B2026" i="13"/>
  <c r="C2026" i="13"/>
  <c r="B2027" i="13"/>
  <c r="C2027" i="13"/>
  <c r="B2028" i="13"/>
  <c r="C2028" i="13"/>
  <c r="B2029" i="13"/>
  <c r="C2029" i="13"/>
  <c r="B2030" i="13"/>
  <c r="C2030" i="13"/>
  <c r="B2031" i="13"/>
  <c r="C2031" i="13"/>
  <c r="B2032" i="13"/>
  <c r="C2032" i="13"/>
  <c r="B2033" i="13"/>
  <c r="C2033" i="13"/>
  <c r="B2034" i="13"/>
  <c r="C2034" i="13"/>
  <c r="B2035" i="13"/>
  <c r="C2035" i="13"/>
  <c r="B2036" i="13"/>
  <c r="C2036" i="13"/>
  <c r="B2037" i="13"/>
  <c r="C2037" i="13"/>
  <c r="B2038" i="13"/>
  <c r="C2038" i="13"/>
  <c r="B2039" i="13"/>
  <c r="C2039" i="13"/>
  <c r="B2040" i="13"/>
  <c r="C2040" i="13"/>
  <c r="B2041" i="13"/>
  <c r="C2041" i="13"/>
  <c r="B2042" i="13"/>
  <c r="C2042" i="13"/>
  <c r="B2043" i="13"/>
  <c r="C2043" i="13"/>
  <c r="B2044" i="13"/>
  <c r="C2044" i="13"/>
  <c r="B2045" i="13"/>
  <c r="C2045" i="13"/>
  <c r="B2046" i="13"/>
  <c r="C2046" i="13"/>
  <c r="B2047" i="13"/>
  <c r="C2047" i="13"/>
  <c r="B2048" i="13"/>
  <c r="C2048" i="13"/>
  <c r="B2049" i="13"/>
  <c r="C2049" i="13"/>
  <c r="B2050" i="13"/>
  <c r="C2050" i="13"/>
  <c r="B2051" i="13"/>
  <c r="C2051" i="13"/>
  <c r="B2052" i="13"/>
  <c r="C2052" i="13"/>
  <c r="B2053" i="13"/>
  <c r="C2053" i="13"/>
  <c r="B2054" i="13"/>
  <c r="C2054" i="13"/>
  <c r="B2055" i="13"/>
  <c r="C2055" i="13"/>
  <c r="B2056" i="13"/>
  <c r="C2056" i="13"/>
  <c r="B2057" i="13"/>
  <c r="C2057" i="13"/>
  <c r="B2058" i="13"/>
  <c r="C2058" i="13"/>
  <c r="B2059" i="13"/>
  <c r="C2059" i="13"/>
  <c r="B2060" i="13"/>
  <c r="C2060" i="13"/>
  <c r="B2061" i="13"/>
  <c r="C2061" i="13"/>
  <c r="B2062" i="13"/>
  <c r="C2062" i="13"/>
  <c r="B2063" i="13"/>
  <c r="C2063" i="13"/>
  <c r="B2064" i="13"/>
  <c r="C2064" i="13"/>
  <c r="B2065" i="13"/>
  <c r="C2065" i="13"/>
  <c r="B2066" i="13"/>
  <c r="C2066" i="13"/>
  <c r="B2067" i="13"/>
  <c r="C2067" i="13"/>
  <c r="B2068" i="13"/>
  <c r="C2068" i="13"/>
  <c r="B2069" i="13"/>
  <c r="C2069" i="13"/>
  <c r="B2070" i="13"/>
  <c r="C2070" i="13"/>
  <c r="B2071" i="13"/>
  <c r="C2071" i="13"/>
  <c r="B2072" i="13"/>
  <c r="C2072" i="13"/>
  <c r="B2073" i="13"/>
  <c r="C2073" i="13"/>
  <c r="B2074" i="13"/>
  <c r="C2074" i="13"/>
  <c r="B2075" i="13"/>
  <c r="C2075" i="13"/>
  <c r="B2076" i="13"/>
  <c r="C2076" i="13"/>
  <c r="B2077" i="13"/>
  <c r="C2077" i="13"/>
  <c r="B2078" i="13"/>
  <c r="C2078" i="13"/>
  <c r="B2079" i="13"/>
  <c r="C2079" i="13"/>
  <c r="B2080" i="13"/>
  <c r="C2080" i="13"/>
  <c r="B2081" i="13"/>
  <c r="C2081" i="13"/>
  <c r="B2082" i="13"/>
  <c r="C2082" i="13"/>
  <c r="B2083" i="13"/>
  <c r="C2083" i="13"/>
  <c r="B2084" i="13"/>
  <c r="C2084" i="13"/>
  <c r="B2085" i="13"/>
  <c r="C2085" i="13"/>
  <c r="B2086" i="13"/>
  <c r="C2086" i="13"/>
  <c r="B2087" i="13"/>
  <c r="C2087" i="13"/>
  <c r="B2088" i="13"/>
  <c r="C2088" i="13"/>
  <c r="B2089" i="13"/>
  <c r="C2089" i="13"/>
  <c r="B2090" i="13"/>
  <c r="C2090" i="13"/>
  <c r="B2091" i="13"/>
  <c r="C2091" i="13"/>
  <c r="B2092" i="13"/>
  <c r="C2092" i="13"/>
  <c r="B2093" i="13"/>
  <c r="C2093" i="13"/>
  <c r="B2094" i="13"/>
  <c r="C2094" i="13"/>
  <c r="B2095" i="13"/>
  <c r="C2095" i="13"/>
  <c r="B2096" i="13"/>
  <c r="C2096" i="13"/>
  <c r="B2097" i="13"/>
  <c r="C2097" i="13"/>
  <c r="B2098" i="13"/>
  <c r="C2098" i="13"/>
  <c r="B2099" i="13"/>
  <c r="C2099" i="13"/>
  <c r="B2100" i="13"/>
  <c r="C2100" i="13"/>
  <c r="B2101" i="13"/>
  <c r="C2101" i="13"/>
  <c r="B2102" i="13"/>
  <c r="C2102" i="13"/>
  <c r="B2103" i="13"/>
  <c r="C2103" i="13"/>
  <c r="B2104" i="13"/>
  <c r="C2104" i="13"/>
  <c r="B2105" i="13"/>
  <c r="C2105" i="13"/>
  <c r="B2106" i="13"/>
  <c r="C2106" i="13"/>
  <c r="B2107" i="13"/>
  <c r="C2107" i="13"/>
  <c r="B2108" i="13"/>
  <c r="C2108" i="13"/>
  <c r="B2109" i="13"/>
  <c r="C2109" i="13"/>
  <c r="B2110" i="13"/>
  <c r="C2110" i="13"/>
  <c r="B2111" i="13"/>
  <c r="C2111" i="13"/>
  <c r="B2112" i="13"/>
  <c r="C2112" i="13"/>
  <c r="B2113" i="13"/>
  <c r="C2113" i="13"/>
  <c r="B2114" i="13"/>
  <c r="C2114" i="13"/>
  <c r="B2115" i="13"/>
  <c r="C2115" i="13"/>
  <c r="B2116" i="13"/>
  <c r="C2116" i="13"/>
  <c r="B2117" i="13"/>
  <c r="C2117" i="13"/>
  <c r="B2118" i="13"/>
  <c r="C2118" i="13"/>
  <c r="B2119" i="13"/>
  <c r="C2119" i="13"/>
  <c r="B2120" i="13"/>
  <c r="C2120" i="13"/>
  <c r="B2121" i="13"/>
  <c r="C2121" i="13"/>
  <c r="B2122" i="13"/>
  <c r="C2122" i="13"/>
  <c r="B2123" i="13"/>
  <c r="C2123" i="13"/>
  <c r="B2124" i="13"/>
  <c r="C2124" i="13"/>
  <c r="B2125" i="13"/>
  <c r="C2125" i="13"/>
  <c r="B2126" i="13"/>
  <c r="C2126" i="13"/>
  <c r="B2127" i="13"/>
  <c r="C2127" i="13"/>
  <c r="B2128" i="13"/>
  <c r="C2128" i="13"/>
  <c r="B2129" i="13"/>
  <c r="C2129" i="13"/>
  <c r="B2130" i="13"/>
  <c r="C2130" i="13"/>
  <c r="B2131" i="13"/>
  <c r="C2131" i="13"/>
  <c r="B2132" i="13"/>
  <c r="C2132" i="13"/>
  <c r="B2133" i="13"/>
  <c r="C2133" i="13"/>
  <c r="B2134" i="13"/>
  <c r="C2134" i="13"/>
  <c r="B2135" i="13"/>
  <c r="C2135" i="13"/>
  <c r="B2136" i="13"/>
  <c r="C2136" i="13"/>
  <c r="B2137" i="13"/>
  <c r="C2137" i="13"/>
  <c r="B2138" i="13"/>
  <c r="C2138" i="13"/>
  <c r="B2139" i="13"/>
  <c r="C2139" i="13"/>
  <c r="B2140" i="13"/>
  <c r="C2140" i="13"/>
  <c r="B2141" i="13"/>
  <c r="C2141" i="13"/>
  <c r="B2142" i="13"/>
  <c r="C2142" i="13"/>
  <c r="B2143" i="13"/>
  <c r="C2143" i="13"/>
  <c r="B2144" i="13"/>
  <c r="C2144" i="13"/>
  <c r="B2145" i="13"/>
  <c r="C2145" i="13"/>
  <c r="B2146" i="13"/>
  <c r="C2146" i="13"/>
  <c r="B2147" i="13"/>
  <c r="C2147" i="13"/>
  <c r="B2148" i="13"/>
  <c r="C2148" i="13"/>
  <c r="B2149" i="13"/>
  <c r="C2149" i="13"/>
  <c r="B2150" i="13"/>
  <c r="C2150" i="13"/>
  <c r="B2151" i="13"/>
  <c r="C2151" i="13"/>
  <c r="B2152" i="13"/>
  <c r="C2152" i="13"/>
  <c r="B2153" i="13"/>
  <c r="C2153" i="13"/>
  <c r="B2154" i="13"/>
  <c r="C2154" i="13"/>
  <c r="B2155" i="13"/>
  <c r="C2155" i="13"/>
  <c r="B2156" i="13"/>
  <c r="C2156" i="13"/>
  <c r="B2157" i="13"/>
  <c r="C2157" i="13"/>
  <c r="B2158" i="13"/>
  <c r="C2158" i="13"/>
  <c r="B2159" i="13"/>
  <c r="C2159" i="13"/>
  <c r="B2160" i="13"/>
  <c r="C2160" i="13"/>
  <c r="B2161" i="13"/>
  <c r="C2161" i="13"/>
  <c r="B2162" i="13"/>
  <c r="C2162" i="13"/>
  <c r="B2163" i="13"/>
  <c r="C2163" i="13"/>
  <c r="B2164" i="13"/>
  <c r="C2164" i="13"/>
  <c r="B2165" i="13"/>
  <c r="C2165" i="13"/>
  <c r="B2166" i="13"/>
  <c r="C2166" i="13"/>
  <c r="B2167" i="13"/>
  <c r="C2167" i="13"/>
  <c r="B2168" i="13"/>
  <c r="C2168" i="13"/>
  <c r="B2169" i="13"/>
  <c r="C2169" i="13"/>
  <c r="B2170" i="13"/>
  <c r="C2170" i="13"/>
  <c r="B2171" i="13"/>
  <c r="C2171" i="13"/>
  <c r="B2172" i="13"/>
  <c r="C2172" i="13"/>
  <c r="B2173" i="13"/>
  <c r="C2173" i="13"/>
  <c r="B2174" i="13"/>
  <c r="C2174" i="13"/>
  <c r="B2175" i="13"/>
  <c r="C2175" i="13"/>
  <c r="B2176" i="13"/>
  <c r="C2176" i="13"/>
  <c r="B2177" i="13"/>
  <c r="C2177" i="13"/>
  <c r="B2178" i="13"/>
  <c r="C2178" i="13"/>
  <c r="B2179" i="13"/>
  <c r="C2179" i="13"/>
  <c r="B2180" i="13"/>
  <c r="C2180" i="13"/>
  <c r="B2181" i="13"/>
  <c r="C2181" i="13"/>
  <c r="B2182" i="13"/>
  <c r="C2182" i="13"/>
  <c r="B2183" i="13"/>
  <c r="C2183" i="13"/>
  <c r="B2184" i="13"/>
  <c r="C2184" i="13"/>
  <c r="B2185" i="13"/>
  <c r="C2185" i="13"/>
  <c r="B2186" i="13"/>
  <c r="C2186" i="13"/>
  <c r="B2187" i="13"/>
  <c r="C2187" i="13"/>
  <c r="B2188" i="13"/>
  <c r="C2188" i="13"/>
  <c r="B2189" i="13"/>
  <c r="C2189" i="13"/>
  <c r="B2190" i="13"/>
  <c r="C2190" i="13"/>
  <c r="B2191" i="13"/>
  <c r="C2191" i="13"/>
  <c r="B2192" i="13"/>
  <c r="C2192" i="13"/>
  <c r="B2193" i="13"/>
  <c r="C2193" i="13"/>
  <c r="B2194" i="13"/>
  <c r="C2194" i="13"/>
  <c r="B2195" i="13"/>
  <c r="C2195" i="13"/>
  <c r="B2196" i="13"/>
  <c r="C2196" i="13"/>
  <c r="B2197" i="13"/>
  <c r="C2197" i="13"/>
  <c r="B2198" i="13"/>
  <c r="C2198" i="13"/>
  <c r="B2199" i="13"/>
  <c r="C2199" i="13"/>
  <c r="B2200" i="13"/>
  <c r="C2200" i="13"/>
  <c r="B2201" i="13"/>
  <c r="C2201" i="13"/>
  <c r="B2202" i="13"/>
  <c r="C2202" i="13"/>
  <c r="B2203" i="13"/>
  <c r="C2203" i="13"/>
  <c r="B2204" i="13"/>
  <c r="C2204" i="13"/>
  <c r="B2205" i="13"/>
  <c r="C2205" i="13"/>
  <c r="B2206" i="13"/>
  <c r="C2206" i="13"/>
  <c r="B2207" i="13"/>
  <c r="C2207" i="13"/>
  <c r="B2208" i="13"/>
  <c r="C2208" i="13"/>
  <c r="B2209" i="13"/>
  <c r="C2209" i="13"/>
  <c r="B2210" i="13"/>
  <c r="C2210" i="13"/>
  <c r="B2211" i="13"/>
  <c r="C2211" i="13"/>
  <c r="B2212" i="13"/>
  <c r="C2212" i="13"/>
  <c r="B2213" i="13"/>
  <c r="C2213" i="13"/>
  <c r="B2214" i="13"/>
  <c r="C2214" i="13"/>
  <c r="B2215" i="13"/>
  <c r="C2215" i="13"/>
  <c r="B2216" i="13"/>
  <c r="C2216" i="13"/>
  <c r="B2217" i="13"/>
  <c r="C2217" i="13"/>
  <c r="B2218" i="13"/>
  <c r="C2218" i="13"/>
  <c r="B2219" i="13"/>
  <c r="C2219" i="13"/>
  <c r="B2220" i="13"/>
  <c r="C2220" i="13"/>
  <c r="B2221" i="13"/>
  <c r="C2221" i="13"/>
  <c r="B2222" i="13"/>
  <c r="C2222" i="13"/>
  <c r="B2223" i="13"/>
  <c r="C2223" i="13"/>
  <c r="B2224" i="13"/>
  <c r="C2224" i="13"/>
  <c r="B2225" i="13"/>
  <c r="C2225" i="13"/>
  <c r="B2226" i="13"/>
  <c r="C2226" i="13"/>
  <c r="B2227" i="13"/>
  <c r="C2227" i="13"/>
  <c r="B2228" i="13"/>
  <c r="C2228" i="13"/>
  <c r="B2229" i="13"/>
  <c r="C2229" i="13"/>
  <c r="B2230" i="13"/>
  <c r="C2230" i="13"/>
  <c r="B2231" i="13"/>
  <c r="C2231" i="13"/>
  <c r="B2232" i="13"/>
  <c r="C2232" i="13"/>
  <c r="B2233" i="13"/>
  <c r="C2233" i="13"/>
  <c r="B2234" i="13"/>
  <c r="C2234" i="13"/>
  <c r="B2235" i="13"/>
  <c r="C2235" i="13"/>
  <c r="B2236" i="13"/>
  <c r="C2236" i="13"/>
  <c r="B2237" i="13"/>
  <c r="C2237" i="13"/>
  <c r="B2238" i="13"/>
  <c r="C2238" i="13"/>
  <c r="B2239" i="13"/>
  <c r="C2239" i="13"/>
  <c r="B2240" i="13"/>
  <c r="C2240" i="13"/>
  <c r="B2241" i="13"/>
  <c r="C2241" i="13"/>
  <c r="B2242" i="13"/>
  <c r="C2242" i="13"/>
  <c r="B2243" i="13"/>
  <c r="C2243" i="13"/>
  <c r="B2244" i="13"/>
  <c r="C2244" i="13"/>
  <c r="B2245" i="13"/>
  <c r="C2245" i="13"/>
  <c r="B2246" i="13"/>
  <c r="C2246" i="13"/>
  <c r="B2247" i="13"/>
  <c r="C2247" i="13"/>
  <c r="B2248" i="13"/>
  <c r="C2248" i="13"/>
  <c r="B2249" i="13"/>
  <c r="C2249" i="13"/>
  <c r="B2250" i="13"/>
  <c r="C2250" i="13"/>
  <c r="B2251" i="13"/>
  <c r="C2251" i="13"/>
  <c r="B2252" i="13"/>
  <c r="C2252" i="13"/>
  <c r="B2253" i="13"/>
  <c r="C2253" i="13"/>
  <c r="B2254" i="13"/>
  <c r="C2254" i="13"/>
  <c r="B2255" i="13"/>
  <c r="C2255" i="13"/>
  <c r="B2256" i="13"/>
  <c r="C2256" i="13"/>
  <c r="B2257" i="13"/>
  <c r="C2257" i="13"/>
  <c r="B2258" i="13"/>
  <c r="C2258" i="13"/>
  <c r="B2259" i="13"/>
  <c r="C2259" i="13"/>
  <c r="B2260" i="13"/>
  <c r="C2260" i="13"/>
  <c r="B2261" i="13"/>
  <c r="C2261" i="13"/>
  <c r="B2262" i="13"/>
  <c r="C2262" i="13"/>
  <c r="B2263" i="13"/>
  <c r="C2263" i="13"/>
  <c r="B2264" i="13"/>
  <c r="C2264" i="13"/>
  <c r="B2265" i="13"/>
  <c r="C2265" i="13"/>
  <c r="B2266" i="13"/>
  <c r="C2266" i="13"/>
  <c r="B2267" i="13"/>
  <c r="C2267" i="13"/>
  <c r="B2268" i="13"/>
  <c r="C2268" i="13"/>
  <c r="B2269" i="13"/>
  <c r="C2269" i="13"/>
  <c r="B2270" i="13"/>
  <c r="C2270" i="13"/>
  <c r="B2271" i="13"/>
  <c r="C2271" i="13"/>
  <c r="B2272" i="13"/>
  <c r="C2272" i="13"/>
  <c r="B2273" i="13"/>
  <c r="C2273" i="13"/>
  <c r="B2274" i="13"/>
  <c r="C2274" i="13"/>
  <c r="B2275" i="13"/>
  <c r="C2275" i="13"/>
  <c r="B2276" i="13"/>
  <c r="C2276" i="13"/>
  <c r="B2277" i="13"/>
  <c r="C2277" i="13"/>
  <c r="B2278" i="13"/>
  <c r="C2278" i="13"/>
  <c r="B2279" i="13"/>
  <c r="C2279" i="13"/>
  <c r="B2280" i="13"/>
  <c r="C2280" i="13"/>
  <c r="B2281" i="13"/>
  <c r="C2281" i="13"/>
  <c r="B2282" i="13"/>
  <c r="C2282" i="13"/>
  <c r="B2283" i="13"/>
  <c r="C2283" i="13"/>
  <c r="B2284" i="13"/>
  <c r="C2284" i="13"/>
  <c r="B2285" i="13"/>
  <c r="C2285" i="13"/>
  <c r="B2286" i="13"/>
  <c r="C2286" i="13"/>
  <c r="B2287" i="13"/>
  <c r="C2287" i="13"/>
  <c r="B2288" i="13"/>
  <c r="C2288" i="13"/>
  <c r="B2289" i="13"/>
  <c r="C2289" i="13"/>
  <c r="B2290" i="13"/>
  <c r="C2290" i="13"/>
  <c r="B2291" i="13"/>
  <c r="C2291" i="13"/>
  <c r="B2292" i="13"/>
  <c r="C2292" i="13"/>
  <c r="B2293" i="13"/>
  <c r="C2293" i="13"/>
  <c r="B2294" i="13"/>
  <c r="C2294" i="13"/>
  <c r="B2295" i="13"/>
  <c r="C2295" i="13"/>
  <c r="B2296" i="13"/>
  <c r="C2296" i="13"/>
  <c r="B2297" i="13"/>
  <c r="C2297" i="13"/>
  <c r="B2298" i="13"/>
  <c r="C2298" i="13"/>
  <c r="B2299" i="13"/>
  <c r="C2299" i="13"/>
  <c r="B2300" i="13"/>
  <c r="C2300" i="13"/>
  <c r="B2301" i="13"/>
  <c r="C2301" i="13"/>
  <c r="B2302" i="13"/>
  <c r="C2302" i="13"/>
  <c r="B2303" i="13"/>
  <c r="C2303" i="13"/>
  <c r="B2304" i="13"/>
  <c r="C2304" i="13"/>
  <c r="B2305" i="13"/>
  <c r="C2305" i="13"/>
  <c r="B2306" i="13"/>
  <c r="C2306" i="13"/>
  <c r="B2307" i="13"/>
  <c r="C2307" i="13"/>
  <c r="B2308" i="13"/>
  <c r="C2308" i="13"/>
  <c r="B2309" i="13"/>
  <c r="C2309" i="13"/>
  <c r="B2310" i="13"/>
  <c r="C2310" i="13"/>
  <c r="B2311" i="13"/>
  <c r="C2311" i="13"/>
  <c r="B2312" i="13"/>
  <c r="C2312" i="13"/>
  <c r="B2313" i="13"/>
  <c r="C2313" i="13"/>
  <c r="B2314" i="13"/>
  <c r="C2314" i="13"/>
  <c r="B2315" i="13"/>
  <c r="C2315" i="13"/>
  <c r="B2316" i="13"/>
  <c r="C2316" i="13"/>
  <c r="B2317" i="13"/>
  <c r="C2317" i="13"/>
  <c r="B2318" i="13"/>
  <c r="C2318" i="13"/>
  <c r="B2319" i="13"/>
  <c r="C2319" i="13"/>
  <c r="B2320" i="13"/>
  <c r="C2320" i="13"/>
  <c r="B2321" i="13"/>
  <c r="C2321" i="13"/>
  <c r="B2322" i="13"/>
  <c r="C2322" i="13"/>
  <c r="B2323" i="13"/>
  <c r="C2323" i="13"/>
  <c r="B2324" i="13"/>
  <c r="C2324" i="13"/>
  <c r="B2325" i="13"/>
  <c r="C2325" i="13"/>
  <c r="B2326" i="13"/>
  <c r="C2326" i="13"/>
  <c r="B2327" i="13"/>
  <c r="C2327" i="13"/>
  <c r="B2328" i="13"/>
  <c r="C2328" i="13"/>
  <c r="B2329" i="13"/>
  <c r="C2329" i="13"/>
  <c r="B2330" i="13"/>
  <c r="C2330" i="13"/>
  <c r="B2331" i="13"/>
  <c r="C2331" i="13"/>
  <c r="B2332" i="13"/>
  <c r="C2332" i="13"/>
  <c r="B2333" i="13"/>
  <c r="C2333" i="13"/>
  <c r="B2334" i="13"/>
  <c r="C2334" i="13"/>
  <c r="B2335" i="13"/>
  <c r="C2335" i="13"/>
  <c r="B2336" i="13"/>
  <c r="C2336" i="13"/>
  <c r="B2337" i="13"/>
  <c r="C2337" i="13"/>
  <c r="B2338" i="13"/>
  <c r="C2338" i="13"/>
  <c r="B2339" i="13"/>
  <c r="C2339" i="13"/>
  <c r="B2340" i="13"/>
  <c r="C2340" i="13"/>
  <c r="B2341" i="13"/>
  <c r="C2341" i="13"/>
  <c r="B2342" i="13"/>
  <c r="C2342" i="13"/>
  <c r="B2343" i="13"/>
  <c r="C2343" i="13"/>
  <c r="B2344" i="13"/>
  <c r="C2344" i="13"/>
  <c r="B2345" i="13"/>
  <c r="C2345" i="13"/>
  <c r="B2346" i="13"/>
  <c r="C2346" i="13"/>
  <c r="B2347" i="13"/>
  <c r="C2347" i="13"/>
  <c r="B2348" i="13"/>
  <c r="C2348" i="13"/>
  <c r="B2349" i="13"/>
  <c r="C2349" i="13"/>
  <c r="B2350" i="13"/>
  <c r="C2350" i="13"/>
  <c r="B2351" i="13"/>
  <c r="C2351" i="13"/>
  <c r="B2352" i="13"/>
  <c r="C2352" i="13"/>
  <c r="B2353" i="13"/>
  <c r="C2353" i="13"/>
  <c r="B2354" i="13"/>
  <c r="C2354" i="13"/>
  <c r="B2355" i="13"/>
  <c r="C2355" i="13"/>
  <c r="B2356" i="13"/>
  <c r="C2356" i="13"/>
  <c r="B2357" i="13"/>
  <c r="C2357" i="13"/>
  <c r="B2358" i="13"/>
  <c r="C2358" i="13"/>
  <c r="B2359" i="13"/>
  <c r="C2359" i="13"/>
  <c r="B2360" i="13"/>
  <c r="C2360" i="13"/>
  <c r="B2361" i="13"/>
  <c r="C2361" i="13"/>
  <c r="B2362" i="13"/>
  <c r="C2362" i="13"/>
  <c r="B2363" i="13"/>
  <c r="C2363" i="13"/>
  <c r="B2364" i="13"/>
  <c r="C2364" i="13"/>
  <c r="B2365" i="13"/>
  <c r="C2365" i="13"/>
  <c r="B2366" i="13"/>
  <c r="C2366" i="13"/>
  <c r="B2367" i="13"/>
  <c r="C2367" i="13"/>
  <c r="B2368" i="13"/>
  <c r="C2368" i="13"/>
  <c r="B2369" i="13"/>
  <c r="C2369" i="13"/>
  <c r="B2370" i="13"/>
  <c r="C2370" i="13"/>
  <c r="B2371" i="13"/>
  <c r="C2371" i="13"/>
  <c r="B2372" i="13"/>
  <c r="C2372" i="13"/>
  <c r="B2373" i="13"/>
  <c r="C2373" i="13"/>
  <c r="B2374" i="13"/>
  <c r="C2374" i="13"/>
  <c r="B2375" i="13"/>
  <c r="C2375" i="13"/>
  <c r="B2376" i="13"/>
  <c r="C2376" i="13"/>
  <c r="B2377" i="13"/>
  <c r="C2377" i="13"/>
  <c r="B2378" i="13"/>
  <c r="C2378" i="13"/>
  <c r="B2379" i="13"/>
  <c r="C2379" i="13"/>
  <c r="B2380" i="13"/>
  <c r="C2380" i="13"/>
  <c r="B2381" i="13"/>
  <c r="C2381" i="13"/>
  <c r="B2382" i="13"/>
  <c r="C2382" i="13"/>
  <c r="B2383" i="13"/>
  <c r="C2383" i="13"/>
  <c r="B2384" i="13"/>
  <c r="C2384" i="13"/>
  <c r="B2385" i="13"/>
  <c r="C2385" i="13"/>
  <c r="B2386" i="13"/>
  <c r="C2386" i="13"/>
  <c r="B2387" i="13"/>
  <c r="C2387" i="13"/>
  <c r="B2388" i="13"/>
  <c r="C2388" i="13"/>
  <c r="B2389" i="13"/>
  <c r="C2389" i="13"/>
  <c r="B2390" i="13"/>
  <c r="C2390" i="13"/>
  <c r="B2391" i="13"/>
  <c r="C2391" i="13"/>
  <c r="B2392" i="13"/>
  <c r="C2392" i="13"/>
  <c r="B2393" i="13"/>
  <c r="C2393" i="13"/>
  <c r="B2394" i="13"/>
  <c r="C2394" i="13"/>
  <c r="B2395" i="13"/>
  <c r="C2395" i="13"/>
  <c r="B2396" i="13"/>
  <c r="C2396" i="13"/>
  <c r="B2397" i="13"/>
  <c r="C2397" i="13"/>
  <c r="B2398" i="13"/>
  <c r="C2398" i="13"/>
  <c r="B2399" i="13"/>
  <c r="C2399" i="13"/>
  <c r="B2400" i="13"/>
  <c r="C2400" i="13"/>
  <c r="B2401" i="13"/>
  <c r="C2401" i="13"/>
  <c r="B2402" i="13"/>
  <c r="C2402" i="13"/>
  <c r="B2403" i="13"/>
  <c r="C2403" i="13"/>
  <c r="B2404" i="13"/>
  <c r="C2404" i="13"/>
  <c r="B2405" i="13"/>
  <c r="C2405" i="13"/>
  <c r="B2406" i="13"/>
  <c r="C2406" i="13"/>
  <c r="B2407" i="13"/>
  <c r="C2407" i="13"/>
  <c r="B2408" i="13"/>
  <c r="C2408" i="13"/>
  <c r="B2409" i="13"/>
  <c r="C2409" i="13"/>
  <c r="B2410" i="13"/>
  <c r="C2410" i="13"/>
  <c r="B2411" i="13"/>
  <c r="C2411" i="13"/>
  <c r="B2412" i="13"/>
  <c r="C2412" i="13"/>
  <c r="B2413" i="13"/>
  <c r="C2413" i="13"/>
  <c r="B2414" i="13"/>
  <c r="C2414" i="13"/>
  <c r="B2415" i="13"/>
  <c r="C2415" i="13"/>
  <c r="B2416" i="13"/>
  <c r="C2416" i="13"/>
  <c r="B2417" i="13"/>
  <c r="C2417" i="13"/>
  <c r="B2418" i="13"/>
  <c r="C2418" i="13"/>
  <c r="B2419" i="13"/>
  <c r="C2419" i="13"/>
  <c r="B2420" i="13"/>
  <c r="C2420" i="13"/>
  <c r="B2421" i="13"/>
  <c r="C2421" i="13"/>
  <c r="B2422" i="13"/>
  <c r="C2422" i="13"/>
  <c r="B2423" i="13"/>
  <c r="C2423" i="13"/>
  <c r="B2424" i="13"/>
  <c r="C2424" i="13"/>
  <c r="B2425" i="13"/>
  <c r="C2425" i="13"/>
  <c r="B2426" i="13"/>
  <c r="C2426" i="13"/>
  <c r="B2427" i="13"/>
  <c r="C2427" i="13"/>
  <c r="B2428" i="13"/>
  <c r="C2428" i="13"/>
  <c r="B2429" i="13"/>
  <c r="C2429" i="13"/>
  <c r="B2430" i="13"/>
  <c r="C2430" i="13"/>
  <c r="B2431" i="13"/>
  <c r="C2431" i="13"/>
  <c r="B2432" i="13"/>
  <c r="C2432" i="13"/>
  <c r="B2433" i="13"/>
  <c r="C2433" i="13"/>
  <c r="B2434" i="13"/>
  <c r="C2434" i="13"/>
  <c r="B2435" i="13"/>
  <c r="C2435" i="13"/>
  <c r="B2436" i="13"/>
  <c r="C2436" i="13"/>
  <c r="B2437" i="13"/>
  <c r="C2437" i="13"/>
  <c r="B2438" i="13"/>
  <c r="C2438" i="13"/>
  <c r="B2439" i="13"/>
  <c r="C2439" i="13"/>
  <c r="B2440" i="13"/>
  <c r="C2440" i="13"/>
  <c r="B2441" i="13"/>
  <c r="C2441" i="13"/>
  <c r="B2442" i="13"/>
  <c r="C2442" i="13"/>
  <c r="B2443" i="13"/>
  <c r="C2443" i="13"/>
  <c r="B2444" i="13"/>
  <c r="C2444" i="13"/>
  <c r="B2445" i="13"/>
  <c r="C2445" i="13"/>
  <c r="B2446" i="13"/>
  <c r="C2446" i="13"/>
  <c r="B2447" i="13"/>
  <c r="C2447" i="13"/>
  <c r="B2448" i="13"/>
  <c r="C2448" i="13"/>
  <c r="B2449" i="13"/>
  <c r="C2449" i="13"/>
  <c r="B2450" i="13"/>
  <c r="C2450" i="13"/>
  <c r="B2451" i="13"/>
  <c r="C2451" i="13"/>
  <c r="B2452" i="13"/>
  <c r="C2452" i="13"/>
  <c r="B2453" i="13"/>
  <c r="C2453" i="13"/>
  <c r="B2454" i="13"/>
  <c r="C2454" i="13"/>
  <c r="B2455" i="13"/>
  <c r="C2455" i="13"/>
  <c r="B2456" i="13"/>
  <c r="C2456" i="13"/>
  <c r="B2457" i="13"/>
  <c r="C2457" i="13"/>
  <c r="B2458" i="13"/>
  <c r="C2458" i="13"/>
  <c r="B2459" i="13"/>
  <c r="C2459" i="13"/>
  <c r="B2460" i="13"/>
  <c r="C2460" i="13"/>
  <c r="B2461" i="13"/>
  <c r="C2461" i="13"/>
  <c r="B2462" i="13"/>
  <c r="C2462" i="13"/>
  <c r="B2463" i="13"/>
  <c r="C2463" i="13"/>
  <c r="B2464" i="13"/>
  <c r="C2464" i="13"/>
  <c r="B2465" i="13"/>
  <c r="C2465" i="13"/>
  <c r="B2466" i="13"/>
  <c r="C2466" i="13"/>
  <c r="B2467" i="13"/>
  <c r="C2467" i="13"/>
  <c r="B2468" i="13"/>
  <c r="C2468" i="13"/>
  <c r="B2469" i="13"/>
  <c r="C2469" i="13"/>
  <c r="B2470" i="13"/>
  <c r="C2470" i="13"/>
  <c r="B2471" i="13"/>
  <c r="C2471" i="13"/>
  <c r="B2472" i="13"/>
  <c r="C2472" i="13"/>
  <c r="B2473" i="13"/>
  <c r="C2473" i="13"/>
  <c r="B2474" i="13"/>
  <c r="C2474" i="13"/>
  <c r="B2475" i="13"/>
  <c r="C2475" i="13"/>
  <c r="B2476" i="13"/>
  <c r="C2476" i="13"/>
  <c r="B2477" i="13"/>
  <c r="C2477" i="13"/>
  <c r="B2478" i="13"/>
  <c r="C2478" i="13"/>
  <c r="B2479" i="13"/>
  <c r="C2479" i="13"/>
  <c r="B2480" i="13"/>
  <c r="C2480" i="13"/>
  <c r="B2481" i="13"/>
  <c r="C2481" i="13"/>
  <c r="B2482" i="13"/>
  <c r="C2482" i="13"/>
  <c r="B2483" i="13"/>
  <c r="C2483" i="13"/>
  <c r="B2484" i="13"/>
  <c r="C2484" i="13"/>
  <c r="B2485" i="13"/>
  <c r="C2485" i="13"/>
  <c r="B2486" i="13"/>
  <c r="C2486" i="13"/>
  <c r="B2487" i="13"/>
  <c r="C2487" i="13"/>
  <c r="B2488" i="13"/>
  <c r="C2488" i="13"/>
  <c r="B2489" i="13"/>
  <c r="C2489" i="13"/>
  <c r="B2490" i="13"/>
  <c r="C2490" i="13"/>
  <c r="B2491" i="13"/>
  <c r="C2491" i="13"/>
  <c r="B2492" i="13"/>
  <c r="C2492" i="13"/>
  <c r="B2493" i="13"/>
  <c r="C2493" i="13"/>
  <c r="B2494" i="13"/>
  <c r="C2494" i="13"/>
  <c r="B2495" i="13"/>
  <c r="C2495" i="13"/>
  <c r="B2496" i="13"/>
  <c r="C2496" i="13"/>
  <c r="B2497" i="13"/>
  <c r="C2497" i="13"/>
  <c r="B2498" i="13"/>
  <c r="C2498" i="13"/>
  <c r="B2499" i="13"/>
  <c r="C2499" i="13"/>
  <c r="B2500" i="13"/>
  <c r="C2500" i="13"/>
  <c r="B2501" i="13"/>
  <c r="C2501" i="13"/>
  <c r="B2502" i="13"/>
  <c r="C2502" i="13"/>
  <c r="B2503" i="13"/>
  <c r="C2503" i="13"/>
  <c r="B2504" i="13"/>
  <c r="C2504" i="13"/>
  <c r="B2505" i="13"/>
  <c r="C2505" i="13"/>
  <c r="B2506" i="13"/>
  <c r="C2506" i="13"/>
  <c r="B2507" i="13"/>
  <c r="C2507" i="13"/>
  <c r="B2508" i="13"/>
  <c r="C2508" i="13"/>
  <c r="B2509" i="13"/>
  <c r="C2509" i="13"/>
  <c r="B2510" i="13"/>
  <c r="C2510" i="13"/>
  <c r="B2511" i="13"/>
  <c r="C2511" i="13"/>
  <c r="B2512" i="13"/>
  <c r="C2512" i="13"/>
  <c r="B2513" i="13"/>
  <c r="C2513" i="13"/>
  <c r="B2514" i="13"/>
  <c r="C2514" i="13"/>
  <c r="B2515" i="13"/>
  <c r="C2515" i="13"/>
  <c r="B2516" i="13"/>
  <c r="C2516" i="13"/>
  <c r="B2517" i="13"/>
  <c r="C2517" i="13"/>
  <c r="B2518" i="13"/>
  <c r="C2518" i="13"/>
  <c r="B2519" i="13"/>
  <c r="C2519" i="13"/>
  <c r="B2520" i="13"/>
  <c r="C2520" i="13"/>
  <c r="B2521" i="13"/>
  <c r="C2521" i="13"/>
  <c r="B2522" i="13"/>
  <c r="C2522" i="13"/>
  <c r="B2523" i="13"/>
  <c r="C2523" i="13"/>
  <c r="B2524" i="13"/>
  <c r="C2524" i="13"/>
  <c r="B2525" i="13"/>
  <c r="C2525" i="13"/>
  <c r="B2526" i="13"/>
  <c r="C2526" i="13"/>
  <c r="B2527" i="13"/>
  <c r="C2527" i="13"/>
  <c r="B2528" i="13"/>
  <c r="C2528" i="13"/>
  <c r="B2529" i="13"/>
  <c r="C2529" i="13"/>
  <c r="B2530" i="13"/>
  <c r="C2530" i="13"/>
  <c r="B2531" i="13"/>
  <c r="C2531" i="13"/>
  <c r="B2532" i="13"/>
  <c r="C2532" i="13"/>
  <c r="B2533" i="13"/>
  <c r="C2533" i="13"/>
  <c r="B2534" i="13"/>
  <c r="C2534" i="13"/>
  <c r="B2535" i="13"/>
  <c r="C2535" i="13"/>
  <c r="B2536" i="13"/>
  <c r="C2536" i="13"/>
  <c r="B2537" i="13"/>
  <c r="C2537" i="13"/>
  <c r="B2538" i="13"/>
  <c r="C2538" i="13"/>
  <c r="B2539" i="13"/>
  <c r="C2539" i="13"/>
  <c r="B2540" i="13"/>
  <c r="C2540" i="13"/>
  <c r="B2541" i="13"/>
  <c r="C2541" i="13"/>
  <c r="B2542" i="13"/>
  <c r="C2542" i="13"/>
  <c r="B2543" i="13"/>
  <c r="C2543" i="13"/>
  <c r="B2544" i="13"/>
  <c r="C2544" i="13"/>
  <c r="B2545" i="13"/>
  <c r="C2545" i="13"/>
  <c r="B2546" i="13"/>
  <c r="C2546" i="13"/>
  <c r="B2547" i="13"/>
  <c r="C2547" i="13"/>
  <c r="B2548" i="13"/>
  <c r="C2548" i="13"/>
  <c r="B2549" i="13"/>
  <c r="C2549" i="13"/>
  <c r="B2550" i="13"/>
  <c r="C2550" i="13"/>
  <c r="B2551" i="13"/>
  <c r="C2551" i="13"/>
  <c r="B2552" i="13"/>
  <c r="C2552" i="13"/>
  <c r="B2553" i="13"/>
  <c r="C2553" i="13"/>
  <c r="B2554" i="13"/>
  <c r="C2554" i="13"/>
  <c r="B2555" i="13"/>
  <c r="C2555" i="13"/>
  <c r="B2556" i="13"/>
  <c r="C2556" i="13"/>
  <c r="B2557" i="13"/>
  <c r="C2557" i="13"/>
  <c r="B2558" i="13"/>
  <c r="C2558" i="13"/>
  <c r="B2559" i="13"/>
  <c r="C2559" i="13"/>
  <c r="B2560" i="13"/>
  <c r="C2560" i="13"/>
  <c r="B2561" i="13"/>
  <c r="C2561" i="13"/>
  <c r="B2562" i="13"/>
  <c r="C2562" i="13"/>
  <c r="B2563" i="13"/>
  <c r="C2563" i="13"/>
  <c r="B2564" i="13"/>
  <c r="C2564" i="13"/>
  <c r="B2565" i="13"/>
  <c r="C2565" i="13"/>
  <c r="B2566" i="13"/>
  <c r="C2566" i="13"/>
  <c r="B2567" i="13"/>
  <c r="C2567" i="13"/>
  <c r="B2568" i="13"/>
  <c r="C2568" i="13"/>
  <c r="B2569" i="13"/>
  <c r="C2569" i="13"/>
  <c r="B2570" i="13"/>
  <c r="C2570" i="13"/>
  <c r="B2571" i="13"/>
  <c r="C2571" i="13"/>
  <c r="B2572" i="13"/>
  <c r="C2572" i="13"/>
  <c r="B2573" i="13"/>
  <c r="C2573" i="13"/>
  <c r="B2574" i="13"/>
  <c r="C2574" i="13"/>
  <c r="B2575" i="13"/>
  <c r="C2575" i="13"/>
  <c r="B2576" i="13"/>
  <c r="C2576" i="13"/>
  <c r="B2577" i="13"/>
  <c r="C2577" i="13"/>
  <c r="B2578" i="13"/>
  <c r="C2578" i="13"/>
  <c r="B2579" i="13"/>
  <c r="C2579" i="13"/>
  <c r="B2580" i="13"/>
  <c r="C2580" i="13"/>
  <c r="B2581" i="13"/>
  <c r="C2581" i="13"/>
  <c r="B2582" i="13"/>
  <c r="C2582" i="13"/>
  <c r="B2583" i="13"/>
  <c r="C2583" i="13"/>
  <c r="B2584" i="13"/>
  <c r="C2584" i="13"/>
  <c r="B2585" i="13"/>
  <c r="C2585" i="13"/>
  <c r="B2586" i="13"/>
  <c r="C2586" i="13"/>
  <c r="B2587" i="13"/>
  <c r="C2587" i="13"/>
  <c r="B2588" i="13"/>
  <c r="C2588" i="13"/>
  <c r="B2589" i="13"/>
  <c r="C2589" i="13"/>
  <c r="B2590" i="13"/>
  <c r="C2590" i="13"/>
  <c r="B2591" i="13"/>
  <c r="C2591" i="13"/>
  <c r="B2592" i="13"/>
  <c r="C2592" i="13"/>
  <c r="B2593" i="13"/>
  <c r="C2593" i="13"/>
  <c r="B2594" i="13"/>
  <c r="C2594" i="13"/>
  <c r="B2595" i="13"/>
  <c r="C2595" i="13"/>
  <c r="B2596" i="13"/>
  <c r="C2596" i="13"/>
  <c r="B2597" i="13"/>
  <c r="C2597" i="13"/>
  <c r="B2598" i="13"/>
  <c r="C2598" i="13"/>
  <c r="B2599" i="13"/>
  <c r="C2599" i="13"/>
  <c r="B2600" i="13"/>
  <c r="C2600" i="13"/>
  <c r="B2601" i="13"/>
  <c r="C2601" i="13"/>
  <c r="B2602" i="13"/>
  <c r="C2602" i="13"/>
  <c r="B2603" i="13"/>
  <c r="C2603" i="13"/>
  <c r="B2604" i="13"/>
  <c r="C2604" i="13"/>
  <c r="B2605" i="13"/>
  <c r="C2605" i="13"/>
  <c r="B2606" i="13"/>
  <c r="C2606" i="13"/>
  <c r="B2607" i="13"/>
  <c r="C2607" i="13"/>
  <c r="B2608" i="13"/>
  <c r="C2608" i="13"/>
  <c r="B2609" i="13"/>
  <c r="C2609" i="13"/>
  <c r="B2610" i="13"/>
  <c r="C2610" i="13"/>
  <c r="B2611" i="13"/>
  <c r="C2611" i="13"/>
  <c r="B2612" i="13"/>
  <c r="C2612" i="13"/>
  <c r="B2613" i="13"/>
  <c r="C2613" i="13"/>
  <c r="B2614" i="13"/>
  <c r="C2614" i="13"/>
  <c r="B2615" i="13"/>
  <c r="C2615" i="13"/>
  <c r="B2616" i="13"/>
  <c r="C2616" i="13"/>
  <c r="B2617" i="13"/>
  <c r="C2617" i="13"/>
  <c r="B2618" i="13"/>
  <c r="C2618" i="13"/>
  <c r="B2619" i="13"/>
  <c r="C2619" i="13"/>
  <c r="B2620" i="13"/>
  <c r="C2620" i="13"/>
  <c r="B2621" i="13"/>
  <c r="C2621" i="13"/>
  <c r="B2622" i="13"/>
  <c r="C2622" i="13"/>
  <c r="B2623" i="13"/>
  <c r="C2623" i="13"/>
  <c r="B2624" i="13"/>
  <c r="C2624" i="13"/>
  <c r="B2625" i="13"/>
  <c r="C2625" i="13"/>
  <c r="B2626" i="13"/>
  <c r="C2626" i="13"/>
  <c r="B2627" i="13"/>
  <c r="C2627" i="13"/>
  <c r="B2628" i="13"/>
  <c r="C2628" i="13"/>
  <c r="B2629" i="13"/>
  <c r="C2629" i="13"/>
  <c r="B2630" i="13"/>
  <c r="C2630" i="13"/>
  <c r="B2631" i="13"/>
  <c r="C2631" i="13"/>
  <c r="B2632" i="13"/>
  <c r="C2632" i="13"/>
  <c r="B2633" i="13"/>
  <c r="C2633" i="13"/>
  <c r="B2634" i="13"/>
  <c r="C2634" i="13"/>
  <c r="B2635" i="13"/>
  <c r="C2635" i="13"/>
  <c r="B2636" i="13"/>
  <c r="C2636" i="13"/>
  <c r="B2637" i="13"/>
  <c r="C2637" i="13"/>
  <c r="B2638" i="13"/>
  <c r="C2638" i="13"/>
  <c r="B2639" i="13"/>
  <c r="C2639" i="13"/>
  <c r="B2640" i="13"/>
  <c r="C2640" i="13"/>
  <c r="B2641" i="13"/>
  <c r="C2641" i="13"/>
  <c r="B2642" i="13"/>
  <c r="C2642" i="13"/>
  <c r="B2643" i="13"/>
  <c r="C2643" i="13"/>
  <c r="B2644" i="13"/>
  <c r="C2644" i="13"/>
  <c r="B2645" i="13"/>
  <c r="C2645" i="13"/>
  <c r="B2646" i="13"/>
  <c r="C2646" i="13"/>
  <c r="B2647" i="13"/>
  <c r="C2647" i="13"/>
  <c r="B2648" i="13"/>
  <c r="C2648" i="13"/>
  <c r="B2649" i="13"/>
  <c r="C2649" i="13"/>
  <c r="B2650" i="13"/>
  <c r="C2650" i="13"/>
  <c r="B2651" i="13"/>
  <c r="C2651" i="13"/>
  <c r="B2652" i="13"/>
  <c r="C2652" i="13"/>
  <c r="B2653" i="13"/>
  <c r="C2653" i="13"/>
  <c r="B2654" i="13"/>
  <c r="C2654" i="13"/>
  <c r="B2655" i="13"/>
  <c r="C2655" i="13"/>
  <c r="B2656" i="13"/>
  <c r="C2656" i="13"/>
  <c r="B2657" i="13"/>
  <c r="C2657" i="13"/>
  <c r="B2658" i="13"/>
  <c r="C2658" i="13"/>
  <c r="B2659" i="13"/>
  <c r="C2659" i="13"/>
  <c r="B2660" i="13"/>
  <c r="C2660" i="13"/>
  <c r="B2661" i="13"/>
  <c r="C2661" i="13"/>
  <c r="B2662" i="13"/>
  <c r="C2662" i="13"/>
  <c r="B2663" i="13"/>
  <c r="C2663" i="13"/>
  <c r="B2664" i="13"/>
  <c r="C2664" i="13"/>
  <c r="B2665" i="13"/>
  <c r="C2665" i="13"/>
  <c r="B2666" i="13"/>
  <c r="C2666" i="13"/>
  <c r="B2667" i="13"/>
  <c r="C2667" i="13"/>
  <c r="B2668" i="13"/>
  <c r="C2668" i="13"/>
  <c r="B2669" i="13"/>
  <c r="C2669" i="13"/>
  <c r="B2670" i="13"/>
  <c r="C2670" i="13"/>
  <c r="B2671" i="13"/>
  <c r="C2671" i="13"/>
  <c r="B2672" i="13"/>
  <c r="C2672" i="13"/>
  <c r="B2673" i="13"/>
  <c r="C2673" i="13"/>
  <c r="B2674" i="13"/>
  <c r="C2674" i="13"/>
  <c r="B2675" i="13"/>
  <c r="C2675" i="13"/>
  <c r="B2676" i="13"/>
  <c r="C2676" i="13"/>
  <c r="B2677" i="13"/>
  <c r="C2677" i="13"/>
  <c r="B2678" i="13"/>
  <c r="C2678" i="13"/>
  <c r="B2679" i="13"/>
  <c r="C2679" i="13"/>
  <c r="B2680" i="13"/>
  <c r="C2680" i="13"/>
  <c r="B2681" i="13"/>
  <c r="C2681" i="13"/>
  <c r="B2682" i="13"/>
  <c r="C2682" i="13"/>
  <c r="B2683" i="13"/>
  <c r="C2683" i="13"/>
  <c r="B2684" i="13"/>
  <c r="C2684" i="13"/>
  <c r="B2685" i="13"/>
  <c r="C2685" i="13"/>
  <c r="B2686" i="13"/>
  <c r="C2686" i="13"/>
  <c r="B2687" i="13"/>
  <c r="C2687" i="13"/>
  <c r="B2688" i="13"/>
  <c r="C2688" i="13"/>
  <c r="B2689" i="13"/>
  <c r="C2689" i="13"/>
  <c r="B2690" i="13"/>
  <c r="C2690" i="13"/>
  <c r="B2691" i="13"/>
  <c r="C2691" i="13"/>
  <c r="B2692" i="13"/>
  <c r="C2692" i="13"/>
  <c r="B2693" i="13"/>
  <c r="C2693" i="13"/>
  <c r="B2694" i="13"/>
  <c r="C2694" i="13"/>
  <c r="B2695" i="13"/>
  <c r="C2695" i="13"/>
  <c r="B2696" i="13"/>
  <c r="C2696" i="13"/>
  <c r="B2697" i="13"/>
  <c r="C2697" i="13"/>
  <c r="B2698" i="13"/>
  <c r="C2698" i="13"/>
  <c r="B2699" i="13"/>
  <c r="C2699" i="13"/>
  <c r="B2700" i="13"/>
  <c r="C2700" i="13"/>
  <c r="B2701" i="13"/>
  <c r="C2701" i="13"/>
  <c r="B2702" i="13"/>
  <c r="C2702" i="13"/>
  <c r="B2703" i="13"/>
  <c r="C2703" i="13"/>
  <c r="B2704" i="13"/>
  <c r="C2704" i="13"/>
  <c r="B2705" i="13"/>
  <c r="C2705" i="13"/>
  <c r="B2706" i="13"/>
  <c r="C2706" i="13"/>
  <c r="B2707" i="13"/>
  <c r="C2707" i="13"/>
  <c r="B2708" i="13"/>
  <c r="C2708" i="13"/>
  <c r="B2709" i="13"/>
  <c r="C2709" i="13"/>
  <c r="B2710" i="13"/>
  <c r="C2710" i="13"/>
  <c r="B2711" i="13"/>
  <c r="C2711" i="13"/>
  <c r="B2712" i="13"/>
  <c r="C2712" i="13"/>
  <c r="B2713" i="13"/>
  <c r="C2713" i="13"/>
  <c r="B2714" i="13"/>
  <c r="C2714" i="13"/>
  <c r="B2715" i="13"/>
  <c r="C2715" i="13"/>
  <c r="B2716" i="13"/>
  <c r="C2716" i="13"/>
  <c r="B2717" i="13"/>
  <c r="C2717" i="13"/>
  <c r="B2718" i="13"/>
  <c r="C2718" i="13"/>
  <c r="B2719" i="13"/>
  <c r="C2719" i="13"/>
  <c r="B2720" i="13"/>
  <c r="C2720" i="13"/>
  <c r="B2721" i="13"/>
  <c r="C2721" i="13"/>
  <c r="B2722" i="13"/>
  <c r="C2722" i="13"/>
  <c r="B2723" i="13"/>
  <c r="C2723" i="13"/>
  <c r="B2724" i="13"/>
  <c r="C2724" i="13"/>
  <c r="B2725" i="13"/>
  <c r="C2725" i="13"/>
  <c r="B2726" i="13"/>
  <c r="C2726" i="13"/>
  <c r="B2727" i="13"/>
  <c r="C2727" i="13"/>
  <c r="B2728" i="13"/>
  <c r="C2728" i="13"/>
  <c r="B2729" i="13"/>
  <c r="C2729" i="13"/>
  <c r="B2730" i="13"/>
  <c r="C2730" i="13"/>
  <c r="B2731" i="13"/>
  <c r="C2731" i="13"/>
  <c r="B2732" i="13"/>
  <c r="C2732" i="13"/>
  <c r="B2733" i="13"/>
  <c r="C2733" i="13"/>
  <c r="B2734" i="13"/>
  <c r="C2734" i="13"/>
  <c r="B2735" i="13"/>
  <c r="C2735" i="13"/>
  <c r="B2736" i="13"/>
  <c r="C2736" i="13"/>
  <c r="B2737" i="13"/>
  <c r="C2737" i="13"/>
  <c r="B2738" i="13"/>
  <c r="C2738" i="13"/>
  <c r="B2739" i="13"/>
  <c r="C2739" i="13"/>
  <c r="B2740" i="13"/>
  <c r="C2740" i="13"/>
  <c r="B2741" i="13"/>
  <c r="C2741" i="13"/>
  <c r="B2742" i="13"/>
  <c r="C2742" i="13"/>
  <c r="B2743" i="13"/>
  <c r="C2743" i="13"/>
  <c r="B2744" i="13"/>
  <c r="C2744" i="13"/>
  <c r="B2745" i="13"/>
  <c r="C2745" i="13"/>
  <c r="B2746" i="13"/>
  <c r="C2746" i="13"/>
  <c r="B2747" i="13"/>
  <c r="C2747" i="13"/>
  <c r="B2748" i="13"/>
  <c r="C2748" i="13"/>
  <c r="B2749" i="13"/>
  <c r="C2749" i="13"/>
  <c r="B2750" i="13"/>
  <c r="C2750" i="13"/>
  <c r="B2751" i="13"/>
  <c r="C2751" i="13"/>
  <c r="B2752" i="13"/>
  <c r="C2752" i="13"/>
  <c r="B2753" i="13"/>
  <c r="C2753" i="13"/>
  <c r="B2754" i="13"/>
  <c r="C2754" i="13"/>
  <c r="B2755" i="13"/>
  <c r="C2755" i="13"/>
  <c r="B2756" i="13"/>
  <c r="C2756" i="13"/>
  <c r="B2757" i="13"/>
  <c r="C2757" i="13"/>
  <c r="B2758" i="13"/>
  <c r="C2758" i="13"/>
  <c r="B2759" i="13"/>
  <c r="C2759" i="13"/>
  <c r="B2760" i="13"/>
  <c r="C2760" i="13"/>
  <c r="B2761" i="13"/>
  <c r="C2761" i="13"/>
  <c r="B2762" i="13"/>
  <c r="C2762" i="13"/>
  <c r="B2763" i="13"/>
  <c r="C2763" i="13"/>
  <c r="B2764" i="13"/>
  <c r="C2764" i="13"/>
  <c r="B2765" i="13"/>
  <c r="C2765" i="13"/>
  <c r="B2766" i="13"/>
  <c r="C2766" i="13"/>
  <c r="B2767" i="13"/>
  <c r="C2767" i="13"/>
  <c r="B2768" i="13"/>
  <c r="C2768" i="13"/>
  <c r="B2769" i="13"/>
  <c r="C2769" i="13"/>
  <c r="B2770" i="13"/>
  <c r="C2770" i="13"/>
  <c r="B2771" i="13"/>
  <c r="C2771" i="13"/>
  <c r="B2772" i="13"/>
  <c r="C2772" i="13"/>
  <c r="B2773" i="13"/>
  <c r="C2773" i="13"/>
  <c r="B2774" i="13"/>
  <c r="C2774" i="13"/>
  <c r="B2775" i="13"/>
  <c r="C2775" i="13"/>
  <c r="B2776" i="13"/>
  <c r="C2776" i="13"/>
  <c r="B2777" i="13"/>
  <c r="C2777" i="13"/>
  <c r="B2778" i="13"/>
  <c r="C2778" i="13"/>
  <c r="B2779" i="13"/>
  <c r="C2779" i="13"/>
  <c r="B2780" i="13"/>
  <c r="C2780" i="13"/>
  <c r="B2781" i="13"/>
  <c r="C2781" i="13"/>
  <c r="B2782" i="13"/>
  <c r="C2782" i="13"/>
  <c r="B2783" i="13"/>
  <c r="C2783" i="13"/>
  <c r="B2784" i="13"/>
  <c r="C2784" i="13"/>
  <c r="B2785" i="13"/>
  <c r="C2785" i="13"/>
  <c r="B2786" i="13"/>
  <c r="C2786" i="13"/>
  <c r="B2787" i="13"/>
  <c r="C2787" i="13"/>
  <c r="B2788" i="13"/>
  <c r="C2788" i="13"/>
  <c r="B2789" i="13"/>
  <c r="C2789" i="13"/>
  <c r="B2790" i="13"/>
  <c r="C2790" i="13"/>
  <c r="B2791" i="13"/>
  <c r="C2791" i="13"/>
  <c r="B2792" i="13"/>
  <c r="C2792" i="13"/>
  <c r="B2793" i="13"/>
  <c r="C2793" i="13"/>
  <c r="B2794" i="13"/>
  <c r="C2794" i="13"/>
  <c r="B2795" i="13"/>
  <c r="C2795" i="13"/>
  <c r="B2796" i="13"/>
  <c r="C2796" i="13"/>
  <c r="B2797" i="13"/>
  <c r="C2797" i="13"/>
  <c r="B2798" i="13"/>
  <c r="C2798" i="13"/>
  <c r="B2799" i="13"/>
  <c r="C2799" i="13"/>
  <c r="B2800" i="13"/>
  <c r="C2800" i="13"/>
  <c r="B2801" i="13"/>
  <c r="C2801" i="13"/>
  <c r="B2802" i="13"/>
  <c r="C2802" i="13"/>
  <c r="B2803" i="13"/>
  <c r="C2803" i="13"/>
  <c r="B2804" i="13"/>
  <c r="C2804" i="13"/>
  <c r="B2805" i="13"/>
  <c r="C2805" i="13"/>
  <c r="B2806" i="13"/>
  <c r="C2806" i="13"/>
  <c r="B2807" i="13"/>
  <c r="C2807" i="13"/>
  <c r="B2808" i="13"/>
  <c r="C2808" i="13"/>
  <c r="B2809" i="13"/>
  <c r="C2809" i="13"/>
  <c r="B2810" i="13"/>
  <c r="C2810" i="13"/>
  <c r="B2811" i="13"/>
  <c r="C2811" i="13"/>
  <c r="B2812" i="13"/>
  <c r="C2812" i="13"/>
  <c r="B2813" i="13"/>
  <c r="C2813" i="13"/>
  <c r="B2814" i="13"/>
  <c r="C2814" i="13"/>
  <c r="B2815" i="13"/>
  <c r="C2815" i="13"/>
  <c r="B2816" i="13"/>
  <c r="C2816" i="13"/>
  <c r="B2817" i="13"/>
  <c r="C2817" i="13"/>
  <c r="B2818" i="13"/>
  <c r="C2818" i="13"/>
  <c r="B2819" i="13"/>
  <c r="C2819" i="13"/>
  <c r="B2820" i="13"/>
  <c r="C2820" i="13"/>
  <c r="B2821" i="13"/>
  <c r="C2821" i="13"/>
  <c r="B2822" i="13"/>
  <c r="C2822" i="13"/>
  <c r="B2823" i="13"/>
  <c r="C2823" i="13"/>
  <c r="B2824" i="13"/>
  <c r="C2824" i="13"/>
  <c r="B2825" i="13"/>
  <c r="C2825" i="13"/>
  <c r="B2826" i="13"/>
  <c r="C2826" i="13"/>
  <c r="B2827" i="13"/>
  <c r="C2827" i="13"/>
  <c r="B2828" i="13"/>
  <c r="C2828" i="13"/>
  <c r="B2829" i="13"/>
  <c r="C2829" i="13"/>
  <c r="B2830" i="13"/>
  <c r="C2830" i="13"/>
  <c r="B2831" i="13"/>
  <c r="C2831" i="13"/>
  <c r="B2832" i="13"/>
  <c r="C2832" i="13"/>
  <c r="B2833" i="13"/>
  <c r="C2833" i="13"/>
  <c r="B2834" i="13"/>
  <c r="C2834" i="13"/>
  <c r="B2835" i="13"/>
  <c r="C2835" i="13"/>
  <c r="B2836" i="13"/>
  <c r="C2836" i="13"/>
  <c r="B2837" i="13"/>
  <c r="C2837" i="13"/>
  <c r="B2838" i="13"/>
  <c r="C2838" i="13"/>
  <c r="B2839" i="13"/>
  <c r="C2839" i="13"/>
  <c r="B2840" i="13"/>
  <c r="C2840" i="13"/>
  <c r="B2841" i="13"/>
  <c r="C2841" i="13"/>
  <c r="B2842" i="13"/>
  <c r="C2842" i="13"/>
  <c r="B2843" i="13"/>
  <c r="C2843" i="13"/>
  <c r="B2844" i="13"/>
  <c r="C2844" i="13"/>
  <c r="B2845" i="13"/>
  <c r="C2845" i="13"/>
  <c r="B2846" i="13"/>
  <c r="C2846" i="13"/>
  <c r="B2847" i="13"/>
  <c r="C2847" i="13"/>
  <c r="B2848" i="13"/>
  <c r="C2848" i="13"/>
  <c r="B2849" i="13"/>
  <c r="C2849" i="13"/>
  <c r="B2850" i="13"/>
  <c r="C2850" i="13"/>
  <c r="B2851" i="13"/>
  <c r="C2851" i="13"/>
  <c r="B2852" i="13"/>
  <c r="C2852" i="13"/>
  <c r="B2853" i="13"/>
  <c r="C2853" i="13"/>
  <c r="B2854" i="13"/>
  <c r="C2854" i="13"/>
  <c r="B2855" i="13"/>
  <c r="C2855" i="13"/>
  <c r="B2856" i="13"/>
  <c r="C2856" i="13"/>
  <c r="B2857" i="13"/>
  <c r="C2857" i="13"/>
  <c r="B2858" i="13"/>
  <c r="C2858" i="13"/>
  <c r="B2859" i="13"/>
  <c r="C2859" i="13"/>
  <c r="B2860" i="13"/>
  <c r="C2860" i="13"/>
  <c r="B2861" i="13"/>
  <c r="C2861" i="13"/>
  <c r="B2862" i="13"/>
  <c r="C2862" i="13"/>
  <c r="B2863" i="13"/>
  <c r="C2863" i="13"/>
  <c r="B2864" i="13"/>
  <c r="C2864" i="13"/>
  <c r="B2865" i="13"/>
  <c r="C2865" i="13"/>
  <c r="B2866" i="13"/>
  <c r="C2866" i="13"/>
  <c r="B2867" i="13"/>
  <c r="C2867" i="13"/>
  <c r="B2868" i="13"/>
  <c r="C2868" i="13"/>
  <c r="B2869" i="13"/>
  <c r="C2869" i="13"/>
  <c r="B2870" i="13"/>
  <c r="C2870" i="13"/>
  <c r="B2871" i="13"/>
  <c r="C2871" i="13"/>
  <c r="B2872" i="13"/>
  <c r="C2872" i="13"/>
  <c r="B2873" i="13"/>
  <c r="C2873" i="13"/>
  <c r="B2874" i="13"/>
  <c r="C2874" i="13"/>
  <c r="B2875" i="13"/>
  <c r="C2875" i="13"/>
  <c r="B2876" i="13"/>
  <c r="C2876" i="13"/>
  <c r="B2877" i="13"/>
  <c r="C2877" i="13"/>
  <c r="B2878" i="13"/>
  <c r="C2878" i="13"/>
  <c r="B2879" i="13"/>
  <c r="C2879" i="13"/>
  <c r="B2880" i="13"/>
  <c r="C2880" i="13"/>
  <c r="B2881" i="13"/>
  <c r="C2881" i="13"/>
  <c r="B2882" i="13"/>
  <c r="C2882" i="13"/>
  <c r="B2883" i="13"/>
  <c r="C2883" i="13"/>
  <c r="B2884" i="13"/>
  <c r="C2884" i="13"/>
  <c r="B2885" i="13"/>
  <c r="C2885" i="13"/>
  <c r="B2886" i="13"/>
  <c r="C2886" i="13"/>
  <c r="B2887" i="13"/>
  <c r="C2887" i="13"/>
  <c r="B2888" i="13"/>
  <c r="C2888" i="13"/>
  <c r="B2889" i="13"/>
  <c r="C2889" i="13"/>
  <c r="B2890" i="13"/>
  <c r="C2890" i="13"/>
  <c r="B2891" i="13"/>
  <c r="C2891" i="13"/>
  <c r="B2892" i="13"/>
  <c r="C2892" i="13"/>
  <c r="B2893" i="13"/>
  <c r="C2893" i="13"/>
  <c r="B2894" i="13"/>
  <c r="C2894" i="13"/>
  <c r="B2895" i="13"/>
  <c r="C2895" i="13"/>
  <c r="B2896" i="13"/>
  <c r="C2896" i="13"/>
  <c r="B2897" i="13"/>
  <c r="C2897" i="13"/>
  <c r="B2898" i="13"/>
  <c r="C2898" i="13"/>
  <c r="B2899" i="13"/>
  <c r="C2899" i="13"/>
  <c r="B2900" i="13"/>
  <c r="C2900" i="13"/>
  <c r="B2901" i="13"/>
  <c r="C2901" i="13"/>
  <c r="B2902" i="13"/>
  <c r="C2902" i="13"/>
  <c r="B2903" i="13"/>
  <c r="C2903" i="13"/>
  <c r="B2904" i="13"/>
  <c r="C2904" i="13"/>
  <c r="B2905" i="13"/>
  <c r="C2905" i="13"/>
  <c r="B2906" i="13"/>
  <c r="C2906" i="13"/>
  <c r="B2907" i="13"/>
  <c r="C2907" i="13"/>
  <c r="B2908" i="13"/>
  <c r="C2908" i="13"/>
  <c r="B2909" i="13"/>
  <c r="C2909" i="13"/>
  <c r="B2910" i="13"/>
  <c r="C2910" i="13"/>
  <c r="B2911" i="13"/>
  <c r="C2911" i="13"/>
  <c r="B2912" i="13"/>
  <c r="C2912" i="13"/>
  <c r="B2913" i="13"/>
  <c r="C2913" i="13"/>
  <c r="B2914" i="13"/>
  <c r="C2914" i="13"/>
  <c r="B2915" i="13"/>
  <c r="C2915" i="13"/>
  <c r="B2916" i="13"/>
  <c r="C2916" i="13"/>
  <c r="B2917" i="13"/>
  <c r="C2917" i="13"/>
  <c r="B2918" i="13"/>
  <c r="C2918" i="13"/>
  <c r="B2919" i="13"/>
  <c r="C2919" i="13"/>
  <c r="B2920" i="13"/>
  <c r="C2920" i="13"/>
  <c r="B2921" i="13"/>
  <c r="C2921" i="13"/>
  <c r="B2922" i="13"/>
  <c r="C2922" i="13"/>
  <c r="B2923" i="13"/>
  <c r="C2923" i="13"/>
  <c r="B2924" i="13"/>
  <c r="C2924" i="13"/>
  <c r="B2925" i="13"/>
  <c r="C2925" i="13"/>
  <c r="B2926" i="13"/>
  <c r="C2926" i="13"/>
  <c r="B2927" i="13"/>
  <c r="C2927" i="13"/>
  <c r="B2928" i="13"/>
  <c r="C2928" i="13"/>
  <c r="B2929" i="13"/>
  <c r="C2929" i="13"/>
  <c r="B2930" i="13"/>
  <c r="C2930" i="13"/>
  <c r="B2931" i="13"/>
  <c r="C2931" i="13"/>
  <c r="B2932" i="13"/>
  <c r="C2932" i="13"/>
  <c r="B2933" i="13"/>
  <c r="C2933" i="13"/>
  <c r="B2934" i="13"/>
  <c r="C2934" i="13"/>
  <c r="B2935" i="13"/>
  <c r="C2935" i="13"/>
  <c r="B2936" i="13"/>
  <c r="C2936" i="13"/>
  <c r="B2937" i="13"/>
  <c r="C2937" i="13"/>
  <c r="B2938" i="13"/>
  <c r="C2938" i="13"/>
  <c r="B2939" i="13"/>
  <c r="C2939" i="13"/>
  <c r="B2940" i="13"/>
  <c r="C2940" i="13"/>
  <c r="B2941" i="13"/>
  <c r="C2941" i="13"/>
  <c r="B2942" i="13"/>
  <c r="C2942" i="13"/>
  <c r="B2943" i="13"/>
  <c r="C2943" i="13"/>
  <c r="B2944" i="13"/>
  <c r="C2944" i="13"/>
  <c r="B2945" i="13"/>
  <c r="C2945" i="13"/>
  <c r="B2946" i="13"/>
  <c r="C2946" i="13"/>
  <c r="B2947" i="13"/>
  <c r="C2947" i="13"/>
  <c r="B2948" i="13"/>
  <c r="C2948" i="13"/>
  <c r="B2949" i="13"/>
  <c r="C2949" i="13"/>
  <c r="B2950" i="13"/>
  <c r="C2950" i="13"/>
  <c r="B2951" i="13"/>
  <c r="C2951" i="13"/>
  <c r="B2952" i="13"/>
  <c r="C2952" i="13"/>
  <c r="B2953" i="13"/>
  <c r="C2953" i="13"/>
  <c r="B2954" i="13"/>
  <c r="C2954" i="13"/>
  <c r="B2955" i="13"/>
  <c r="C2955" i="13"/>
  <c r="B2956" i="13"/>
  <c r="C2956" i="13"/>
  <c r="B2957" i="13"/>
  <c r="C2957" i="13"/>
  <c r="B2958" i="13"/>
  <c r="C2958" i="13"/>
  <c r="B2959" i="13"/>
  <c r="C2959" i="13"/>
  <c r="B2960" i="13"/>
  <c r="C2960" i="13"/>
  <c r="B2961" i="13"/>
  <c r="C2961" i="13"/>
  <c r="B2962" i="13"/>
  <c r="C2962" i="13"/>
  <c r="B2963" i="13"/>
  <c r="C2963" i="13"/>
  <c r="B2964" i="13"/>
  <c r="C2964" i="13"/>
  <c r="B2965" i="13"/>
  <c r="C2965" i="13"/>
  <c r="B2966" i="13"/>
  <c r="C2966" i="13"/>
  <c r="B2967" i="13"/>
  <c r="C2967" i="13"/>
  <c r="B2968" i="13"/>
  <c r="C2968" i="13"/>
  <c r="B2969" i="13"/>
  <c r="C2969" i="13"/>
  <c r="B2970" i="13"/>
  <c r="C2970" i="13"/>
  <c r="B2971" i="13"/>
  <c r="C2971" i="13"/>
  <c r="B2972" i="13"/>
  <c r="C2972" i="13"/>
  <c r="B2973" i="13"/>
  <c r="C2973" i="13"/>
  <c r="B2974" i="13"/>
  <c r="C2974" i="13"/>
  <c r="B2975" i="13"/>
  <c r="C2975" i="13"/>
  <c r="B2976" i="13"/>
  <c r="C2976" i="13"/>
  <c r="B2977" i="13"/>
  <c r="C2977" i="13"/>
  <c r="B2978" i="13"/>
  <c r="C2978" i="13"/>
  <c r="B2979" i="13"/>
  <c r="C2979" i="13"/>
  <c r="B2980" i="13"/>
  <c r="C2980" i="13"/>
  <c r="B2981" i="13"/>
  <c r="C2981" i="13"/>
  <c r="B2982" i="13"/>
  <c r="C2982" i="13"/>
  <c r="B2983" i="13"/>
  <c r="C2983" i="13"/>
  <c r="B2984" i="13"/>
  <c r="C2984" i="13"/>
  <c r="B2985" i="13"/>
  <c r="C2985" i="13"/>
  <c r="B2986" i="13"/>
  <c r="C2986" i="13"/>
  <c r="B2987" i="13"/>
  <c r="C2987" i="13"/>
  <c r="B2988" i="13"/>
  <c r="C2988" i="13"/>
  <c r="B2989" i="13"/>
  <c r="C2989" i="13"/>
  <c r="B2990" i="13"/>
  <c r="C2990" i="13"/>
  <c r="B2991" i="13"/>
  <c r="C2991" i="13"/>
  <c r="B2992" i="13"/>
  <c r="C2992" i="13"/>
  <c r="B2993" i="13"/>
  <c r="C2993" i="13"/>
  <c r="B2994" i="13"/>
  <c r="C2994" i="13"/>
  <c r="B2995" i="13"/>
  <c r="C2995" i="13"/>
  <c r="B2996" i="13"/>
  <c r="C2996" i="13"/>
  <c r="B2997" i="13"/>
  <c r="C2997" i="13"/>
  <c r="B2998" i="13"/>
  <c r="C2998" i="13"/>
  <c r="B2999" i="13"/>
  <c r="C2999" i="13"/>
  <c r="B3000" i="13"/>
  <c r="C3000" i="13"/>
  <c r="B3001" i="13"/>
  <c r="C3001" i="13"/>
  <c r="B3002" i="13"/>
  <c r="C3002" i="13"/>
  <c r="B3003" i="13"/>
  <c r="C3003" i="13"/>
  <c r="B3004" i="13"/>
  <c r="C3004" i="13"/>
  <c r="B3005" i="13"/>
  <c r="C3005" i="13"/>
  <c r="B3006" i="13"/>
  <c r="C3006" i="13"/>
  <c r="B3007" i="13"/>
  <c r="C3007" i="13"/>
  <c r="B3008" i="13"/>
  <c r="C3008" i="13"/>
  <c r="B3009" i="13"/>
  <c r="C3009" i="13"/>
  <c r="B3010" i="13"/>
  <c r="C3010" i="13"/>
  <c r="B3011" i="13"/>
  <c r="C3011" i="13"/>
  <c r="B3012" i="13"/>
  <c r="C3012" i="13"/>
  <c r="B3013" i="13"/>
  <c r="C3013" i="13"/>
  <c r="B3014" i="13"/>
  <c r="C3014" i="13"/>
  <c r="B3015" i="13"/>
  <c r="C3015" i="13"/>
  <c r="B3016" i="13"/>
  <c r="C3016" i="13"/>
  <c r="B3017" i="13"/>
  <c r="C3017" i="13"/>
  <c r="B3018" i="13"/>
  <c r="C3018" i="13"/>
  <c r="B3019" i="13"/>
  <c r="C3019" i="13"/>
  <c r="B3020" i="13"/>
  <c r="C3020" i="13"/>
  <c r="B3021" i="13"/>
  <c r="C3021" i="13"/>
  <c r="B3022" i="13"/>
  <c r="C3022" i="13"/>
  <c r="B3023" i="13"/>
  <c r="C3023" i="13"/>
  <c r="B3024" i="13"/>
  <c r="C3024" i="13"/>
  <c r="B3025" i="13"/>
  <c r="C3025" i="13"/>
  <c r="B3026" i="13"/>
  <c r="C3026" i="13"/>
  <c r="B3027" i="13"/>
  <c r="C3027" i="13"/>
  <c r="B3028" i="13"/>
  <c r="C3028" i="13"/>
  <c r="B3029" i="13"/>
  <c r="C3029" i="13"/>
  <c r="B3030" i="13"/>
  <c r="C3030" i="13"/>
  <c r="B3031" i="13"/>
  <c r="C3031" i="13"/>
  <c r="B3032" i="13"/>
  <c r="C3032" i="13"/>
  <c r="B3033" i="13"/>
  <c r="C3033" i="13"/>
  <c r="B3034" i="13"/>
  <c r="C3034" i="13"/>
  <c r="B3035" i="13"/>
  <c r="C3035" i="13"/>
  <c r="B3036" i="13"/>
  <c r="C3036" i="13"/>
  <c r="B3037" i="13"/>
  <c r="C3037" i="13"/>
  <c r="B3038" i="13"/>
  <c r="C3038" i="13"/>
  <c r="B3039" i="13"/>
  <c r="C3039" i="13"/>
  <c r="B3040" i="13"/>
  <c r="C3040" i="13"/>
  <c r="B3041" i="13"/>
  <c r="C3041" i="13"/>
  <c r="B3042" i="13"/>
  <c r="C3042" i="13"/>
  <c r="B3043" i="13"/>
  <c r="C3043" i="13"/>
  <c r="B3044" i="13"/>
  <c r="C3044" i="13"/>
  <c r="B3045" i="13"/>
  <c r="C3045" i="13"/>
  <c r="B3046" i="13"/>
  <c r="C3046" i="13"/>
  <c r="B3047" i="13"/>
  <c r="C3047" i="13"/>
  <c r="B3048" i="13"/>
  <c r="C3048" i="13"/>
  <c r="B3049" i="13"/>
  <c r="C3049" i="13"/>
  <c r="B3050" i="13"/>
  <c r="C3050" i="13"/>
  <c r="B3051" i="13"/>
  <c r="C3051" i="13"/>
  <c r="B3052" i="13"/>
  <c r="C3052" i="13"/>
  <c r="B3053" i="13"/>
  <c r="C3053" i="13"/>
  <c r="B3054" i="13"/>
  <c r="C3054" i="13"/>
  <c r="B3055" i="13"/>
  <c r="C3055" i="13"/>
  <c r="B3056" i="13"/>
  <c r="C3056" i="13"/>
  <c r="B3057" i="13"/>
  <c r="C3057" i="13"/>
  <c r="B3058" i="13"/>
  <c r="C3058" i="13"/>
  <c r="B3059" i="13"/>
  <c r="C3059" i="13"/>
  <c r="B3060" i="13"/>
  <c r="C3060" i="13"/>
  <c r="B3061" i="13"/>
  <c r="C3061" i="13"/>
  <c r="B3062" i="13"/>
  <c r="C3062" i="13"/>
  <c r="B3063" i="13"/>
  <c r="C3063" i="13"/>
  <c r="B3064" i="13"/>
  <c r="C3064" i="13"/>
  <c r="B3065" i="13"/>
  <c r="C3065" i="13"/>
  <c r="B3066" i="13"/>
  <c r="C3066" i="13"/>
  <c r="B3067" i="13"/>
  <c r="C3067" i="13"/>
  <c r="B3068" i="13"/>
  <c r="C3068" i="13"/>
  <c r="B3069" i="13"/>
  <c r="C3069" i="13"/>
  <c r="B3070" i="13"/>
  <c r="C3070" i="13"/>
  <c r="B3071" i="13"/>
  <c r="C3071" i="13"/>
  <c r="B3072" i="13"/>
  <c r="C3072" i="13"/>
  <c r="B3073" i="13"/>
  <c r="C3073" i="13"/>
  <c r="B3074" i="13"/>
  <c r="C3074" i="13"/>
  <c r="B3075" i="13"/>
  <c r="C3075" i="13"/>
  <c r="B3076" i="13"/>
  <c r="C3076" i="13"/>
  <c r="B3077" i="13"/>
  <c r="C3077" i="13"/>
  <c r="B3078" i="13"/>
  <c r="C3078" i="13"/>
  <c r="B3079" i="13"/>
  <c r="C3079" i="13"/>
  <c r="B3080" i="13"/>
  <c r="C3080" i="13"/>
  <c r="B3081" i="13"/>
  <c r="C3081" i="13"/>
  <c r="B3082" i="13"/>
  <c r="C3082" i="13"/>
  <c r="B3083" i="13"/>
  <c r="C3083" i="13"/>
  <c r="B3084" i="13"/>
  <c r="C3084" i="13"/>
  <c r="B3085" i="13"/>
  <c r="C3085" i="13"/>
  <c r="B3086" i="13"/>
  <c r="C3086" i="13"/>
  <c r="B3087" i="13"/>
  <c r="C3087" i="13"/>
  <c r="B3088" i="13"/>
  <c r="C3088" i="13"/>
  <c r="B3089" i="13"/>
  <c r="C3089" i="13"/>
  <c r="B3090" i="13"/>
  <c r="C3090" i="13"/>
  <c r="B3091" i="13"/>
  <c r="C3091" i="13"/>
  <c r="B3092" i="13"/>
  <c r="C3092" i="13"/>
  <c r="B3093" i="13"/>
  <c r="C3093" i="13"/>
  <c r="B3094" i="13"/>
  <c r="C3094" i="13"/>
  <c r="B3095" i="13"/>
  <c r="C3095" i="13"/>
  <c r="B3096" i="13"/>
  <c r="C3096" i="13"/>
  <c r="B3097" i="13"/>
  <c r="C3097" i="13"/>
  <c r="B3098" i="13"/>
  <c r="C3098" i="13"/>
  <c r="B3099" i="13"/>
  <c r="C3099" i="13"/>
  <c r="B3100" i="13"/>
  <c r="C3100" i="13"/>
  <c r="B3101" i="13"/>
  <c r="C3101" i="13"/>
  <c r="B3102" i="13"/>
  <c r="C3102" i="13"/>
  <c r="B3103" i="13"/>
  <c r="C3103" i="13"/>
  <c r="B3104" i="13"/>
  <c r="C3104" i="13"/>
  <c r="B3105" i="13"/>
  <c r="C3105" i="13"/>
  <c r="B3106" i="13"/>
  <c r="C3106" i="13"/>
  <c r="B3107" i="13"/>
  <c r="C3107" i="13"/>
  <c r="B3108" i="13"/>
  <c r="C3108" i="13"/>
  <c r="B3109" i="13"/>
  <c r="C3109" i="13"/>
  <c r="B3110" i="13"/>
  <c r="C3110" i="13"/>
  <c r="B3111" i="13"/>
  <c r="C3111" i="13"/>
  <c r="B3112" i="13"/>
  <c r="C3112" i="13"/>
  <c r="B3113" i="13"/>
  <c r="C3113" i="13"/>
  <c r="B3114" i="13"/>
  <c r="C3114" i="13"/>
  <c r="B3115" i="13"/>
  <c r="C3115" i="13"/>
  <c r="B3116" i="13"/>
  <c r="C3116" i="13"/>
  <c r="B3117" i="13"/>
  <c r="C3117" i="13"/>
  <c r="B3118" i="13"/>
  <c r="C3118" i="13"/>
  <c r="B3119" i="13"/>
  <c r="C3119" i="13"/>
  <c r="B3120" i="13"/>
  <c r="C3120" i="13"/>
  <c r="B3121" i="13"/>
  <c r="C3121" i="13"/>
  <c r="B3122" i="13"/>
  <c r="C3122" i="13"/>
  <c r="B3123" i="13"/>
  <c r="C3123" i="13"/>
  <c r="B3124" i="13"/>
  <c r="C3124" i="13"/>
  <c r="B3125" i="13"/>
  <c r="C3125" i="13"/>
  <c r="B3126" i="13"/>
  <c r="C3126" i="13"/>
  <c r="B3127" i="13"/>
  <c r="C3127" i="13"/>
  <c r="B3128" i="13"/>
  <c r="C3128" i="13"/>
  <c r="B3129" i="13"/>
  <c r="C3129" i="13"/>
  <c r="B3130" i="13"/>
  <c r="C3130" i="13"/>
  <c r="B3131" i="13"/>
  <c r="C3131" i="13"/>
  <c r="B3132" i="13"/>
  <c r="C3132" i="13"/>
  <c r="B3133" i="13"/>
  <c r="C3133" i="13"/>
  <c r="B3134" i="13"/>
  <c r="C3134" i="13"/>
  <c r="B3135" i="13"/>
  <c r="C3135" i="13"/>
  <c r="B3136" i="13"/>
  <c r="C3136" i="13"/>
  <c r="B3137" i="13"/>
  <c r="C3137" i="13"/>
  <c r="B3138" i="13"/>
  <c r="C3138" i="13"/>
  <c r="B3139" i="13"/>
  <c r="C3139" i="13"/>
  <c r="B3140" i="13"/>
  <c r="C3140" i="13"/>
  <c r="B3141" i="13"/>
  <c r="C3141" i="13"/>
  <c r="B3142" i="13"/>
  <c r="C3142" i="13"/>
  <c r="B3143" i="13"/>
  <c r="C3143" i="13"/>
  <c r="B3144" i="13"/>
  <c r="C3144" i="13"/>
  <c r="B3145" i="13"/>
  <c r="C3145" i="13"/>
  <c r="B3146" i="13"/>
  <c r="C3146" i="13"/>
  <c r="B3147" i="13"/>
  <c r="C3147" i="13"/>
  <c r="B3148" i="13"/>
  <c r="C3148" i="13"/>
  <c r="B3149" i="13"/>
  <c r="C3149" i="13"/>
  <c r="B3150" i="13"/>
  <c r="C3150" i="13"/>
  <c r="B3151" i="13"/>
  <c r="C3151" i="13"/>
  <c r="B3152" i="13"/>
  <c r="C3152" i="13"/>
  <c r="B3153" i="13"/>
  <c r="C3153" i="13"/>
  <c r="B3154" i="13"/>
  <c r="C3154" i="13"/>
  <c r="B3155" i="13"/>
  <c r="C3155" i="13"/>
  <c r="B3156" i="13"/>
  <c r="C3156" i="13"/>
  <c r="B3157" i="13"/>
  <c r="C3157" i="13"/>
  <c r="B3158" i="13"/>
  <c r="C3158" i="13"/>
  <c r="B3159" i="13"/>
  <c r="C3159" i="13"/>
  <c r="B3160" i="13"/>
  <c r="C3160" i="13"/>
  <c r="B3161" i="13"/>
  <c r="C3161" i="13"/>
  <c r="B3162" i="13"/>
  <c r="C3162" i="13"/>
  <c r="B3163" i="13"/>
  <c r="C3163" i="13"/>
  <c r="B3164" i="13"/>
  <c r="C3164" i="13"/>
  <c r="B3165" i="13"/>
  <c r="C3165" i="13"/>
  <c r="B3166" i="13"/>
  <c r="C3166" i="13"/>
  <c r="B3167" i="13"/>
  <c r="C3167" i="13"/>
  <c r="B3168" i="13"/>
  <c r="C3168" i="13"/>
  <c r="B3169" i="13"/>
  <c r="C3169" i="13"/>
  <c r="B3170" i="13"/>
  <c r="C3170" i="13"/>
  <c r="B3171" i="13"/>
  <c r="C3171" i="13"/>
  <c r="B3172" i="13"/>
  <c r="C3172" i="13"/>
  <c r="B3173" i="13"/>
  <c r="C3173" i="13"/>
  <c r="B3174" i="13"/>
  <c r="C3174" i="13"/>
  <c r="B3175" i="13"/>
  <c r="C3175" i="13"/>
  <c r="B3176" i="13"/>
  <c r="C3176" i="13"/>
  <c r="B3177" i="13"/>
  <c r="C3177" i="13"/>
  <c r="B3178" i="13"/>
  <c r="C3178" i="13"/>
  <c r="B3179" i="13"/>
  <c r="C3179" i="13"/>
  <c r="B3180" i="13"/>
  <c r="C3180" i="13"/>
  <c r="B3181" i="13"/>
  <c r="C3181" i="13"/>
  <c r="B3182" i="13"/>
  <c r="C3182" i="13"/>
  <c r="B3183" i="13"/>
  <c r="C3183" i="13"/>
  <c r="B3184" i="13"/>
  <c r="C3184" i="13"/>
  <c r="B3185" i="13"/>
  <c r="C3185" i="13"/>
  <c r="B3186" i="13"/>
  <c r="C3186" i="13"/>
  <c r="B3187" i="13"/>
  <c r="C3187" i="13"/>
  <c r="B3188" i="13"/>
  <c r="C3188" i="13"/>
  <c r="B3189" i="13"/>
  <c r="C3189" i="13"/>
  <c r="B3190" i="13"/>
  <c r="C3190" i="13"/>
  <c r="B3191" i="13"/>
  <c r="C3191" i="13"/>
  <c r="B3192" i="13"/>
  <c r="C3192" i="13"/>
  <c r="B3193" i="13"/>
  <c r="C3193" i="13"/>
  <c r="B3194" i="13"/>
  <c r="C3194" i="13"/>
  <c r="B3195" i="13"/>
  <c r="C3195" i="13"/>
  <c r="B3196" i="13"/>
  <c r="C3196" i="13"/>
  <c r="B3197" i="13"/>
  <c r="C3197" i="13"/>
  <c r="B3198" i="13"/>
  <c r="C3198" i="13"/>
  <c r="B3199" i="13"/>
  <c r="C3199" i="13"/>
  <c r="B3200" i="13"/>
  <c r="C3200" i="13"/>
  <c r="B3201" i="13"/>
  <c r="C3201" i="13"/>
  <c r="B3202" i="13"/>
  <c r="C3202" i="13"/>
  <c r="B3203" i="13"/>
  <c r="C3203" i="13"/>
  <c r="B3204" i="13"/>
  <c r="C3204" i="13"/>
  <c r="B3205" i="13"/>
  <c r="C3205" i="13"/>
  <c r="B3206" i="13"/>
  <c r="C3206" i="13"/>
  <c r="B3207" i="13"/>
  <c r="C3207" i="13"/>
  <c r="B3208" i="13"/>
  <c r="C3208" i="13"/>
  <c r="B3209" i="13"/>
  <c r="C3209" i="13"/>
  <c r="B3210" i="13"/>
  <c r="C3210" i="13"/>
  <c r="B3211" i="13"/>
  <c r="C3211" i="13"/>
  <c r="B3212" i="13"/>
  <c r="C3212" i="13"/>
  <c r="B3213" i="13"/>
  <c r="C3213" i="13"/>
  <c r="B3214" i="13"/>
  <c r="C3214" i="13"/>
  <c r="B3215" i="13"/>
  <c r="C3215" i="13"/>
  <c r="B3216" i="13"/>
  <c r="C3216" i="13"/>
  <c r="B3217" i="13"/>
  <c r="C3217" i="13"/>
  <c r="B3218" i="13"/>
  <c r="C3218" i="13"/>
  <c r="B3219" i="13"/>
  <c r="C3219" i="13"/>
  <c r="B3220" i="13"/>
  <c r="C3220" i="13"/>
  <c r="B3221" i="13"/>
  <c r="C3221" i="13"/>
  <c r="B3222" i="13"/>
  <c r="C3222" i="13"/>
  <c r="B3223" i="13"/>
  <c r="C3223" i="13"/>
  <c r="B3224" i="13"/>
  <c r="C3224" i="13"/>
  <c r="B3225" i="13"/>
  <c r="C3225" i="13"/>
  <c r="B3226" i="13"/>
  <c r="C3226" i="13"/>
  <c r="B3227" i="13"/>
  <c r="C3227" i="13"/>
  <c r="B3228" i="13"/>
  <c r="C3228" i="13"/>
  <c r="B3229" i="13"/>
  <c r="C3229" i="13"/>
  <c r="B3230" i="13"/>
  <c r="C3230" i="13"/>
  <c r="B3231" i="13"/>
  <c r="C3231" i="13"/>
  <c r="B3232" i="13"/>
  <c r="C3232" i="13"/>
  <c r="B3233" i="13"/>
  <c r="C3233" i="13"/>
  <c r="B3234" i="13"/>
  <c r="C3234" i="13"/>
  <c r="B3235" i="13"/>
  <c r="C3235" i="13"/>
  <c r="B3236" i="13"/>
  <c r="C3236" i="13"/>
  <c r="B3237" i="13"/>
  <c r="C3237" i="13"/>
  <c r="B3238" i="13"/>
  <c r="C3238" i="13"/>
  <c r="B3239" i="13"/>
  <c r="C3239" i="13"/>
  <c r="B3240" i="13"/>
  <c r="C3240" i="13"/>
  <c r="B3241" i="13"/>
  <c r="C3241" i="13"/>
  <c r="B3242" i="13"/>
  <c r="C3242" i="13"/>
  <c r="B3243" i="13"/>
  <c r="C3243" i="13"/>
  <c r="B3244" i="13"/>
  <c r="C3244" i="13"/>
  <c r="B3245" i="13"/>
  <c r="C3245" i="13"/>
  <c r="B3246" i="13"/>
  <c r="C3246" i="13"/>
  <c r="B3247" i="13"/>
  <c r="C3247" i="13"/>
  <c r="B3248" i="13"/>
  <c r="C3248" i="13"/>
  <c r="B3249" i="13"/>
  <c r="C3249" i="13"/>
  <c r="B3250" i="13"/>
  <c r="C3250" i="13"/>
  <c r="B3251" i="13"/>
  <c r="C3251" i="13"/>
  <c r="B3252" i="13"/>
  <c r="C3252" i="13"/>
  <c r="B3253" i="13"/>
  <c r="C3253" i="13"/>
  <c r="B3254" i="13"/>
  <c r="C3254" i="13"/>
  <c r="B3255" i="13"/>
  <c r="C3255" i="13"/>
  <c r="B3256" i="13"/>
  <c r="C3256" i="13"/>
  <c r="B3257" i="13"/>
  <c r="C3257" i="13"/>
  <c r="B3258" i="13"/>
  <c r="C3258" i="13"/>
  <c r="B3259" i="13"/>
  <c r="C3259" i="13"/>
  <c r="B3260" i="13"/>
  <c r="C3260" i="13"/>
  <c r="B3261" i="13"/>
  <c r="C3261" i="13"/>
  <c r="B3262" i="13"/>
  <c r="C3262" i="13"/>
  <c r="B3263" i="13"/>
  <c r="C3263" i="13"/>
  <c r="B3264" i="13"/>
  <c r="C3264" i="13"/>
  <c r="B3265" i="13"/>
  <c r="C3265" i="13"/>
  <c r="B3266" i="13"/>
  <c r="C3266" i="13"/>
  <c r="B3267" i="13"/>
  <c r="C3267" i="13"/>
  <c r="B3268" i="13"/>
  <c r="C3268" i="13"/>
  <c r="B3269" i="13"/>
  <c r="C3269" i="13"/>
  <c r="B3270" i="13"/>
  <c r="C3270" i="13"/>
  <c r="B3271" i="13"/>
  <c r="C3271" i="13"/>
  <c r="B3272" i="13"/>
  <c r="C3272" i="13"/>
  <c r="B3273" i="13"/>
  <c r="C3273" i="13"/>
  <c r="B3274" i="13"/>
  <c r="C3274" i="13"/>
  <c r="B3275" i="13"/>
  <c r="C3275" i="13"/>
  <c r="B3276" i="13"/>
  <c r="C3276" i="13"/>
  <c r="B3277" i="13"/>
  <c r="C3277" i="13"/>
  <c r="B3278" i="13"/>
  <c r="C3278" i="13"/>
  <c r="B3279" i="13"/>
  <c r="C3279" i="13"/>
  <c r="B3280" i="13"/>
  <c r="C3280" i="13"/>
  <c r="B3281" i="13"/>
  <c r="C3281" i="13"/>
  <c r="B3282" i="13"/>
  <c r="C3282" i="13"/>
  <c r="B3283" i="13"/>
  <c r="C3283" i="13"/>
  <c r="B3284" i="13"/>
  <c r="C3284" i="13"/>
  <c r="B3285" i="13"/>
  <c r="C3285" i="13"/>
  <c r="B3286" i="13"/>
  <c r="C3286" i="13"/>
  <c r="B3287" i="13"/>
  <c r="C3287" i="13"/>
  <c r="B3288" i="13"/>
  <c r="C3288" i="13"/>
  <c r="B3289" i="13"/>
  <c r="C3289" i="13"/>
  <c r="B3290" i="13"/>
  <c r="C3290" i="13"/>
  <c r="B3291" i="13"/>
  <c r="C3291" i="13"/>
  <c r="B3292" i="13"/>
  <c r="C3292" i="13"/>
  <c r="B3293" i="13"/>
  <c r="C3293" i="13"/>
  <c r="B3294" i="13"/>
  <c r="C3294" i="13"/>
  <c r="B3295" i="13"/>
  <c r="C3295" i="13"/>
  <c r="B3296" i="13"/>
  <c r="C3296" i="13"/>
  <c r="B3297" i="13"/>
  <c r="C3297" i="13"/>
  <c r="B3298" i="13"/>
  <c r="C3298" i="13"/>
  <c r="B3299" i="13"/>
  <c r="C3299" i="13"/>
  <c r="B3300" i="13"/>
  <c r="C3300" i="13"/>
  <c r="B3301" i="13"/>
  <c r="C3301" i="13"/>
  <c r="B3302" i="13"/>
  <c r="C3302" i="13"/>
  <c r="B3303" i="13"/>
  <c r="C3303" i="13"/>
  <c r="B3304" i="13"/>
  <c r="C3304" i="13"/>
  <c r="B3305" i="13"/>
  <c r="C3305" i="13"/>
  <c r="B3306" i="13"/>
  <c r="C3306" i="13"/>
  <c r="B3307" i="13"/>
  <c r="C3307" i="13"/>
  <c r="B3308" i="13"/>
  <c r="C3308" i="13"/>
  <c r="B3309" i="13"/>
  <c r="C3309" i="13"/>
  <c r="B3310" i="13"/>
  <c r="C3310" i="13"/>
  <c r="B3311" i="13"/>
  <c r="C3311" i="13"/>
  <c r="B3312" i="13"/>
  <c r="C3312" i="13"/>
  <c r="B3313" i="13"/>
  <c r="C3313" i="13"/>
  <c r="B3314" i="13"/>
  <c r="C3314" i="13"/>
  <c r="B3315" i="13"/>
  <c r="C3315" i="13"/>
  <c r="B3316" i="13"/>
  <c r="C3316" i="13"/>
  <c r="B3317" i="13"/>
  <c r="C3317" i="13"/>
  <c r="B3318" i="13"/>
  <c r="C3318" i="13"/>
  <c r="B3319" i="13"/>
  <c r="C3319" i="13"/>
  <c r="B3320" i="13"/>
  <c r="C3320" i="13"/>
  <c r="B3321" i="13"/>
  <c r="C3321" i="13"/>
  <c r="B3322" i="13"/>
  <c r="C3322" i="13"/>
  <c r="B3323" i="13"/>
  <c r="C3323" i="13"/>
  <c r="B3324" i="13"/>
  <c r="C3324" i="13"/>
  <c r="B3325" i="13"/>
  <c r="C3325" i="13"/>
  <c r="B3326" i="13"/>
  <c r="C3326" i="13"/>
  <c r="B3327" i="13"/>
  <c r="C3327" i="13"/>
  <c r="B3328" i="13"/>
  <c r="C3328" i="13"/>
  <c r="B3329" i="13"/>
  <c r="C3329" i="13"/>
  <c r="B3330" i="13"/>
  <c r="C3330" i="13"/>
  <c r="B3331" i="13"/>
  <c r="C3331" i="13"/>
  <c r="B3332" i="13"/>
  <c r="C3332" i="13"/>
  <c r="B3333" i="13"/>
  <c r="C3333" i="13"/>
  <c r="B3334" i="13"/>
  <c r="C3334" i="13"/>
  <c r="B3335" i="13"/>
  <c r="C3335" i="13"/>
  <c r="B3336" i="13"/>
  <c r="C3336" i="13"/>
  <c r="B3337" i="13"/>
  <c r="C3337" i="13"/>
  <c r="B3338" i="13"/>
  <c r="C3338" i="13"/>
  <c r="B3339" i="13"/>
  <c r="C3339" i="13"/>
  <c r="B3340" i="13"/>
  <c r="C3340" i="13"/>
  <c r="B3341" i="13"/>
  <c r="C3341" i="13"/>
  <c r="B3342" i="13"/>
  <c r="C3342" i="13"/>
  <c r="B3343" i="13"/>
  <c r="C3343" i="13"/>
  <c r="B3344" i="13"/>
  <c r="C3344" i="13"/>
  <c r="B3345" i="13"/>
  <c r="C3345" i="13"/>
  <c r="B3346" i="13"/>
  <c r="C3346" i="13"/>
  <c r="B3347" i="13"/>
  <c r="C3347" i="13"/>
  <c r="B3348" i="13"/>
  <c r="C3348" i="13"/>
  <c r="B3349" i="13"/>
  <c r="C3349" i="13"/>
  <c r="B3350" i="13"/>
  <c r="C3350" i="13"/>
  <c r="B3351" i="13"/>
  <c r="C3351" i="13"/>
  <c r="B3352" i="13"/>
  <c r="C3352" i="13"/>
  <c r="B3353" i="13"/>
  <c r="C3353" i="13"/>
  <c r="B3354" i="13"/>
  <c r="C3354" i="13"/>
  <c r="B3355" i="13"/>
  <c r="C3355" i="13"/>
  <c r="B3356" i="13"/>
  <c r="C3356" i="13"/>
  <c r="B3357" i="13"/>
  <c r="C3357" i="13"/>
  <c r="B3358" i="13"/>
  <c r="C3358" i="13"/>
  <c r="B3359" i="13"/>
  <c r="C3359" i="13"/>
  <c r="B3360" i="13"/>
  <c r="C3360" i="13"/>
  <c r="B3361" i="13"/>
  <c r="C3361" i="13"/>
  <c r="B3362" i="13"/>
  <c r="C3362" i="13"/>
  <c r="B3363" i="13"/>
  <c r="C3363" i="13"/>
  <c r="B3364" i="13"/>
  <c r="C3364" i="13"/>
  <c r="B3365" i="13"/>
  <c r="C3365" i="13"/>
  <c r="B3366" i="13"/>
  <c r="C3366" i="13"/>
  <c r="B3367" i="13"/>
  <c r="C3367" i="13"/>
  <c r="B3368" i="13"/>
  <c r="C3368" i="13"/>
  <c r="B3369" i="13"/>
  <c r="C3369" i="13"/>
  <c r="B3370" i="13"/>
  <c r="C3370" i="13"/>
  <c r="B3371" i="13"/>
  <c r="C3371" i="13"/>
  <c r="B3372" i="13"/>
  <c r="C3372" i="13"/>
  <c r="B3373" i="13"/>
  <c r="C3373" i="13"/>
  <c r="B3374" i="13"/>
  <c r="C3374" i="13"/>
  <c r="B3375" i="13"/>
  <c r="C3375" i="13"/>
  <c r="B3376" i="13"/>
  <c r="C3376" i="13"/>
  <c r="B3377" i="13"/>
  <c r="C3377" i="13"/>
  <c r="B3378" i="13"/>
  <c r="C3378" i="13"/>
  <c r="B3379" i="13"/>
  <c r="C3379" i="13"/>
  <c r="B3380" i="13"/>
  <c r="C3380" i="13"/>
  <c r="B3381" i="13"/>
  <c r="C3381" i="13"/>
  <c r="B3382" i="13"/>
  <c r="C3382" i="13"/>
  <c r="B3383" i="13"/>
  <c r="C3383" i="13"/>
  <c r="B3384" i="13"/>
  <c r="C3384" i="13"/>
  <c r="B3385" i="13"/>
  <c r="C3385" i="13"/>
  <c r="B3386" i="13"/>
  <c r="C3386" i="13"/>
  <c r="B3387" i="13"/>
  <c r="C3387" i="13"/>
  <c r="B3388" i="13"/>
  <c r="C3388" i="13"/>
  <c r="B3389" i="13"/>
  <c r="C3389" i="13"/>
  <c r="B3390" i="13"/>
  <c r="C3390" i="13"/>
  <c r="B3391" i="13"/>
  <c r="C3391" i="13"/>
  <c r="B3392" i="13"/>
  <c r="C3392" i="13"/>
  <c r="B3393" i="13"/>
  <c r="C3393" i="13"/>
  <c r="B3394" i="13"/>
  <c r="C3394" i="13"/>
  <c r="B3395" i="13"/>
  <c r="C3395" i="13"/>
  <c r="B3396" i="13"/>
  <c r="C3396" i="13"/>
  <c r="B3397" i="13"/>
  <c r="C3397" i="13"/>
  <c r="B3398" i="13"/>
  <c r="C3398" i="13"/>
  <c r="B3399" i="13"/>
  <c r="C3399" i="13"/>
  <c r="B3400" i="13"/>
  <c r="C3400" i="13"/>
  <c r="B3401" i="13"/>
  <c r="C3401" i="13"/>
  <c r="B3402" i="13"/>
  <c r="C3402" i="13"/>
  <c r="B3403" i="13"/>
  <c r="C3403" i="13"/>
  <c r="B3404" i="13"/>
  <c r="C3404" i="13"/>
  <c r="B3405" i="13"/>
  <c r="C3405" i="13"/>
  <c r="B3406" i="13"/>
  <c r="C3406" i="13"/>
  <c r="B3407" i="13"/>
  <c r="C3407" i="13"/>
  <c r="B3408" i="13"/>
  <c r="C3408" i="13"/>
  <c r="B3409" i="13"/>
  <c r="C3409" i="13"/>
  <c r="B3410" i="13"/>
  <c r="C3410" i="13"/>
  <c r="B3411" i="13"/>
  <c r="C3411" i="13"/>
  <c r="B3412" i="13"/>
  <c r="C3412" i="13"/>
  <c r="B3413" i="13"/>
  <c r="C3413" i="13"/>
  <c r="B3414" i="13"/>
  <c r="C3414" i="13"/>
  <c r="B3415" i="13"/>
  <c r="C3415" i="13"/>
  <c r="B3416" i="13"/>
  <c r="C3416" i="13"/>
  <c r="B3417" i="13"/>
  <c r="C3417" i="13"/>
  <c r="B3418" i="13"/>
  <c r="C3418" i="13"/>
  <c r="B3419" i="13"/>
  <c r="C3419" i="13"/>
  <c r="B3420" i="13"/>
  <c r="C3420" i="13"/>
  <c r="B3421" i="13"/>
  <c r="C3421" i="13"/>
  <c r="B3422" i="13"/>
  <c r="C3422" i="13"/>
  <c r="B3423" i="13"/>
  <c r="C3423" i="13"/>
  <c r="B3424" i="13"/>
  <c r="C3424" i="13"/>
  <c r="B3425" i="13"/>
  <c r="C3425" i="13"/>
  <c r="B3426" i="13"/>
  <c r="C3426" i="13"/>
  <c r="B3427" i="13"/>
  <c r="C3427" i="13"/>
  <c r="B3428" i="13"/>
  <c r="C3428" i="13"/>
  <c r="B3429" i="13"/>
  <c r="C3429" i="13"/>
  <c r="B3430" i="13"/>
  <c r="C3430" i="13"/>
  <c r="B3431" i="13"/>
  <c r="C3431" i="13"/>
  <c r="B3432" i="13"/>
  <c r="C3432" i="13"/>
  <c r="B3433" i="13"/>
  <c r="C3433" i="13"/>
  <c r="B3434" i="13"/>
  <c r="C3434" i="13"/>
  <c r="B3435" i="13"/>
  <c r="C3435" i="13"/>
  <c r="B3436" i="13"/>
  <c r="C3436" i="13"/>
  <c r="B3437" i="13"/>
  <c r="C3437" i="13"/>
  <c r="B3438" i="13"/>
  <c r="C3438" i="13"/>
  <c r="B3439" i="13"/>
  <c r="C3439" i="13"/>
  <c r="B3440" i="13"/>
  <c r="C3440" i="13"/>
  <c r="B3441" i="13"/>
  <c r="C3441" i="13"/>
  <c r="B3442" i="13"/>
  <c r="C3442" i="13"/>
  <c r="B3443" i="13"/>
  <c r="C3443" i="13"/>
  <c r="B3444" i="13"/>
  <c r="C3444" i="13"/>
  <c r="B3445" i="13"/>
  <c r="C3445" i="13"/>
  <c r="B3446" i="13"/>
  <c r="C3446" i="13"/>
  <c r="B3447" i="13"/>
  <c r="C3447" i="13"/>
  <c r="B3448" i="13"/>
  <c r="C3448" i="13"/>
  <c r="B3449" i="13"/>
  <c r="C3449" i="13"/>
  <c r="B3450" i="13"/>
  <c r="C3450" i="13"/>
  <c r="B3451" i="13"/>
  <c r="C3451" i="13"/>
  <c r="B3452" i="13"/>
  <c r="C3452" i="13"/>
  <c r="B3453" i="13"/>
  <c r="C3453" i="13"/>
  <c r="B3454" i="13"/>
  <c r="C3454" i="13"/>
  <c r="B3455" i="13"/>
  <c r="C3455" i="13"/>
  <c r="B3456" i="13"/>
  <c r="C3456" i="13"/>
  <c r="B3457" i="13"/>
  <c r="C3457" i="13"/>
  <c r="B3458" i="13"/>
  <c r="C3458" i="13"/>
  <c r="B3459" i="13"/>
  <c r="C3459" i="13"/>
  <c r="B3460" i="13"/>
  <c r="C3460" i="13"/>
  <c r="B3461" i="13"/>
  <c r="C3461" i="13"/>
  <c r="B3462" i="13"/>
  <c r="C3462" i="13"/>
  <c r="B3463" i="13"/>
  <c r="C3463" i="13"/>
  <c r="B3464" i="13"/>
  <c r="C3464" i="13"/>
  <c r="B3465" i="13"/>
  <c r="C3465" i="13"/>
  <c r="B3466" i="13"/>
  <c r="C3466" i="13"/>
  <c r="B3467" i="13"/>
  <c r="C3467" i="13"/>
  <c r="B3468" i="13"/>
  <c r="C3468" i="13"/>
  <c r="B3469" i="13"/>
  <c r="C3469" i="13"/>
  <c r="B3470" i="13"/>
  <c r="C3470" i="13"/>
  <c r="B3471" i="13"/>
  <c r="C3471" i="13"/>
  <c r="B3472" i="13"/>
  <c r="C3472" i="13"/>
  <c r="B3473" i="13"/>
  <c r="C3473" i="13"/>
  <c r="B3474" i="13"/>
  <c r="C3474" i="13"/>
  <c r="B3475" i="13"/>
  <c r="C3475" i="13"/>
  <c r="B3476" i="13"/>
  <c r="C3476" i="13"/>
  <c r="B3477" i="13"/>
  <c r="C3477" i="13"/>
  <c r="B3478" i="13"/>
  <c r="C3478" i="13"/>
  <c r="B3479" i="13"/>
  <c r="C3479" i="13"/>
  <c r="B3480" i="13"/>
  <c r="C3480" i="13"/>
  <c r="B3481" i="13"/>
  <c r="C3481" i="13"/>
  <c r="B3482" i="13"/>
  <c r="C3482" i="13"/>
  <c r="B3483" i="13"/>
  <c r="C3483" i="13"/>
  <c r="B3484" i="13"/>
  <c r="C3484" i="13"/>
  <c r="B3485" i="13"/>
  <c r="C3485" i="13"/>
  <c r="B3486" i="13"/>
  <c r="C3486" i="13"/>
  <c r="B3487" i="13"/>
  <c r="C3487" i="13"/>
  <c r="B3488" i="13"/>
  <c r="C3488" i="13"/>
  <c r="B3489" i="13"/>
  <c r="C3489" i="13"/>
  <c r="B3490" i="13"/>
  <c r="C3490" i="13"/>
  <c r="B3491" i="13"/>
  <c r="C3491" i="13"/>
  <c r="B3492" i="13"/>
  <c r="C3492" i="13"/>
  <c r="B3493" i="13"/>
  <c r="C3493" i="13"/>
  <c r="B3494" i="13"/>
  <c r="C3494" i="13"/>
  <c r="B3495" i="13"/>
  <c r="C3495" i="13"/>
  <c r="B3496" i="13"/>
  <c r="C3496" i="13"/>
  <c r="B3497" i="13"/>
  <c r="C3497" i="13"/>
  <c r="B3498" i="13"/>
  <c r="C3498" i="13"/>
  <c r="B3499" i="13"/>
  <c r="C3499" i="13"/>
  <c r="B3500" i="13"/>
  <c r="C3500" i="13"/>
  <c r="B3501" i="13"/>
  <c r="C3501" i="13"/>
  <c r="B3502" i="13"/>
  <c r="C3502" i="13"/>
  <c r="B3503" i="13"/>
  <c r="C3503" i="13"/>
  <c r="B3504" i="13"/>
  <c r="C3504" i="13"/>
  <c r="B3505" i="13"/>
  <c r="C3505" i="13"/>
  <c r="B3506" i="13"/>
  <c r="C3506" i="13"/>
  <c r="B3507" i="13"/>
  <c r="C3507" i="13"/>
  <c r="B3508" i="13"/>
  <c r="C3508" i="13"/>
  <c r="B3509" i="13"/>
  <c r="C3509" i="13"/>
  <c r="B3510" i="13"/>
  <c r="C3510" i="13"/>
  <c r="B3511" i="13"/>
  <c r="C3511" i="13"/>
  <c r="B3512" i="13"/>
  <c r="C3512" i="13"/>
  <c r="B3513" i="13"/>
  <c r="C3513" i="13"/>
  <c r="B3514" i="13"/>
  <c r="C3514" i="13"/>
  <c r="B3515" i="13"/>
  <c r="C3515" i="13"/>
  <c r="B3516" i="13"/>
  <c r="C3516" i="13"/>
  <c r="B3517" i="13"/>
  <c r="C3517" i="13"/>
  <c r="B3518" i="13"/>
  <c r="C3518" i="13"/>
  <c r="B3519" i="13"/>
  <c r="C3519" i="13"/>
  <c r="B3520" i="13"/>
  <c r="C3520" i="13"/>
  <c r="B3521" i="13"/>
  <c r="C3521" i="13"/>
  <c r="B3522" i="13"/>
  <c r="C3522" i="13"/>
  <c r="B3523" i="13"/>
  <c r="C3523" i="13"/>
  <c r="B3524" i="13"/>
  <c r="C3524" i="13"/>
  <c r="B3525" i="13"/>
  <c r="C3525" i="13"/>
  <c r="B3526" i="13"/>
  <c r="C3526" i="13"/>
  <c r="B3527" i="13"/>
  <c r="C3527" i="13"/>
  <c r="B3528" i="13"/>
  <c r="C3528" i="13"/>
  <c r="B3529" i="13"/>
  <c r="C3529" i="13"/>
  <c r="B3530" i="13"/>
  <c r="C3530" i="13"/>
  <c r="B3531" i="13"/>
  <c r="C3531" i="13"/>
  <c r="B3532" i="13"/>
  <c r="C3532" i="13"/>
  <c r="B3533" i="13"/>
  <c r="C3533" i="13"/>
  <c r="B3534" i="13"/>
  <c r="C3534" i="13"/>
  <c r="B3535" i="13"/>
  <c r="C3535" i="13"/>
  <c r="B3536" i="13"/>
  <c r="C3536" i="13"/>
  <c r="B3537" i="13"/>
  <c r="C3537" i="13"/>
  <c r="B3538" i="13"/>
  <c r="C3538" i="13"/>
  <c r="B3539" i="13"/>
  <c r="C3539" i="13"/>
  <c r="B3540" i="13"/>
  <c r="C3540" i="13"/>
  <c r="B3541" i="13"/>
  <c r="C3541" i="13"/>
  <c r="B3542" i="13"/>
  <c r="C3542" i="13"/>
  <c r="B3543" i="13"/>
  <c r="C3543" i="13"/>
  <c r="B3544" i="13"/>
  <c r="C3544" i="13"/>
  <c r="B3545" i="13"/>
  <c r="C3545" i="13"/>
  <c r="B3546" i="13"/>
  <c r="C3546" i="13"/>
  <c r="B3547" i="13"/>
  <c r="C3547" i="13"/>
  <c r="B3548" i="13"/>
  <c r="C3548" i="13"/>
  <c r="B3549" i="13"/>
  <c r="C3549" i="13"/>
  <c r="B3550" i="13"/>
  <c r="C3550" i="13"/>
  <c r="B3551" i="13"/>
  <c r="C3551" i="13"/>
  <c r="B3552" i="13"/>
  <c r="C3552" i="13"/>
  <c r="B3553" i="13"/>
  <c r="C3553" i="13"/>
  <c r="B3554" i="13"/>
  <c r="C3554" i="13"/>
  <c r="B3555" i="13"/>
  <c r="C3555" i="13"/>
  <c r="B3556" i="13"/>
  <c r="C3556" i="13"/>
  <c r="B3557" i="13"/>
  <c r="C3557" i="13"/>
  <c r="B3558" i="13"/>
  <c r="C3558" i="13"/>
  <c r="B3559" i="13"/>
  <c r="C3559" i="13"/>
  <c r="B3560" i="13"/>
  <c r="C3560" i="13"/>
  <c r="B3561" i="13"/>
  <c r="C3561" i="13"/>
  <c r="B3562" i="13"/>
  <c r="C3562" i="13"/>
  <c r="B3563" i="13"/>
  <c r="C3563" i="13"/>
  <c r="B3564" i="13"/>
  <c r="C3564" i="13"/>
  <c r="B3565" i="13"/>
  <c r="C3565" i="13"/>
  <c r="B3566" i="13"/>
  <c r="C3566" i="13"/>
  <c r="B3567" i="13"/>
  <c r="C3567" i="13"/>
  <c r="B3568" i="13"/>
  <c r="C3568" i="13"/>
  <c r="B3569" i="13"/>
  <c r="C3569" i="13"/>
  <c r="B3570" i="13"/>
  <c r="C3570" i="13"/>
  <c r="B3571" i="13"/>
  <c r="C3571" i="13"/>
  <c r="B3572" i="13"/>
  <c r="C3572" i="13"/>
  <c r="B3573" i="13"/>
  <c r="C3573" i="13"/>
  <c r="B3574" i="13"/>
  <c r="C3574" i="13"/>
  <c r="B3575" i="13"/>
  <c r="C3575" i="13"/>
  <c r="B3576" i="13"/>
  <c r="C3576" i="13"/>
  <c r="B3577" i="13"/>
  <c r="C3577" i="13"/>
  <c r="B3578" i="13"/>
  <c r="C3578" i="13"/>
  <c r="B3579" i="13"/>
  <c r="C3579" i="13"/>
  <c r="B3580" i="13"/>
  <c r="C3580" i="13"/>
  <c r="B3581" i="13"/>
  <c r="C3581" i="13"/>
  <c r="B3582" i="13"/>
  <c r="C3582" i="13"/>
  <c r="B3583" i="13"/>
  <c r="C3583" i="13"/>
  <c r="B3584" i="13"/>
  <c r="C3584" i="13"/>
  <c r="B3585" i="13"/>
  <c r="C3585" i="13"/>
  <c r="B3586" i="13"/>
  <c r="C3586" i="13"/>
  <c r="B3587" i="13"/>
  <c r="C3587" i="13"/>
  <c r="B3588" i="13"/>
  <c r="C3588" i="13"/>
  <c r="B3589" i="13"/>
  <c r="C3589" i="13"/>
  <c r="B3590" i="13"/>
  <c r="C3590" i="13"/>
  <c r="B3591" i="13"/>
  <c r="C3591" i="13"/>
  <c r="B3592" i="13"/>
  <c r="C3592" i="13"/>
  <c r="B3593" i="13"/>
  <c r="C3593" i="13"/>
  <c r="B3594" i="13"/>
  <c r="C3594" i="13"/>
  <c r="B3595" i="13"/>
  <c r="C3595" i="13"/>
  <c r="B3596" i="13"/>
  <c r="C3596" i="13"/>
  <c r="B3597" i="13"/>
  <c r="C3597" i="13"/>
  <c r="B3598" i="13"/>
  <c r="C3598" i="13"/>
  <c r="B3599" i="13"/>
  <c r="C3599" i="13"/>
  <c r="B3600" i="13"/>
  <c r="C3600" i="13"/>
  <c r="B3601" i="13"/>
  <c r="C3601" i="13"/>
  <c r="B3602" i="13"/>
  <c r="C3602" i="13"/>
  <c r="B3603" i="13"/>
  <c r="C3603" i="13"/>
  <c r="B3604" i="13"/>
  <c r="C3604" i="13"/>
  <c r="B3605" i="13"/>
  <c r="C3605" i="13"/>
  <c r="B3606" i="13"/>
  <c r="C3606" i="13"/>
  <c r="B3607" i="13"/>
  <c r="C3607" i="13"/>
  <c r="B3608" i="13"/>
  <c r="C3608" i="13"/>
  <c r="B3609" i="13"/>
  <c r="C3609" i="13"/>
  <c r="B3610" i="13"/>
  <c r="C3610" i="13"/>
  <c r="B3611" i="13"/>
  <c r="C3611" i="13"/>
  <c r="B3612" i="13"/>
  <c r="C3612" i="13"/>
  <c r="B3613" i="13"/>
  <c r="C3613" i="13"/>
  <c r="B3614" i="13"/>
  <c r="C3614" i="13"/>
  <c r="B3615" i="13"/>
  <c r="C3615" i="13"/>
  <c r="B3616" i="13"/>
  <c r="C3616" i="13"/>
  <c r="B3617" i="13"/>
  <c r="C3617" i="13"/>
  <c r="B3618" i="13"/>
  <c r="C3618" i="13"/>
  <c r="B3619" i="13"/>
  <c r="C3619" i="13"/>
  <c r="B3620" i="13"/>
  <c r="C3620" i="13"/>
  <c r="B3621" i="13"/>
  <c r="C3621" i="13"/>
  <c r="B3622" i="13"/>
  <c r="C3622" i="13"/>
  <c r="B3623" i="13"/>
  <c r="C3623" i="13"/>
  <c r="B3624" i="13"/>
  <c r="C3624" i="13"/>
  <c r="B3625" i="13"/>
  <c r="C3625" i="13"/>
  <c r="B3626" i="13"/>
  <c r="C3626" i="13"/>
  <c r="B3627" i="13"/>
  <c r="C3627" i="13"/>
  <c r="B3628" i="13"/>
  <c r="C3628" i="13"/>
  <c r="B3629" i="13"/>
  <c r="C3629" i="13"/>
  <c r="B3630" i="13"/>
  <c r="C3630" i="13"/>
  <c r="B3631" i="13"/>
  <c r="C3631" i="13"/>
  <c r="B3632" i="13"/>
  <c r="C3632" i="13"/>
  <c r="B3633" i="13"/>
  <c r="C3633" i="13"/>
  <c r="B3634" i="13"/>
  <c r="C3634" i="13"/>
  <c r="B3635" i="13"/>
  <c r="C3635" i="13"/>
  <c r="B3636" i="13"/>
  <c r="C3636" i="13"/>
  <c r="B3637" i="13"/>
  <c r="C3637" i="13"/>
  <c r="B3638" i="13"/>
  <c r="C3638" i="13"/>
  <c r="B3639" i="13"/>
  <c r="C3639" i="13"/>
  <c r="B3640" i="13"/>
  <c r="C3640" i="13"/>
  <c r="B3641" i="13"/>
  <c r="C3641" i="13"/>
  <c r="B3642" i="13"/>
  <c r="C3642" i="13"/>
  <c r="B3643" i="13"/>
  <c r="C3643" i="13"/>
  <c r="B3644" i="13"/>
  <c r="C3644" i="13"/>
  <c r="B3645" i="13"/>
  <c r="C3645" i="13"/>
  <c r="B3646" i="13"/>
  <c r="C3646" i="13"/>
  <c r="B3647" i="13"/>
  <c r="C3647" i="13"/>
  <c r="B3648" i="13"/>
  <c r="C3648" i="13"/>
  <c r="B3649" i="13"/>
  <c r="C3649" i="13"/>
  <c r="B3650" i="13"/>
  <c r="C3650" i="13"/>
  <c r="B3651" i="13"/>
  <c r="C3651" i="13"/>
  <c r="B3652" i="13"/>
  <c r="C3652" i="13"/>
  <c r="B3653" i="13"/>
  <c r="C3653" i="13"/>
  <c r="B3654" i="13"/>
  <c r="C3654" i="13"/>
  <c r="B3655" i="13"/>
  <c r="C3655" i="13"/>
  <c r="B3656" i="13"/>
  <c r="C3656" i="13"/>
  <c r="B3657" i="13"/>
  <c r="C3657" i="13"/>
  <c r="B3658" i="13"/>
  <c r="C3658" i="13"/>
  <c r="B3659" i="13"/>
  <c r="C3659" i="13"/>
  <c r="B3660" i="13"/>
  <c r="C3660" i="13"/>
  <c r="B3661" i="13"/>
  <c r="C3661" i="13"/>
  <c r="B3662" i="13"/>
  <c r="C3662" i="13"/>
  <c r="B3663" i="13"/>
  <c r="C3663" i="13"/>
  <c r="B3664" i="13"/>
  <c r="C3664" i="13"/>
  <c r="B3665" i="13"/>
  <c r="C3665" i="13"/>
  <c r="B3666" i="13"/>
  <c r="C3666" i="13"/>
  <c r="B3667" i="13"/>
  <c r="C3667" i="13"/>
  <c r="B3668" i="13"/>
  <c r="C3668" i="13"/>
  <c r="B3669" i="13"/>
  <c r="C3669" i="13"/>
  <c r="B3670" i="13"/>
  <c r="C3670" i="13"/>
  <c r="B3671" i="13"/>
  <c r="C3671" i="13"/>
  <c r="B3672" i="13"/>
  <c r="C3672" i="13"/>
  <c r="B3673" i="13"/>
  <c r="C3673" i="13"/>
  <c r="B3674" i="13"/>
  <c r="C3674" i="13"/>
  <c r="B3675" i="13"/>
  <c r="C3675" i="13"/>
  <c r="B3676" i="13"/>
  <c r="C3676" i="13"/>
  <c r="B3677" i="13"/>
  <c r="C3677" i="13"/>
  <c r="B3678" i="13"/>
  <c r="C3678" i="13"/>
  <c r="B3679" i="13"/>
  <c r="C3679" i="13"/>
  <c r="B3680" i="13"/>
  <c r="C3680" i="13"/>
  <c r="B3681" i="13"/>
  <c r="C3681" i="13"/>
  <c r="B3682" i="13"/>
  <c r="C3682" i="13"/>
  <c r="B3683" i="13"/>
  <c r="C3683" i="13"/>
  <c r="B3684" i="13"/>
  <c r="C3684" i="13"/>
  <c r="B3685" i="13"/>
  <c r="C3685" i="13"/>
  <c r="B3686" i="13"/>
  <c r="C3686" i="13"/>
  <c r="B3687" i="13"/>
  <c r="C3687" i="13"/>
  <c r="B3688" i="13"/>
  <c r="C3688" i="13"/>
  <c r="B3689" i="13"/>
  <c r="C3689" i="13"/>
  <c r="B3690" i="13"/>
  <c r="C3690" i="13"/>
  <c r="B3691" i="13"/>
  <c r="C3691" i="13"/>
  <c r="B3692" i="13"/>
  <c r="C3692" i="13"/>
  <c r="B3693" i="13"/>
  <c r="C3693" i="13"/>
  <c r="B3694" i="13"/>
  <c r="C3694" i="13"/>
  <c r="B3695" i="13"/>
  <c r="C3695" i="13"/>
  <c r="B3696" i="13"/>
  <c r="C3696" i="13"/>
  <c r="B3697" i="13"/>
  <c r="C3697" i="13"/>
  <c r="B3698" i="13"/>
  <c r="C3698" i="13"/>
  <c r="B3699" i="13"/>
  <c r="C3699" i="13"/>
  <c r="B3700" i="13"/>
  <c r="C3700" i="13"/>
  <c r="B3701" i="13"/>
  <c r="C3701" i="13"/>
  <c r="B3702" i="13"/>
  <c r="C3702" i="13"/>
  <c r="B3703" i="13"/>
  <c r="C3703" i="13"/>
  <c r="B3704" i="13"/>
  <c r="C3704" i="13"/>
  <c r="B3705" i="13"/>
  <c r="C3705" i="13"/>
  <c r="B3706" i="13"/>
  <c r="C3706" i="13"/>
  <c r="B3707" i="13"/>
  <c r="C3707" i="13"/>
  <c r="B3708" i="13"/>
  <c r="C3708" i="13"/>
  <c r="B3709" i="13"/>
  <c r="C3709" i="13"/>
  <c r="B3710" i="13"/>
  <c r="C3710" i="13"/>
  <c r="B3711" i="13"/>
  <c r="C3711" i="13"/>
  <c r="B3712" i="13"/>
  <c r="C3712" i="13"/>
  <c r="B3713" i="13"/>
  <c r="C3713" i="13"/>
  <c r="B3714" i="13"/>
  <c r="C3714" i="13"/>
  <c r="B3715" i="13"/>
  <c r="C3715" i="13"/>
  <c r="B3716" i="13"/>
  <c r="C3716" i="13"/>
  <c r="B3717" i="13"/>
  <c r="C3717" i="13"/>
  <c r="B3718" i="13"/>
  <c r="C3718" i="13"/>
  <c r="B3719" i="13"/>
  <c r="C3719" i="13"/>
  <c r="B3720" i="13"/>
  <c r="C3720" i="13"/>
  <c r="B3721" i="13"/>
  <c r="C3721" i="13"/>
  <c r="B3722" i="13"/>
  <c r="C3722" i="13"/>
  <c r="B3723" i="13"/>
  <c r="C3723" i="13"/>
  <c r="B3724" i="13"/>
  <c r="C3724" i="13"/>
  <c r="B3725" i="13"/>
  <c r="C3725" i="13"/>
  <c r="B3726" i="13"/>
  <c r="C3726" i="13"/>
  <c r="B3727" i="13"/>
  <c r="C3727" i="13"/>
  <c r="B3728" i="13"/>
  <c r="C3728" i="13"/>
  <c r="B3729" i="13"/>
  <c r="C3729" i="13"/>
  <c r="B3730" i="13"/>
  <c r="C3730" i="13"/>
  <c r="B3731" i="13"/>
  <c r="C3731" i="13"/>
  <c r="B3732" i="13"/>
  <c r="C3732" i="13"/>
  <c r="B3733" i="13"/>
  <c r="C3733" i="13"/>
  <c r="B3734" i="13"/>
  <c r="C3734" i="13"/>
  <c r="B3735" i="13"/>
  <c r="C3735" i="13"/>
  <c r="B3736" i="13"/>
  <c r="C3736" i="13"/>
  <c r="B3737" i="13"/>
  <c r="C3737" i="13"/>
  <c r="B3738" i="13"/>
  <c r="C3738" i="13"/>
  <c r="B3739" i="13"/>
  <c r="C3739" i="13"/>
  <c r="B3740" i="13"/>
  <c r="C3740" i="13"/>
  <c r="B3741" i="13"/>
  <c r="C3741" i="13"/>
  <c r="B3742" i="13"/>
  <c r="C3742" i="13"/>
  <c r="B3743" i="13"/>
  <c r="C3743" i="13"/>
  <c r="B3744" i="13"/>
  <c r="C3744" i="13"/>
  <c r="B3745" i="13"/>
  <c r="C3745" i="13"/>
  <c r="B3746" i="13"/>
  <c r="C3746" i="13"/>
  <c r="B3747" i="13"/>
  <c r="C3747" i="13"/>
  <c r="B3748" i="13"/>
  <c r="C3748" i="13"/>
  <c r="B3749" i="13"/>
  <c r="C3749" i="13"/>
  <c r="B3750" i="13"/>
  <c r="C3750" i="13"/>
  <c r="B3751" i="13"/>
  <c r="C3751" i="13"/>
  <c r="B3752" i="13"/>
  <c r="C3752" i="13"/>
  <c r="B3753" i="13"/>
  <c r="C3753" i="13"/>
  <c r="B3754" i="13"/>
  <c r="C3754" i="13"/>
  <c r="B3755" i="13"/>
  <c r="C3755" i="13"/>
  <c r="B3756" i="13"/>
  <c r="C3756" i="13"/>
  <c r="B3757" i="13"/>
  <c r="C3757" i="13"/>
  <c r="B3758" i="13"/>
  <c r="C3758" i="13"/>
  <c r="B3759" i="13"/>
  <c r="C3759" i="13"/>
  <c r="B3760" i="13"/>
  <c r="C3760" i="13"/>
  <c r="B3761" i="13"/>
  <c r="C3761" i="13"/>
  <c r="B3762" i="13"/>
  <c r="C3762" i="13"/>
  <c r="B3763" i="13"/>
  <c r="C3763" i="13"/>
  <c r="B3764" i="13"/>
  <c r="C3764" i="13"/>
  <c r="B3765" i="13"/>
  <c r="C3765" i="13"/>
  <c r="B3766" i="13"/>
  <c r="C3766" i="13"/>
  <c r="B3767" i="13"/>
  <c r="C3767" i="13"/>
  <c r="B3768" i="13"/>
  <c r="C3768" i="13"/>
  <c r="B3769" i="13"/>
  <c r="C3769" i="13"/>
  <c r="B3770" i="13"/>
  <c r="C3770" i="13"/>
  <c r="B3771" i="13"/>
  <c r="C3771" i="13"/>
  <c r="B3772" i="13"/>
  <c r="C3772" i="13"/>
  <c r="B3773" i="13"/>
  <c r="C3773" i="13"/>
  <c r="B3774" i="13"/>
  <c r="C3774" i="13"/>
  <c r="B3775" i="13"/>
  <c r="C3775" i="13"/>
  <c r="B3776" i="13"/>
  <c r="C3776" i="13"/>
  <c r="B3777" i="13"/>
  <c r="C3777" i="13"/>
  <c r="B3778" i="13"/>
  <c r="C3778" i="13"/>
  <c r="B3779" i="13"/>
  <c r="C3779" i="13"/>
  <c r="B3780" i="13"/>
  <c r="C3780" i="13"/>
  <c r="B3781" i="13"/>
  <c r="C3781" i="13"/>
  <c r="B3782" i="13"/>
  <c r="C3782" i="13"/>
  <c r="B3783" i="13"/>
  <c r="C3783" i="13"/>
  <c r="B3784" i="13"/>
  <c r="C3784" i="13"/>
  <c r="B3785" i="13"/>
  <c r="C3785" i="13"/>
  <c r="B3786" i="13"/>
  <c r="C3786" i="13"/>
  <c r="B3787" i="13"/>
  <c r="C3787" i="13"/>
  <c r="B3788" i="13"/>
  <c r="C3788" i="13"/>
  <c r="B3789" i="13"/>
  <c r="C3789" i="13"/>
  <c r="B3790" i="13"/>
  <c r="C3790" i="13"/>
  <c r="B3791" i="13"/>
  <c r="C3791" i="13"/>
  <c r="B3792" i="13"/>
  <c r="C3792" i="13"/>
  <c r="B3793" i="13"/>
  <c r="C3793" i="13"/>
  <c r="B3794" i="13"/>
  <c r="C3794" i="13"/>
  <c r="B3795" i="13"/>
  <c r="C3795" i="13"/>
  <c r="B3796" i="13"/>
  <c r="C3796" i="13"/>
  <c r="B3797" i="13"/>
  <c r="C3797" i="13"/>
  <c r="B3798" i="13"/>
  <c r="C3798" i="13"/>
  <c r="B3799" i="13"/>
  <c r="C3799" i="13"/>
  <c r="B3800" i="13"/>
  <c r="C3800" i="13"/>
  <c r="B3801" i="13"/>
  <c r="C3801" i="13"/>
  <c r="B3802" i="13"/>
  <c r="C3802" i="13"/>
  <c r="B3803" i="13"/>
  <c r="C3803" i="13"/>
  <c r="B3804" i="13"/>
  <c r="C3804" i="13"/>
  <c r="B3805" i="13"/>
  <c r="C3805" i="13"/>
  <c r="B3806" i="13"/>
  <c r="C3806" i="13"/>
  <c r="B3807" i="13"/>
  <c r="C3807" i="13"/>
  <c r="B3808" i="13"/>
  <c r="C3808" i="13"/>
  <c r="B3809" i="13"/>
  <c r="C3809" i="13"/>
  <c r="B3810" i="13"/>
  <c r="C3810" i="13"/>
  <c r="B3811" i="13"/>
  <c r="C3811" i="13"/>
  <c r="B3812" i="13"/>
  <c r="C3812" i="13"/>
  <c r="B3813" i="13"/>
  <c r="C3813" i="13"/>
  <c r="B3814" i="13"/>
  <c r="C3814" i="13"/>
  <c r="B3815" i="13"/>
  <c r="C3815" i="13"/>
  <c r="B3816" i="13"/>
  <c r="C3816" i="13"/>
  <c r="B3817" i="13"/>
  <c r="C3817" i="13"/>
  <c r="B3818" i="13"/>
  <c r="C3818" i="13"/>
  <c r="B3819" i="13"/>
  <c r="C3819" i="13"/>
  <c r="B3820" i="13"/>
  <c r="C3820" i="13"/>
  <c r="B3821" i="13"/>
  <c r="C3821" i="13"/>
  <c r="B3822" i="13"/>
  <c r="C3822" i="13"/>
  <c r="B3823" i="13"/>
  <c r="C3823" i="13"/>
  <c r="B3824" i="13"/>
  <c r="C3824" i="13"/>
  <c r="B3825" i="13"/>
  <c r="C3825" i="13"/>
  <c r="B3826" i="13"/>
  <c r="C3826" i="13"/>
  <c r="B3827" i="13"/>
  <c r="C3827" i="13"/>
  <c r="B3828" i="13"/>
  <c r="C3828" i="13"/>
  <c r="B3829" i="13"/>
  <c r="C3829" i="13"/>
  <c r="B3830" i="13"/>
  <c r="C3830" i="13"/>
  <c r="B3831" i="13"/>
  <c r="C3831" i="13"/>
  <c r="B3832" i="13"/>
  <c r="C3832" i="13"/>
  <c r="B3833" i="13"/>
  <c r="C3833" i="13"/>
  <c r="B3834" i="13"/>
  <c r="C3834" i="13"/>
  <c r="B3835" i="13"/>
  <c r="C3835" i="13"/>
  <c r="B3836" i="13"/>
  <c r="C3836" i="13"/>
  <c r="B3837" i="13"/>
  <c r="C3837" i="13"/>
  <c r="B3838" i="13"/>
  <c r="C3838" i="13"/>
  <c r="B3839" i="13"/>
  <c r="C3839" i="13"/>
  <c r="B3840" i="13"/>
  <c r="C3840" i="13"/>
  <c r="B3841" i="13"/>
  <c r="C3841" i="13"/>
  <c r="B3842" i="13"/>
  <c r="C3842" i="13"/>
  <c r="B3843" i="13"/>
  <c r="C3843" i="13"/>
  <c r="B3844" i="13"/>
  <c r="C3844" i="13"/>
  <c r="B3845" i="13"/>
  <c r="C3845" i="13"/>
  <c r="B3846" i="13"/>
  <c r="C3846" i="13"/>
  <c r="B3847" i="13"/>
  <c r="C3847" i="13"/>
  <c r="B3848" i="13"/>
  <c r="C3848" i="13"/>
  <c r="B3849" i="13"/>
  <c r="C3849" i="13"/>
  <c r="B3850" i="13"/>
  <c r="C3850" i="13"/>
  <c r="B3851" i="13"/>
  <c r="C3851" i="13"/>
  <c r="B3852" i="13"/>
  <c r="C3852" i="13"/>
  <c r="B3853" i="13"/>
  <c r="C3853" i="13"/>
  <c r="B3854" i="13"/>
  <c r="C3854" i="13"/>
  <c r="B3855" i="13"/>
  <c r="C3855" i="13"/>
  <c r="B3856" i="13"/>
  <c r="C3856" i="13"/>
  <c r="B3857" i="13"/>
  <c r="C3857" i="13"/>
  <c r="B3858" i="13"/>
  <c r="C3858" i="13"/>
  <c r="B3859" i="13"/>
  <c r="C3859" i="13"/>
  <c r="B3860" i="13"/>
  <c r="C3860" i="13"/>
  <c r="B3861" i="13"/>
  <c r="C3861" i="13"/>
  <c r="B3862" i="13"/>
  <c r="C3862" i="13"/>
  <c r="B3863" i="13"/>
  <c r="C3863" i="13"/>
  <c r="B3864" i="13"/>
  <c r="C3864" i="13"/>
  <c r="B3865" i="13"/>
  <c r="C3865" i="13"/>
  <c r="B3866" i="13"/>
  <c r="C3866" i="13"/>
  <c r="B3867" i="13"/>
  <c r="C3867" i="13"/>
  <c r="B3868" i="13"/>
  <c r="C3868" i="13"/>
  <c r="B3869" i="13"/>
  <c r="C3869" i="13"/>
  <c r="B3870" i="13"/>
  <c r="C3870" i="13"/>
  <c r="B3871" i="13"/>
  <c r="C3871" i="13"/>
  <c r="B3872" i="13"/>
  <c r="C3872" i="13"/>
  <c r="B3873" i="13"/>
  <c r="C3873" i="13"/>
  <c r="B3874" i="13"/>
  <c r="C3874" i="13"/>
  <c r="B3875" i="13"/>
  <c r="C3875" i="13"/>
  <c r="B3876" i="13"/>
  <c r="C3876" i="13"/>
  <c r="B3877" i="13"/>
  <c r="C3877" i="13"/>
  <c r="B3878" i="13"/>
  <c r="C3878" i="13"/>
  <c r="B3879" i="13"/>
  <c r="C3879" i="13"/>
  <c r="B3880" i="13"/>
  <c r="C3880" i="13"/>
  <c r="B3881" i="13"/>
  <c r="C3881" i="13"/>
  <c r="B3882" i="13"/>
  <c r="C3882" i="13"/>
  <c r="B3883" i="13"/>
  <c r="C3883" i="13"/>
  <c r="B3884" i="13"/>
  <c r="C3884" i="13"/>
  <c r="B3885" i="13"/>
  <c r="C3885" i="13"/>
  <c r="B3886" i="13"/>
  <c r="C3886" i="13"/>
  <c r="B3887" i="13"/>
  <c r="C3887" i="13"/>
  <c r="B3888" i="13"/>
  <c r="C3888" i="13"/>
  <c r="B3889" i="13"/>
  <c r="C3889" i="13"/>
  <c r="B3890" i="13"/>
  <c r="C3890" i="13"/>
  <c r="B3891" i="13"/>
  <c r="C3891" i="13"/>
  <c r="B3892" i="13"/>
  <c r="C3892" i="13"/>
  <c r="B3893" i="13"/>
  <c r="C3893" i="13"/>
  <c r="B3894" i="13"/>
  <c r="C3894" i="13"/>
  <c r="B3895" i="13"/>
  <c r="C3895" i="13"/>
  <c r="B3896" i="13"/>
  <c r="C3896" i="13"/>
  <c r="B3897" i="13"/>
  <c r="C3897" i="13"/>
  <c r="B3898" i="13"/>
  <c r="C3898" i="13"/>
  <c r="B3899" i="13"/>
  <c r="C3899" i="13"/>
  <c r="B3900" i="13"/>
  <c r="C3900" i="13"/>
  <c r="B3901" i="13"/>
  <c r="C3901" i="13"/>
  <c r="B3902" i="13"/>
  <c r="C3902" i="13"/>
  <c r="B3903" i="13"/>
  <c r="C3903" i="13"/>
  <c r="B3904" i="13"/>
  <c r="C3904" i="13"/>
  <c r="B3905" i="13"/>
  <c r="C3905" i="13"/>
  <c r="B3906" i="13"/>
  <c r="C3906" i="13"/>
  <c r="B3907" i="13"/>
  <c r="C3907" i="13"/>
  <c r="B3908" i="13"/>
  <c r="C3908" i="13"/>
  <c r="B3909" i="13"/>
  <c r="C3909" i="13"/>
  <c r="B3910" i="13"/>
  <c r="C3910" i="13"/>
  <c r="B3911" i="13"/>
  <c r="C3911" i="13"/>
  <c r="B3912" i="13"/>
  <c r="C3912" i="13"/>
  <c r="B3913" i="13"/>
  <c r="C3913" i="13"/>
  <c r="B3914" i="13"/>
  <c r="C3914" i="13"/>
  <c r="B3915" i="13"/>
  <c r="C3915" i="13"/>
  <c r="B3916" i="13"/>
  <c r="C3916" i="13"/>
  <c r="B3917" i="13"/>
  <c r="C3917" i="13"/>
  <c r="B3918" i="13"/>
  <c r="C3918" i="13"/>
  <c r="B3919" i="13"/>
  <c r="C3919" i="13"/>
  <c r="B3920" i="13"/>
  <c r="C3920" i="13"/>
  <c r="B3921" i="13"/>
  <c r="C3921" i="13"/>
  <c r="B3922" i="13"/>
  <c r="C3922" i="13"/>
  <c r="B3923" i="13"/>
  <c r="C3923" i="13"/>
  <c r="B3924" i="13"/>
  <c r="C3924" i="13"/>
  <c r="B3925" i="13"/>
  <c r="C3925" i="13"/>
  <c r="B3926" i="13"/>
  <c r="C3926" i="13"/>
  <c r="B3927" i="13"/>
  <c r="C3927" i="13"/>
  <c r="B3928" i="13"/>
  <c r="C3928" i="13"/>
  <c r="B3929" i="13"/>
  <c r="C3929" i="13"/>
  <c r="B3930" i="13"/>
  <c r="C3930" i="13"/>
  <c r="B3931" i="13"/>
  <c r="C3931" i="13"/>
  <c r="B3932" i="13"/>
  <c r="C3932" i="13"/>
  <c r="B3933" i="13"/>
  <c r="C3933" i="13"/>
  <c r="B3934" i="13"/>
  <c r="C3934" i="13"/>
  <c r="B3935" i="13"/>
  <c r="C3935" i="13"/>
  <c r="B3936" i="13"/>
  <c r="C3936" i="13"/>
  <c r="B3937" i="13"/>
  <c r="C3937" i="13"/>
  <c r="B3938" i="13"/>
  <c r="C3938" i="13"/>
  <c r="B3939" i="13"/>
  <c r="C3939" i="13"/>
  <c r="B3940" i="13"/>
  <c r="C3940" i="13"/>
  <c r="B3941" i="13"/>
  <c r="C3941" i="13"/>
  <c r="B3942" i="13"/>
  <c r="C3942" i="13"/>
  <c r="B3943" i="13"/>
  <c r="C3943" i="13"/>
  <c r="B3944" i="13"/>
  <c r="C3944" i="13"/>
  <c r="B3945" i="13"/>
  <c r="C3945" i="13"/>
  <c r="B3946" i="13"/>
  <c r="C3946" i="13"/>
  <c r="B3947" i="13"/>
  <c r="C3947" i="13"/>
  <c r="B3948" i="13"/>
  <c r="C3948" i="13"/>
  <c r="B3949" i="13"/>
  <c r="C3949" i="13"/>
  <c r="B3950" i="13"/>
  <c r="C3950" i="13"/>
  <c r="B3951" i="13"/>
  <c r="C3951" i="13"/>
  <c r="B3952" i="13"/>
  <c r="C3952" i="13"/>
  <c r="B3953" i="13"/>
  <c r="C3953" i="13"/>
  <c r="B3954" i="13"/>
  <c r="C3954" i="13"/>
  <c r="B3955" i="13"/>
  <c r="C3955" i="13"/>
  <c r="B3956" i="13"/>
  <c r="C3956" i="13"/>
  <c r="B3957" i="13"/>
  <c r="C3957" i="13"/>
  <c r="B3958" i="13"/>
  <c r="C3958" i="13"/>
  <c r="B3959" i="13"/>
  <c r="C3959" i="13"/>
  <c r="B3960" i="13"/>
  <c r="C3960" i="13"/>
  <c r="B3961" i="13"/>
  <c r="C3961" i="13"/>
  <c r="B3962" i="13"/>
  <c r="C3962" i="13"/>
  <c r="B3963" i="13"/>
  <c r="C3963" i="13"/>
  <c r="B3964" i="13"/>
  <c r="C3964" i="13"/>
  <c r="B3965" i="13"/>
  <c r="C3965" i="13"/>
  <c r="B3966" i="13"/>
  <c r="C3966" i="13"/>
  <c r="B3967" i="13"/>
  <c r="C3967" i="13"/>
  <c r="B3968" i="13"/>
  <c r="C3968" i="13"/>
  <c r="B3969" i="13"/>
  <c r="C3969" i="13"/>
  <c r="B3970" i="13"/>
  <c r="C3970" i="13"/>
  <c r="B3971" i="13"/>
  <c r="C3971" i="13"/>
  <c r="B3972" i="13"/>
  <c r="C3972" i="13"/>
  <c r="B3973" i="13"/>
  <c r="C3973" i="13"/>
  <c r="B3974" i="13"/>
  <c r="C3974" i="13"/>
  <c r="B3975" i="13"/>
  <c r="C3975" i="13"/>
  <c r="B3976" i="13"/>
  <c r="C3976" i="13"/>
  <c r="B3977" i="13"/>
  <c r="C3977" i="13"/>
  <c r="B3978" i="13"/>
  <c r="C3978" i="13"/>
  <c r="B3979" i="13"/>
  <c r="C3979" i="13"/>
  <c r="B3980" i="13"/>
  <c r="C3980" i="13"/>
  <c r="B3981" i="13"/>
  <c r="C3981" i="13"/>
  <c r="B3982" i="13"/>
  <c r="C3982" i="13"/>
  <c r="B3983" i="13"/>
  <c r="C3983" i="13"/>
  <c r="B3984" i="13"/>
  <c r="C3984" i="13"/>
  <c r="B3985" i="13"/>
  <c r="C3985" i="13"/>
  <c r="B3986" i="13"/>
  <c r="C3986" i="13"/>
  <c r="B3987" i="13"/>
  <c r="C3987" i="13"/>
  <c r="B3988" i="13"/>
  <c r="C3988" i="13"/>
  <c r="B3989" i="13"/>
  <c r="C3989" i="13"/>
  <c r="B3990" i="13"/>
  <c r="C3990" i="13"/>
  <c r="B3991" i="13"/>
  <c r="C3991" i="13"/>
  <c r="B3992" i="13"/>
  <c r="C3992" i="13"/>
  <c r="B3993" i="13"/>
  <c r="C3993" i="13"/>
  <c r="B3994" i="13"/>
  <c r="C3994" i="13"/>
  <c r="B3995" i="13"/>
  <c r="C3995" i="13"/>
  <c r="B3996" i="13"/>
  <c r="C3996" i="13"/>
  <c r="B3997" i="13"/>
  <c r="C3997" i="13"/>
  <c r="B3998" i="13"/>
  <c r="C3998" i="13"/>
  <c r="B3999" i="13"/>
  <c r="C3999" i="13"/>
  <c r="B4000" i="13"/>
  <c r="C4000" i="13"/>
  <c r="B4001" i="13"/>
  <c r="C4001" i="13"/>
  <c r="B4002" i="13"/>
  <c r="C4002" i="13"/>
  <c r="B4003" i="13"/>
  <c r="C4003" i="13"/>
  <c r="B4004" i="13"/>
  <c r="C4004" i="13"/>
  <c r="B4005" i="13"/>
  <c r="C4005" i="13"/>
  <c r="B4006" i="13"/>
  <c r="C4006" i="13"/>
  <c r="B4007" i="13"/>
  <c r="C4007" i="13"/>
  <c r="B4008" i="13"/>
  <c r="C4008" i="13"/>
  <c r="B4009" i="13"/>
  <c r="C4009" i="13"/>
  <c r="B4010" i="13"/>
  <c r="C4010" i="13"/>
  <c r="B4011" i="13"/>
  <c r="C4011" i="13"/>
  <c r="B4012" i="13"/>
  <c r="C4012" i="13"/>
  <c r="B4013" i="13"/>
  <c r="C4013" i="13"/>
  <c r="B4014" i="13"/>
  <c r="C4014" i="13"/>
  <c r="B4015" i="13"/>
  <c r="C4015" i="13"/>
  <c r="B4016" i="13"/>
  <c r="C4016" i="13"/>
  <c r="B4017" i="13"/>
  <c r="C4017" i="13"/>
  <c r="B4018" i="13"/>
  <c r="C4018" i="13"/>
  <c r="B4019" i="13"/>
  <c r="C4019" i="13"/>
  <c r="B4020" i="13"/>
  <c r="C4020" i="13"/>
  <c r="B4021" i="13"/>
  <c r="C4021" i="13"/>
  <c r="B4022" i="13"/>
  <c r="C4022" i="13"/>
  <c r="B4023" i="13"/>
  <c r="C4023" i="13"/>
  <c r="B4024" i="13"/>
  <c r="C4024" i="13"/>
  <c r="B4025" i="13"/>
  <c r="C4025" i="13"/>
  <c r="B4026" i="13"/>
  <c r="C4026" i="13"/>
  <c r="B4027" i="13"/>
  <c r="C4027" i="13"/>
  <c r="B4028" i="13"/>
  <c r="C4028" i="13"/>
  <c r="B4029" i="13"/>
  <c r="C4029" i="13"/>
  <c r="B4030" i="13"/>
  <c r="C4030" i="13"/>
  <c r="B4031" i="13"/>
  <c r="C4031" i="13"/>
  <c r="B4032" i="13"/>
  <c r="C4032" i="13"/>
  <c r="B4033" i="13"/>
  <c r="C4033" i="13"/>
  <c r="B4034" i="13"/>
  <c r="C4034" i="13"/>
  <c r="B4035" i="13"/>
  <c r="C4035" i="13"/>
  <c r="B4036" i="13"/>
  <c r="C4036" i="13"/>
  <c r="B4037" i="13"/>
  <c r="C4037" i="13"/>
  <c r="B4038" i="13"/>
  <c r="C4038" i="13"/>
  <c r="B4039" i="13"/>
  <c r="C4039" i="13"/>
  <c r="B4040" i="13"/>
  <c r="C4040" i="13"/>
  <c r="B4041" i="13"/>
  <c r="C4041" i="13"/>
  <c r="B4042" i="13"/>
  <c r="C4042" i="13"/>
  <c r="B4043" i="13"/>
  <c r="C4043" i="13"/>
  <c r="B4044" i="13"/>
  <c r="C4044" i="13"/>
  <c r="B4045" i="13"/>
  <c r="C4045" i="13"/>
  <c r="B4046" i="13"/>
  <c r="C4046" i="13"/>
  <c r="B4047" i="13"/>
  <c r="C4047" i="13"/>
  <c r="B4048" i="13"/>
  <c r="C4048" i="13"/>
  <c r="B4049" i="13"/>
  <c r="C4049" i="13"/>
  <c r="B4050" i="13"/>
  <c r="C4050" i="13"/>
  <c r="B4051" i="13"/>
  <c r="C4051" i="13"/>
  <c r="B4052" i="13"/>
  <c r="C4052" i="13"/>
  <c r="B4053" i="13"/>
  <c r="C4053" i="13"/>
  <c r="B4054" i="13"/>
  <c r="C4054" i="13"/>
  <c r="B4055" i="13"/>
  <c r="C4055" i="13"/>
  <c r="B4056" i="13"/>
  <c r="C4056" i="13"/>
  <c r="B4057" i="13"/>
  <c r="C4057" i="13"/>
  <c r="B4058" i="13"/>
  <c r="C4058" i="13"/>
  <c r="B4059" i="13"/>
  <c r="C4059" i="13"/>
  <c r="B4060" i="13"/>
  <c r="C4060" i="13"/>
  <c r="B4061" i="13"/>
  <c r="C4061" i="13"/>
  <c r="B4062" i="13"/>
  <c r="C4062" i="13"/>
  <c r="B4063" i="13"/>
  <c r="C4063" i="13"/>
  <c r="B4064" i="13"/>
  <c r="C4064" i="13"/>
  <c r="B4065" i="13"/>
  <c r="C4065" i="13"/>
  <c r="B4066" i="13"/>
  <c r="C4066" i="13"/>
  <c r="B4067" i="13"/>
  <c r="C4067" i="13"/>
  <c r="B4068" i="13"/>
  <c r="C4068" i="13"/>
  <c r="B4069" i="13"/>
  <c r="C4069" i="13"/>
  <c r="B4070" i="13"/>
  <c r="C4070" i="13"/>
  <c r="B4071" i="13"/>
  <c r="C4071" i="13"/>
  <c r="B4072" i="13"/>
  <c r="C4072" i="13"/>
  <c r="B4073" i="13"/>
  <c r="C4073" i="13"/>
  <c r="B4074" i="13"/>
  <c r="C4074" i="13"/>
  <c r="B4075" i="13"/>
  <c r="C4075" i="13"/>
  <c r="B4076" i="13"/>
  <c r="C4076" i="13"/>
  <c r="B4077" i="13"/>
  <c r="C4077" i="13"/>
  <c r="B4078" i="13"/>
  <c r="C4078" i="13"/>
  <c r="B4079" i="13"/>
  <c r="C4079" i="13"/>
  <c r="B4080" i="13"/>
  <c r="C4080" i="13"/>
  <c r="B4081" i="13"/>
  <c r="C4081" i="13"/>
  <c r="B4082" i="13"/>
  <c r="C4082" i="13"/>
  <c r="B4083" i="13"/>
  <c r="C4083" i="13"/>
  <c r="B4084" i="13"/>
  <c r="C4084" i="13"/>
  <c r="B4085" i="13"/>
  <c r="C4085" i="13"/>
  <c r="B4086" i="13"/>
  <c r="C4086" i="13"/>
  <c r="B4087" i="13"/>
  <c r="C4087" i="13"/>
  <c r="B4088" i="13"/>
  <c r="C4088" i="13"/>
  <c r="B4089" i="13"/>
  <c r="C4089" i="13"/>
  <c r="B4090" i="13"/>
  <c r="C4090" i="13"/>
  <c r="B4091" i="13"/>
  <c r="C4091" i="13"/>
  <c r="B4092" i="13"/>
  <c r="C4092" i="13"/>
  <c r="B4093" i="13"/>
  <c r="C4093" i="13"/>
  <c r="B4094" i="13"/>
  <c r="C4094" i="13"/>
  <c r="B4095" i="13"/>
  <c r="C4095" i="13"/>
  <c r="B4096" i="13"/>
  <c r="C4096" i="13"/>
  <c r="B4097" i="13"/>
  <c r="C4097" i="13"/>
  <c r="B4098" i="13"/>
  <c r="C4098" i="13"/>
  <c r="B4099" i="13"/>
  <c r="C4099" i="13"/>
  <c r="B4100" i="13"/>
  <c r="C4100" i="13"/>
  <c r="B4101" i="13"/>
  <c r="C4101" i="13"/>
  <c r="B4102" i="13"/>
  <c r="C4102" i="13"/>
  <c r="B4103" i="13"/>
  <c r="C4103" i="13"/>
  <c r="B4104" i="13"/>
  <c r="C4104" i="13"/>
  <c r="B4105" i="13"/>
  <c r="C4105" i="13"/>
  <c r="B4106" i="13"/>
  <c r="C4106" i="13"/>
  <c r="B4107" i="13"/>
  <c r="C4107" i="13"/>
  <c r="B4108" i="13"/>
  <c r="C4108" i="13"/>
  <c r="B4109" i="13"/>
  <c r="C4109" i="13"/>
  <c r="B4110" i="13"/>
  <c r="C4110" i="13"/>
  <c r="B4111" i="13"/>
  <c r="C4111" i="13"/>
  <c r="B4112" i="13"/>
  <c r="C4112" i="13"/>
  <c r="B4113" i="13"/>
  <c r="C4113" i="13"/>
  <c r="B4114" i="13"/>
  <c r="C4114" i="13"/>
  <c r="B4115" i="13"/>
  <c r="C4115" i="13"/>
  <c r="B4116" i="13"/>
  <c r="C4116" i="13"/>
  <c r="B4117" i="13"/>
  <c r="C4117" i="13"/>
  <c r="B4118" i="13"/>
  <c r="C4118" i="13"/>
  <c r="B4119" i="13"/>
  <c r="C4119" i="13"/>
  <c r="B4120" i="13"/>
  <c r="C4120" i="13"/>
  <c r="B4121" i="13"/>
  <c r="C4121" i="13"/>
  <c r="B4122" i="13"/>
  <c r="C4122" i="13"/>
  <c r="B4123" i="13"/>
  <c r="C4123" i="13"/>
  <c r="B4124" i="13"/>
  <c r="C4124" i="13"/>
  <c r="B4125" i="13"/>
  <c r="C4125" i="13"/>
  <c r="B4126" i="13"/>
  <c r="C4126" i="13"/>
  <c r="B4127" i="13"/>
  <c r="C4127" i="13"/>
  <c r="B4128" i="13"/>
  <c r="C4128" i="13"/>
  <c r="B4129" i="13"/>
  <c r="C4129" i="13"/>
  <c r="B4130" i="13"/>
  <c r="C4130" i="13"/>
  <c r="B4131" i="13"/>
  <c r="C4131" i="13"/>
  <c r="B4132" i="13"/>
  <c r="C4132" i="13"/>
  <c r="B4133" i="13"/>
  <c r="C4133" i="13"/>
  <c r="B4134" i="13"/>
  <c r="C4134" i="13"/>
  <c r="B4135" i="13"/>
  <c r="C4135" i="13"/>
  <c r="B4136" i="13"/>
  <c r="C4136" i="13"/>
  <c r="B4137" i="13"/>
  <c r="C4137" i="13"/>
  <c r="B4138" i="13"/>
  <c r="C4138" i="13"/>
  <c r="B4139" i="13"/>
  <c r="C4139" i="13"/>
  <c r="B4140" i="13"/>
  <c r="C4140" i="13"/>
  <c r="B4141" i="13"/>
  <c r="C4141" i="13"/>
  <c r="B4142" i="13"/>
  <c r="C4142" i="13"/>
  <c r="B4143" i="13"/>
  <c r="C4143" i="13"/>
  <c r="B4144" i="13"/>
  <c r="C4144" i="13"/>
  <c r="B4145" i="13"/>
  <c r="C4145" i="13"/>
  <c r="B4146" i="13"/>
  <c r="C4146" i="13"/>
  <c r="B4147" i="13"/>
  <c r="C4147" i="13"/>
  <c r="B4148" i="13"/>
  <c r="C4148" i="13"/>
  <c r="B4149" i="13"/>
  <c r="C4149" i="13"/>
  <c r="B4150" i="13"/>
  <c r="C4150" i="13"/>
  <c r="B4151" i="13"/>
  <c r="C4151" i="13"/>
  <c r="B4152" i="13"/>
  <c r="C4152" i="13"/>
  <c r="B4153" i="13"/>
  <c r="C4153" i="13"/>
  <c r="B4154" i="13"/>
  <c r="C4154" i="13"/>
  <c r="B4155" i="13"/>
  <c r="C4155" i="13"/>
  <c r="B4156" i="13"/>
  <c r="C4156" i="13"/>
  <c r="B4157" i="13"/>
  <c r="C4157" i="13"/>
  <c r="B4158" i="13"/>
  <c r="C4158" i="13"/>
  <c r="B4159" i="13"/>
  <c r="C4159" i="13"/>
  <c r="B4160" i="13"/>
  <c r="C4160" i="13"/>
  <c r="B4161" i="13"/>
  <c r="C4161" i="13"/>
  <c r="B4162" i="13"/>
  <c r="C4162" i="13"/>
  <c r="B4163" i="13"/>
  <c r="C4163" i="13"/>
  <c r="B4164" i="13"/>
  <c r="C4164" i="13"/>
  <c r="B4165" i="13"/>
  <c r="C4165" i="13"/>
  <c r="B4166" i="13"/>
  <c r="C4166" i="13"/>
  <c r="B4167" i="13"/>
  <c r="C4167" i="13"/>
  <c r="B4168" i="13"/>
  <c r="C4168" i="13"/>
  <c r="B4169" i="13"/>
  <c r="C4169" i="13"/>
  <c r="B4170" i="13"/>
  <c r="C4170" i="13"/>
  <c r="B4171" i="13"/>
  <c r="C4171" i="13"/>
  <c r="B4172" i="13"/>
  <c r="C4172" i="13"/>
  <c r="B4173" i="13"/>
  <c r="C4173" i="13"/>
  <c r="B4174" i="13"/>
  <c r="C4174" i="13"/>
  <c r="B4175" i="13"/>
  <c r="C4175" i="13"/>
  <c r="B4176" i="13"/>
  <c r="C4176" i="13"/>
  <c r="B4177" i="13"/>
  <c r="C4177" i="13"/>
  <c r="B4178" i="13"/>
  <c r="C4178" i="13"/>
  <c r="B4179" i="13"/>
  <c r="C4179" i="13"/>
  <c r="B4180" i="13"/>
  <c r="C4180" i="13"/>
  <c r="B4181" i="13"/>
  <c r="C4181" i="13"/>
  <c r="B4182" i="13"/>
  <c r="C4182" i="13"/>
  <c r="B4183" i="13"/>
  <c r="C4183" i="13"/>
  <c r="B4184" i="13"/>
  <c r="C4184" i="13"/>
  <c r="B4185" i="13"/>
  <c r="C4185" i="13"/>
  <c r="B4186" i="13"/>
  <c r="C4186" i="13"/>
  <c r="B4187" i="13"/>
  <c r="C4187" i="13"/>
  <c r="B4188" i="13"/>
  <c r="C4188" i="13"/>
  <c r="B4189" i="13"/>
  <c r="C4189" i="13"/>
  <c r="B4190" i="13"/>
  <c r="C4190" i="13"/>
  <c r="B4191" i="13"/>
  <c r="C4191" i="13"/>
  <c r="B4192" i="13"/>
  <c r="C4192" i="13"/>
  <c r="B4193" i="13"/>
  <c r="C4193" i="13"/>
  <c r="B4194" i="13"/>
  <c r="C4194" i="13"/>
  <c r="B4195" i="13"/>
  <c r="C4195" i="13"/>
  <c r="B4196" i="13"/>
  <c r="C4196" i="13"/>
  <c r="B4197" i="13"/>
  <c r="C4197" i="13"/>
  <c r="B4198" i="13"/>
  <c r="C4198" i="13"/>
  <c r="B4199" i="13"/>
  <c r="C4199" i="13"/>
  <c r="B4200" i="13"/>
  <c r="C4200" i="13"/>
  <c r="B4201" i="13"/>
  <c r="C4201" i="13"/>
  <c r="B4202" i="13"/>
  <c r="C4202" i="13"/>
  <c r="B4203" i="13"/>
  <c r="C4203" i="13"/>
  <c r="B4204" i="13"/>
  <c r="C4204" i="13"/>
  <c r="B4205" i="13"/>
  <c r="C4205" i="13"/>
  <c r="B4206" i="13"/>
  <c r="C4206" i="13"/>
  <c r="B4207" i="13"/>
  <c r="C4207" i="13"/>
  <c r="B4208" i="13"/>
  <c r="C4208" i="13"/>
  <c r="B4209" i="13"/>
  <c r="C4209" i="13"/>
  <c r="B4210" i="13"/>
  <c r="C4210" i="13"/>
  <c r="B4211" i="13"/>
  <c r="C4211" i="13"/>
  <c r="B4212" i="13"/>
  <c r="C4212" i="13"/>
  <c r="B4213" i="13"/>
  <c r="C4213" i="13"/>
  <c r="B4214" i="13"/>
  <c r="C4214" i="13"/>
  <c r="B4215" i="13"/>
  <c r="C4215" i="13"/>
  <c r="B4216" i="13"/>
  <c r="C4216" i="13"/>
  <c r="B4217" i="13"/>
  <c r="C4217" i="13"/>
  <c r="B4218" i="13"/>
  <c r="C4218" i="13"/>
  <c r="B4219" i="13"/>
  <c r="C4219" i="13"/>
  <c r="B4220" i="13"/>
  <c r="C4220" i="13"/>
  <c r="B4221" i="13"/>
  <c r="C4221" i="13"/>
  <c r="B4222" i="13"/>
  <c r="C4222" i="13"/>
  <c r="B4223" i="13"/>
  <c r="C4223" i="13"/>
  <c r="B4224" i="13"/>
  <c r="C4224" i="13"/>
  <c r="B4225" i="13"/>
  <c r="C4225" i="13"/>
  <c r="B4226" i="13"/>
  <c r="C4226" i="13"/>
  <c r="B4227" i="13"/>
  <c r="C4227" i="13"/>
  <c r="B4228" i="13"/>
  <c r="C4228" i="13"/>
  <c r="B4229" i="13"/>
  <c r="C4229" i="13"/>
  <c r="B4230" i="13"/>
  <c r="C4230" i="13"/>
  <c r="B4231" i="13"/>
  <c r="C4231" i="13"/>
  <c r="B4232" i="13"/>
  <c r="C4232" i="13"/>
  <c r="B4233" i="13"/>
  <c r="C4233" i="13"/>
  <c r="B4234" i="13"/>
  <c r="C4234" i="13"/>
  <c r="B4235" i="13"/>
  <c r="C4235" i="13"/>
  <c r="B4236" i="13"/>
  <c r="C4236" i="13"/>
  <c r="B4237" i="13"/>
  <c r="C4237" i="13"/>
  <c r="B4238" i="13"/>
  <c r="C4238" i="13"/>
  <c r="B4239" i="13"/>
  <c r="C4239" i="13"/>
  <c r="B4240" i="13"/>
  <c r="C4240" i="13"/>
  <c r="B4241" i="13"/>
  <c r="C4241" i="13"/>
  <c r="B4242" i="13"/>
  <c r="C4242" i="13"/>
  <c r="B4243" i="13"/>
  <c r="C4243" i="13"/>
  <c r="B4244" i="13"/>
  <c r="C4244" i="13"/>
  <c r="B4245" i="13"/>
  <c r="C4245" i="13"/>
  <c r="B4246" i="13"/>
  <c r="C4246" i="13"/>
  <c r="B4247" i="13"/>
  <c r="C4247" i="13"/>
  <c r="B4248" i="13"/>
  <c r="C4248" i="13"/>
  <c r="B4249" i="13"/>
  <c r="C4249" i="13"/>
  <c r="B4250" i="13"/>
  <c r="C4250" i="13"/>
  <c r="B4251" i="13"/>
  <c r="C4251" i="13"/>
  <c r="B4252" i="13"/>
  <c r="C4252" i="13"/>
  <c r="B4253" i="13"/>
  <c r="C4253" i="13"/>
  <c r="B4254" i="13"/>
  <c r="C4254" i="13"/>
  <c r="B4255" i="13"/>
  <c r="C4255" i="13"/>
  <c r="B4256" i="13"/>
  <c r="C4256" i="13"/>
  <c r="B4257" i="13"/>
  <c r="C4257" i="13"/>
  <c r="B4258" i="13"/>
  <c r="C4258" i="13"/>
  <c r="B4259" i="13"/>
  <c r="C4259" i="13"/>
  <c r="B4260" i="13"/>
  <c r="C4260" i="13"/>
  <c r="B4261" i="13"/>
  <c r="C4261" i="13"/>
  <c r="B4262" i="13"/>
  <c r="C4262" i="13"/>
  <c r="B4263" i="13"/>
  <c r="C4263" i="13"/>
  <c r="B4264" i="13"/>
  <c r="C4264" i="13"/>
  <c r="B4265" i="13"/>
  <c r="C4265" i="13"/>
  <c r="B4266" i="13"/>
  <c r="C4266" i="13"/>
  <c r="B4267" i="13"/>
  <c r="C4267" i="13"/>
  <c r="B4268" i="13"/>
  <c r="C4268" i="13"/>
  <c r="B4269" i="13"/>
  <c r="C4269" i="13"/>
  <c r="B4270" i="13"/>
  <c r="C4270" i="13"/>
  <c r="B4271" i="13"/>
  <c r="C4271" i="13"/>
  <c r="B4272" i="13"/>
  <c r="C4272" i="13"/>
  <c r="B4273" i="13"/>
  <c r="C4273" i="13"/>
  <c r="B4274" i="13"/>
  <c r="C4274" i="13"/>
  <c r="B4275" i="13"/>
  <c r="C4275" i="13"/>
  <c r="B4276" i="13"/>
  <c r="C4276" i="13"/>
  <c r="B4277" i="13"/>
  <c r="C4277" i="13"/>
  <c r="B4278" i="13"/>
  <c r="C4278" i="13"/>
  <c r="B4279" i="13"/>
  <c r="C4279" i="13"/>
  <c r="B4280" i="13"/>
  <c r="C4280" i="13"/>
  <c r="B4281" i="13"/>
  <c r="C4281" i="13"/>
  <c r="B4282" i="13"/>
  <c r="C4282" i="13"/>
  <c r="B4283" i="13"/>
  <c r="C4283" i="13"/>
  <c r="B4284" i="13"/>
  <c r="C4284" i="13"/>
  <c r="B4285" i="13"/>
  <c r="C4285" i="13"/>
  <c r="B4286" i="13"/>
  <c r="C4286" i="13"/>
  <c r="B4287" i="13"/>
  <c r="C4287" i="13"/>
  <c r="B4288" i="13"/>
  <c r="C4288" i="13"/>
  <c r="B4289" i="13"/>
  <c r="C4289" i="13"/>
  <c r="B4290" i="13"/>
  <c r="C4290" i="13"/>
  <c r="B4291" i="13"/>
  <c r="C4291" i="13"/>
  <c r="B4292" i="13"/>
  <c r="C4292" i="13"/>
  <c r="B4293" i="13"/>
  <c r="C4293" i="13"/>
  <c r="B4294" i="13"/>
  <c r="C4294" i="13"/>
  <c r="B4295" i="13"/>
  <c r="C4295" i="13"/>
  <c r="B4296" i="13"/>
  <c r="C4296" i="13"/>
  <c r="B4297" i="13"/>
  <c r="C4297" i="13"/>
  <c r="B4298" i="13"/>
  <c r="C4298" i="13"/>
  <c r="B4299" i="13"/>
  <c r="C4299" i="13"/>
  <c r="B4300" i="13"/>
  <c r="C4300" i="13"/>
  <c r="B4301" i="13"/>
  <c r="C4301" i="13"/>
  <c r="B4302" i="13"/>
  <c r="C4302" i="13"/>
  <c r="B4303" i="13"/>
  <c r="C4303" i="13"/>
  <c r="B4304" i="13"/>
  <c r="C4304" i="13"/>
  <c r="B4305" i="13"/>
  <c r="C4305" i="13"/>
  <c r="B4306" i="13"/>
  <c r="C4306" i="13"/>
  <c r="B4307" i="13"/>
  <c r="C4307" i="13"/>
  <c r="B4308" i="13"/>
  <c r="C4308" i="13"/>
  <c r="B4309" i="13"/>
  <c r="C4309" i="13"/>
  <c r="B4310" i="13"/>
  <c r="C4310" i="13"/>
  <c r="B4311" i="13"/>
  <c r="C4311" i="13"/>
  <c r="B4312" i="13"/>
  <c r="C4312" i="13"/>
  <c r="B4313" i="13"/>
  <c r="C4313" i="13"/>
  <c r="B4314" i="13"/>
  <c r="C4314" i="13"/>
  <c r="B4315" i="13"/>
  <c r="C4315" i="13"/>
  <c r="B4316" i="13"/>
  <c r="C4316" i="13"/>
  <c r="B4317" i="13"/>
  <c r="C4317" i="13"/>
  <c r="B4318" i="13"/>
  <c r="C4318" i="13"/>
  <c r="B4319" i="13"/>
  <c r="C4319" i="13"/>
  <c r="B4320" i="13"/>
  <c r="C4320" i="13"/>
  <c r="B4321" i="13"/>
  <c r="C4321" i="13"/>
  <c r="B4322" i="13"/>
  <c r="C4322" i="13"/>
  <c r="B4323" i="13"/>
  <c r="C4323" i="13"/>
  <c r="B4324" i="13"/>
  <c r="C4324" i="13"/>
  <c r="B4325" i="13"/>
  <c r="C4325" i="13"/>
  <c r="B4326" i="13"/>
  <c r="C4326" i="13"/>
  <c r="B4327" i="13"/>
  <c r="C4327" i="13"/>
  <c r="B4328" i="13"/>
  <c r="C4328" i="13"/>
  <c r="B4329" i="13"/>
  <c r="C4329" i="13"/>
  <c r="B4330" i="13"/>
  <c r="C4330" i="13"/>
  <c r="B4331" i="13"/>
  <c r="C4331" i="13"/>
  <c r="B4332" i="13"/>
  <c r="C4332" i="13"/>
  <c r="B4333" i="13"/>
  <c r="C4333" i="13"/>
  <c r="B4334" i="13"/>
  <c r="C4334" i="13"/>
  <c r="B4335" i="13"/>
  <c r="C4335" i="13"/>
  <c r="B4336" i="13"/>
  <c r="C4336" i="13"/>
  <c r="B4337" i="13"/>
  <c r="C4337" i="13"/>
  <c r="B4338" i="13"/>
  <c r="C4338" i="13"/>
  <c r="B4339" i="13"/>
  <c r="C4339" i="13"/>
  <c r="B4340" i="13"/>
  <c r="C4340" i="13"/>
  <c r="B4341" i="13"/>
  <c r="C4341" i="13"/>
  <c r="B4342" i="13"/>
  <c r="C4342" i="13"/>
  <c r="B4343" i="13"/>
  <c r="C4343" i="13"/>
  <c r="B4344" i="13"/>
  <c r="C4344" i="13"/>
  <c r="B4345" i="13"/>
  <c r="C4345" i="13"/>
  <c r="B4346" i="13"/>
  <c r="C4346" i="13"/>
  <c r="B4347" i="13"/>
  <c r="C4347" i="13"/>
  <c r="B4348" i="13"/>
  <c r="C4348" i="13"/>
  <c r="B4349" i="13"/>
  <c r="C4349" i="13"/>
  <c r="B4350" i="13"/>
  <c r="C4350" i="13"/>
  <c r="B4351" i="13"/>
  <c r="C4351" i="13"/>
  <c r="B4352" i="13"/>
  <c r="C4352" i="13"/>
  <c r="B4353" i="13"/>
  <c r="C4353" i="13"/>
  <c r="B4354" i="13"/>
  <c r="C4354" i="13"/>
  <c r="B4355" i="13"/>
  <c r="C4355" i="13"/>
  <c r="B4356" i="13"/>
  <c r="C4356" i="13"/>
  <c r="B4357" i="13"/>
  <c r="C4357" i="13"/>
  <c r="B4358" i="13"/>
  <c r="C4358" i="13"/>
  <c r="B4359" i="13"/>
  <c r="C4359" i="13"/>
  <c r="B4360" i="13"/>
  <c r="C4360" i="13"/>
  <c r="B4361" i="13"/>
  <c r="C4361" i="13"/>
  <c r="B4362" i="13"/>
  <c r="C4362" i="13"/>
  <c r="B4363" i="13"/>
  <c r="C4363" i="13"/>
  <c r="B4364" i="13"/>
  <c r="C4364" i="13"/>
  <c r="B4365" i="13"/>
  <c r="C4365" i="13"/>
  <c r="B4366" i="13"/>
  <c r="C4366" i="13"/>
  <c r="B4367" i="13"/>
  <c r="C4367" i="13"/>
  <c r="B4368" i="13"/>
  <c r="C4368" i="13"/>
  <c r="B4369" i="13"/>
  <c r="C4369" i="13"/>
  <c r="B4370" i="13"/>
  <c r="C4370" i="13"/>
  <c r="B4371" i="13"/>
  <c r="C4371" i="13"/>
  <c r="B4372" i="13"/>
  <c r="C4372" i="13"/>
  <c r="B4373" i="13"/>
  <c r="C4373" i="13"/>
  <c r="B4374" i="13"/>
  <c r="C4374" i="13"/>
  <c r="B4375" i="13"/>
  <c r="C4375" i="13"/>
  <c r="B4376" i="13"/>
  <c r="C4376" i="13"/>
  <c r="B4377" i="13"/>
  <c r="C4377" i="13"/>
  <c r="B4378" i="13"/>
  <c r="C4378" i="13"/>
  <c r="B4379" i="13"/>
  <c r="C4379" i="13"/>
  <c r="B4380" i="13"/>
  <c r="C4380" i="13"/>
  <c r="B4381" i="13"/>
  <c r="C4381" i="13"/>
  <c r="B4382" i="13"/>
  <c r="C4382" i="13"/>
  <c r="B4383" i="13"/>
  <c r="C4383" i="13"/>
  <c r="B4384" i="13"/>
  <c r="C4384" i="13"/>
  <c r="B4385" i="13"/>
  <c r="C4385" i="13"/>
  <c r="B4386" i="13"/>
  <c r="C4386" i="13"/>
  <c r="B4387" i="13"/>
  <c r="C4387" i="13"/>
  <c r="B4388" i="13"/>
  <c r="C4388" i="13"/>
  <c r="B4389" i="13"/>
  <c r="C4389" i="13"/>
  <c r="B4390" i="13"/>
  <c r="C4390" i="13"/>
  <c r="B4391" i="13"/>
  <c r="C4391" i="13"/>
  <c r="B4392" i="13"/>
  <c r="C4392" i="13"/>
  <c r="B4393" i="13"/>
  <c r="C4393" i="13"/>
  <c r="B4394" i="13"/>
  <c r="C4394" i="13"/>
  <c r="B4395" i="13"/>
  <c r="C4395" i="13"/>
  <c r="B4396" i="13"/>
  <c r="C4396" i="13"/>
  <c r="B4397" i="13"/>
  <c r="C4397" i="13"/>
  <c r="B4398" i="13"/>
  <c r="C4398" i="13"/>
  <c r="B4399" i="13"/>
  <c r="C4399" i="13"/>
  <c r="B4400" i="13"/>
  <c r="C4400" i="13"/>
  <c r="B4401" i="13"/>
  <c r="C4401" i="13"/>
  <c r="B4402" i="13"/>
  <c r="C4402" i="13"/>
  <c r="B4403" i="13"/>
  <c r="C4403" i="13"/>
  <c r="B4404" i="13"/>
  <c r="C4404" i="13"/>
  <c r="B4405" i="13"/>
  <c r="C4405" i="13"/>
  <c r="B4406" i="13"/>
  <c r="C4406" i="13"/>
  <c r="B4407" i="13"/>
  <c r="C4407" i="13"/>
  <c r="B4408" i="13"/>
  <c r="C4408" i="13"/>
  <c r="B4409" i="13"/>
  <c r="C4409" i="13"/>
  <c r="B4410" i="13"/>
  <c r="C4410" i="13"/>
  <c r="B4411" i="13"/>
  <c r="C4411" i="13"/>
  <c r="B4412" i="13"/>
  <c r="C4412" i="13"/>
  <c r="B4413" i="13"/>
  <c r="C4413" i="13"/>
  <c r="B4414" i="13"/>
  <c r="C4414" i="13"/>
  <c r="B4415" i="13"/>
  <c r="C4415" i="13"/>
  <c r="B4416" i="13"/>
  <c r="C4416" i="13"/>
  <c r="B4417" i="13"/>
  <c r="C4417" i="13"/>
  <c r="B4418" i="13"/>
  <c r="C4418" i="13"/>
  <c r="B4419" i="13"/>
  <c r="C4419" i="13"/>
  <c r="B4420" i="13"/>
  <c r="C4420" i="13"/>
  <c r="B4421" i="13"/>
  <c r="C4421" i="13"/>
  <c r="B4422" i="13"/>
  <c r="C4422" i="13"/>
  <c r="B4423" i="13"/>
  <c r="C4423" i="13"/>
  <c r="B4424" i="13"/>
  <c r="C4424" i="13"/>
  <c r="B4425" i="13"/>
  <c r="C4425" i="13"/>
  <c r="B4426" i="13"/>
  <c r="C4426" i="13"/>
  <c r="B4427" i="13"/>
  <c r="C4427" i="13"/>
  <c r="B4428" i="13"/>
  <c r="C4428" i="13"/>
  <c r="B4429" i="13"/>
  <c r="C4429" i="13"/>
  <c r="B4430" i="13"/>
  <c r="C4430" i="13"/>
  <c r="B4431" i="13"/>
  <c r="C4431" i="13"/>
  <c r="B4432" i="13"/>
  <c r="C4432" i="13"/>
  <c r="B4433" i="13"/>
  <c r="C4433" i="13"/>
  <c r="B4434" i="13"/>
  <c r="C4434" i="13"/>
  <c r="B4435" i="13"/>
  <c r="C4435" i="13"/>
  <c r="B4436" i="13"/>
  <c r="C4436" i="13"/>
  <c r="B4437" i="13"/>
  <c r="C4437" i="13"/>
  <c r="B4438" i="13"/>
  <c r="C4438" i="13"/>
  <c r="B4439" i="13"/>
  <c r="C4439" i="13"/>
  <c r="B4440" i="13"/>
  <c r="C4440" i="13"/>
  <c r="B4441" i="13"/>
  <c r="C4441" i="13"/>
  <c r="B4442" i="13"/>
  <c r="C4442" i="13"/>
  <c r="B4443" i="13"/>
  <c r="C4443" i="13"/>
  <c r="B4444" i="13"/>
  <c r="C4444" i="13"/>
  <c r="B4445" i="13"/>
  <c r="C4445" i="13"/>
  <c r="B4446" i="13"/>
  <c r="C4446" i="13"/>
  <c r="B4447" i="13"/>
  <c r="C4447" i="13"/>
  <c r="B4448" i="13"/>
  <c r="C4448" i="13"/>
  <c r="B4449" i="13"/>
  <c r="C4449" i="13"/>
  <c r="B4450" i="13"/>
  <c r="C4450" i="13"/>
  <c r="B4451" i="13"/>
  <c r="C4451" i="13"/>
  <c r="B4452" i="13"/>
  <c r="C4452" i="13"/>
  <c r="B4453" i="13"/>
  <c r="C4453" i="13"/>
  <c r="B4454" i="13"/>
  <c r="C4454" i="13"/>
  <c r="B4455" i="13"/>
  <c r="C4455" i="13"/>
  <c r="B4456" i="13"/>
  <c r="C4456" i="13"/>
  <c r="B4457" i="13"/>
  <c r="C4457" i="13"/>
  <c r="B4458" i="13"/>
  <c r="C4458" i="13"/>
  <c r="B4459" i="13"/>
  <c r="C4459" i="13"/>
  <c r="B4460" i="13"/>
  <c r="C4460" i="13"/>
  <c r="B4461" i="13"/>
  <c r="C4461" i="13"/>
  <c r="B4462" i="13"/>
  <c r="C4462" i="13"/>
  <c r="B4463" i="13"/>
  <c r="C4463" i="13"/>
  <c r="B4464" i="13"/>
  <c r="C4464" i="13"/>
  <c r="B4465" i="13"/>
  <c r="C4465" i="13"/>
  <c r="B4466" i="13"/>
  <c r="C4466" i="13"/>
  <c r="B4467" i="13"/>
  <c r="C4467" i="13"/>
  <c r="B4468" i="13"/>
  <c r="C4468" i="13"/>
  <c r="B4469" i="13"/>
  <c r="C4469" i="13"/>
  <c r="B4470" i="13"/>
  <c r="C4470" i="13"/>
  <c r="B4471" i="13"/>
  <c r="C4471" i="13"/>
  <c r="B4472" i="13"/>
  <c r="C4472" i="13"/>
  <c r="B4473" i="13"/>
  <c r="C4473" i="13"/>
  <c r="B4474" i="13"/>
  <c r="C4474" i="13"/>
  <c r="B4475" i="13"/>
  <c r="C4475" i="13"/>
  <c r="B4476" i="13"/>
  <c r="C4476" i="13"/>
  <c r="B4477" i="13"/>
  <c r="C4477" i="13"/>
  <c r="B4478" i="13"/>
  <c r="C4478" i="13"/>
  <c r="B4479" i="13"/>
  <c r="C4479" i="13"/>
  <c r="B4480" i="13"/>
  <c r="C4480" i="13"/>
  <c r="B4481" i="13"/>
  <c r="C4481" i="13"/>
  <c r="B4482" i="13"/>
  <c r="C4482" i="13"/>
  <c r="B4483" i="13"/>
  <c r="C4483" i="13"/>
  <c r="B4484" i="13"/>
  <c r="C4484" i="13"/>
  <c r="B4485" i="13"/>
  <c r="C4485" i="13"/>
  <c r="B4486" i="13"/>
  <c r="C4486" i="13"/>
  <c r="B4487" i="13"/>
  <c r="C4487" i="13"/>
  <c r="B4488" i="13"/>
  <c r="C4488" i="13"/>
  <c r="B4489" i="13"/>
  <c r="C4489" i="13"/>
  <c r="B4490" i="13"/>
  <c r="C4490" i="13"/>
  <c r="B4491" i="13"/>
  <c r="C4491" i="13"/>
  <c r="B4492" i="13"/>
  <c r="C4492" i="13"/>
  <c r="B4493" i="13"/>
  <c r="C4493" i="13"/>
  <c r="B4494" i="13"/>
  <c r="C4494" i="13"/>
  <c r="B4495" i="13"/>
  <c r="C4495" i="13"/>
  <c r="B4496" i="13"/>
  <c r="C4496" i="13"/>
  <c r="B4497" i="13"/>
  <c r="C4497" i="13"/>
  <c r="B4498" i="13"/>
  <c r="C4498" i="13"/>
  <c r="B4499" i="13"/>
  <c r="C4499" i="13"/>
  <c r="B4500" i="13"/>
  <c r="C4500" i="13"/>
  <c r="B4501" i="13"/>
  <c r="C4501" i="13"/>
  <c r="B4502" i="13"/>
  <c r="C4502" i="13"/>
  <c r="B4503" i="13"/>
  <c r="C4503" i="13"/>
  <c r="B4504" i="13"/>
  <c r="C4504" i="13"/>
  <c r="B4505" i="13"/>
  <c r="C4505" i="13"/>
  <c r="B4506" i="13"/>
  <c r="C4506" i="13"/>
  <c r="B4507" i="13"/>
  <c r="C4507" i="13"/>
  <c r="B4508" i="13"/>
  <c r="C4508" i="13"/>
  <c r="B4509" i="13"/>
  <c r="C4509" i="13"/>
  <c r="B4510" i="13"/>
  <c r="C4510" i="13"/>
  <c r="B4511" i="13"/>
  <c r="C4511" i="13"/>
  <c r="B4512" i="13"/>
  <c r="C4512" i="13"/>
  <c r="B4513" i="13"/>
  <c r="C4513" i="13"/>
  <c r="B4514" i="13"/>
  <c r="C4514" i="13"/>
  <c r="B4515" i="13"/>
  <c r="C4515" i="13"/>
  <c r="B4516" i="13"/>
  <c r="C4516" i="13"/>
  <c r="B4517" i="13"/>
  <c r="C4517" i="13"/>
  <c r="B4518" i="13"/>
  <c r="C4518" i="13"/>
  <c r="B4519" i="13"/>
  <c r="C4519" i="13"/>
  <c r="B4520" i="13"/>
  <c r="C4520" i="13"/>
  <c r="B4521" i="13"/>
  <c r="C4521" i="13"/>
  <c r="B4522" i="13"/>
  <c r="C4522" i="13"/>
  <c r="B4523" i="13"/>
  <c r="C4523" i="13"/>
  <c r="B4524" i="13"/>
  <c r="C4524" i="13"/>
  <c r="B4525" i="13"/>
  <c r="C4525" i="13"/>
  <c r="B4526" i="13"/>
  <c r="C4526" i="13"/>
  <c r="B4527" i="13"/>
  <c r="C4527" i="13"/>
  <c r="B4528" i="13"/>
  <c r="C4528" i="13"/>
  <c r="B4529" i="13"/>
  <c r="C4529" i="13"/>
  <c r="B4530" i="13"/>
  <c r="C4530" i="13"/>
  <c r="B4531" i="13"/>
  <c r="C4531" i="13"/>
  <c r="B4532" i="13"/>
  <c r="C4532" i="13"/>
  <c r="B4533" i="13"/>
  <c r="C4533" i="13"/>
  <c r="B4534" i="13"/>
  <c r="C4534" i="13"/>
  <c r="B4535" i="13"/>
  <c r="C4535" i="13"/>
  <c r="B4536" i="13"/>
  <c r="C4536" i="13"/>
  <c r="B4537" i="13"/>
  <c r="C4537" i="13"/>
  <c r="B4538" i="13"/>
  <c r="C4538" i="13"/>
  <c r="B4539" i="13"/>
  <c r="C4539" i="13"/>
  <c r="B4540" i="13"/>
  <c r="C4540" i="13"/>
  <c r="B4541" i="13"/>
  <c r="C4541" i="13"/>
  <c r="B4542" i="13"/>
  <c r="C4542" i="13"/>
  <c r="B4543" i="13"/>
  <c r="C4543" i="13"/>
  <c r="B4544" i="13"/>
  <c r="C4544" i="13"/>
  <c r="B4545" i="13"/>
  <c r="C4545" i="13"/>
  <c r="B4546" i="13"/>
  <c r="C4546" i="13"/>
  <c r="B4547" i="13"/>
  <c r="C4547" i="13"/>
  <c r="B4548" i="13"/>
  <c r="C4548" i="13"/>
  <c r="B4549" i="13"/>
  <c r="C4549" i="13"/>
  <c r="B4550" i="13"/>
  <c r="C4550" i="13"/>
  <c r="B4551" i="13"/>
  <c r="C4551" i="13"/>
  <c r="B4552" i="13"/>
  <c r="C4552" i="13"/>
  <c r="B4553" i="13"/>
  <c r="C4553" i="13"/>
  <c r="B4554" i="13"/>
  <c r="C4554" i="13"/>
  <c r="B4555" i="13"/>
  <c r="C4555" i="13"/>
  <c r="B4556" i="13"/>
  <c r="C4556" i="13"/>
  <c r="B4557" i="13"/>
  <c r="C4557" i="13"/>
  <c r="B4558" i="13"/>
  <c r="C4558" i="13"/>
  <c r="B4559" i="13"/>
  <c r="C4559" i="13"/>
  <c r="B4560" i="13"/>
  <c r="C4560" i="13"/>
  <c r="B4561" i="13"/>
  <c r="C4561" i="13"/>
  <c r="B4562" i="13"/>
  <c r="C4562" i="13"/>
  <c r="B4563" i="13"/>
  <c r="C4563" i="13"/>
  <c r="B4564" i="13"/>
  <c r="C4564" i="13"/>
  <c r="B4565" i="13"/>
  <c r="C4565" i="13"/>
  <c r="B4566" i="13"/>
  <c r="C4566" i="13"/>
  <c r="B4567" i="13"/>
  <c r="C4567" i="13"/>
  <c r="B4568" i="13"/>
  <c r="C4568" i="13"/>
  <c r="B4569" i="13"/>
  <c r="C4569" i="13"/>
  <c r="B4570" i="13"/>
  <c r="C4570" i="13"/>
  <c r="B4571" i="13"/>
  <c r="C4571" i="13"/>
  <c r="B4572" i="13"/>
  <c r="C4572" i="13"/>
  <c r="B4573" i="13"/>
  <c r="C4573" i="13"/>
  <c r="B4574" i="13"/>
  <c r="C4574" i="13"/>
  <c r="B4575" i="13"/>
  <c r="C4575" i="13"/>
  <c r="B4576" i="13"/>
  <c r="C4576" i="13"/>
  <c r="B4577" i="13"/>
  <c r="C4577" i="13"/>
  <c r="B4578" i="13"/>
  <c r="C4578" i="13"/>
  <c r="B4579" i="13"/>
  <c r="C4579" i="13"/>
  <c r="B4580" i="13"/>
  <c r="C4580" i="13"/>
  <c r="B4581" i="13"/>
  <c r="C4581" i="13"/>
  <c r="B4582" i="13"/>
  <c r="C4582" i="13"/>
  <c r="B4583" i="13"/>
  <c r="C4583" i="13"/>
  <c r="B4584" i="13"/>
  <c r="C4584" i="13"/>
  <c r="B4585" i="13"/>
  <c r="C4585" i="13"/>
  <c r="B4586" i="13"/>
  <c r="C4586" i="13"/>
  <c r="B4587" i="13"/>
  <c r="C4587" i="13"/>
  <c r="B4588" i="13"/>
  <c r="C4588" i="13"/>
  <c r="B4589" i="13"/>
  <c r="C4589" i="13"/>
  <c r="B4590" i="13"/>
  <c r="C4590" i="13"/>
  <c r="B4591" i="13"/>
  <c r="C4591" i="13"/>
  <c r="B4592" i="13"/>
  <c r="C4592" i="13"/>
  <c r="B4593" i="13"/>
  <c r="C4593" i="13"/>
  <c r="B4594" i="13"/>
  <c r="C4594" i="13"/>
  <c r="B4595" i="13"/>
  <c r="C4595" i="13"/>
  <c r="B4596" i="13"/>
  <c r="C4596" i="13"/>
  <c r="B4597" i="13"/>
  <c r="C4597" i="13"/>
  <c r="B4598" i="13"/>
  <c r="C4598" i="13"/>
  <c r="B4599" i="13"/>
  <c r="C4599" i="13"/>
  <c r="B4600" i="13"/>
  <c r="C4600" i="13"/>
  <c r="B4601" i="13"/>
  <c r="C4601" i="13"/>
  <c r="B4602" i="13"/>
  <c r="C4602" i="13"/>
  <c r="B4603" i="13"/>
  <c r="C4603" i="13"/>
  <c r="B4604" i="13"/>
  <c r="C4604" i="13"/>
  <c r="B4605" i="13"/>
  <c r="C4605" i="13"/>
  <c r="B4606" i="13"/>
  <c r="C4606" i="13"/>
  <c r="B4607" i="13"/>
  <c r="C4607" i="13"/>
  <c r="B4608" i="13"/>
  <c r="C4608" i="13"/>
  <c r="B4609" i="13"/>
  <c r="C4609" i="13"/>
  <c r="B4610" i="13"/>
  <c r="C4610" i="13"/>
  <c r="B4611" i="13"/>
  <c r="C4611" i="13"/>
  <c r="B4612" i="13"/>
  <c r="C4612" i="13"/>
  <c r="B4613" i="13"/>
  <c r="C4613" i="13"/>
  <c r="B4614" i="13"/>
  <c r="C4614" i="13"/>
  <c r="B4615" i="13"/>
  <c r="C4615" i="13"/>
  <c r="B4616" i="13"/>
  <c r="C4616" i="13"/>
  <c r="B4617" i="13"/>
  <c r="C4617" i="13"/>
  <c r="B4618" i="13"/>
  <c r="C4618" i="13"/>
  <c r="B4619" i="13"/>
  <c r="C4619" i="13"/>
  <c r="B4620" i="13"/>
  <c r="C4620" i="13"/>
  <c r="B4621" i="13"/>
  <c r="C4621" i="13"/>
  <c r="B4622" i="13"/>
  <c r="C4622" i="13"/>
  <c r="B4623" i="13"/>
  <c r="C4623" i="13"/>
  <c r="B4624" i="13"/>
  <c r="C4624" i="13"/>
  <c r="B4625" i="13"/>
  <c r="C4625" i="13"/>
  <c r="B4626" i="13"/>
  <c r="C4626" i="13"/>
  <c r="B4627" i="13"/>
  <c r="C4627" i="13"/>
  <c r="B4628" i="13"/>
  <c r="C4628" i="13"/>
  <c r="B4629" i="13"/>
  <c r="C4629" i="13"/>
  <c r="B4630" i="13"/>
  <c r="C4630" i="13"/>
  <c r="B4631" i="13"/>
  <c r="C4631" i="13"/>
  <c r="B4632" i="13"/>
  <c r="C4632" i="13"/>
  <c r="B4633" i="13"/>
  <c r="C4633" i="13"/>
  <c r="B4634" i="13"/>
  <c r="C4634" i="13"/>
  <c r="B4635" i="13"/>
  <c r="C4635" i="13"/>
  <c r="B4636" i="13"/>
  <c r="C4636" i="13"/>
  <c r="B4637" i="13"/>
  <c r="C4637" i="13"/>
  <c r="B4638" i="13"/>
  <c r="C4638" i="13"/>
  <c r="B4639" i="13"/>
  <c r="C4639" i="13"/>
  <c r="B4640" i="13"/>
  <c r="C4640" i="13"/>
  <c r="B4641" i="13"/>
  <c r="C4641" i="13"/>
  <c r="B4642" i="13"/>
  <c r="C4642" i="13"/>
  <c r="B4643" i="13"/>
  <c r="C4643" i="13"/>
  <c r="B4644" i="13"/>
  <c r="C4644" i="13"/>
  <c r="B4645" i="13"/>
  <c r="C4645" i="13"/>
  <c r="B4646" i="13"/>
  <c r="C4646" i="13"/>
  <c r="B4647" i="13"/>
  <c r="C4647" i="13"/>
  <c r="B4648" i="13"/>
  <c r="C4648" i="13"/>
  <c r="B4649" i="13"/>
  <c r="C4649" i="13"/>
  <c r="B4650" i="13"/>
  <c r="C4650" i="13"/>
  <c r="B4651" i="13"/>
  <c r="C4651" i="13"/>
  <c r="B4652" i="13"/>
  <c r="C4652" i="13"/>
  <c r="B4653" i="13"/>
  <c r="C4653" i="13"/>
  <c r="B4654" i="13"/>
  <c r="C4654" i="13"/>
  <c r="B4655" i="13"/>
  <c r="C4655" i="13"/>
  <c r="B4656" i="13"/>
  <c r="C4656" i="13"/>
  <c r="B4657" i="13"/>
  <c r="C4657" i="13"/>
  <c r="B4658" i="13"/>
  <c r="C4658" i="13"/>
  <c r="B4659" i="13"/>
  <c r="C4659" i="13"/>
  <c r="B4660" i="13"/>
  <c r="C4660" i="13"/>
  <c r="B4661" i="13"/>
  <c r="C4661" i="13"/>
  <c r="B4662" i="13"/>
  <c r="C4662" i="13"/>
  <c r="B4663" i="13"/>
  <c r="C4663" i="13"/>
  <c r="B4664" i="13"/>
  <c r="C4664" i="13"/>
  <c r="B4665" i="13"/>
  <c r="C4665" i="13"/>
  <c r="B4666" i="13"/>
  <c r="C4666" i="13"/>
  <c r="B4667" i="13"/>
  <c r="C4667" i="13"/>
  <c r="B4668" i="13"/>
  <c r="C4668" i="13"/>
  <c r="B4669" i="13"/>
  <c r="C4669" i="13"/>
  <c r="B4670" i="13"/>
  <c r="C4670" i="13"/>
  <c r="B4671" i="13"/>
  <c r="C4671" i="13"/>
  <c r="B4672" i="13"/>
  <c r="C4672" i="13"/>
  <c r="B4673" i="13"/>
  <c r="C4673" i="13"/>
  <c r="B4674" i="13"/>
  <c r="C4674" i="13"/>
  <c r="B4675" i="13"/>
  <c r="C4675" i="13"/>
  <c r="B4676" i="13"/>
  <c r="C4676" i="13"/>
  <c r="B4677" i="13"/>
  <c r="C4677" i="13"/>
  <c r="B4678" i="13"/>
  <c r="C4678" i="13"/>
  <c r="B4679" i="13"/>
  <c r="C4679" i="13"/>
  <c r="B4680" i="13"/>
  <c r="C4680" i="13"/>
  <c r="B4681" i="13"/>
  <c r="C4681" i="13"/>
  <c r="B4682" i="13"/>
  <c r="C4682" i="13"/>
  <c r="B4683" i="13"/>
  <c r="C4683" i="13"/>
  <c r="B4684" i="13"/>
  <c r="C4684" i="13"/>
  <c r="B4685" i="13"/>
  <c r="C4685" i="13"/>
  <c r="B4686" i="13"/>
  <c r="C4686" i="13"/>
  <c r="B4687" i="13"/>
  <c r="C4687" i="13"/>
  <c r="B4688" i="13"/>
  <c r="C4688" i="13"/>
  <c r="B4689" i="13"/>
  <c r="C4689" i="13"/>
  <c r="B4690" i="13"/>
  <c r="C4690" i="13"/>
  <c r="B4691" i="13"/>
  <c r="C4691" i="13"/>
  <c r="B4692" i="13"/>
  <c r="C4692" i="13"/>
  <c r="B4693" i="13"/>
  <c r="C4693" i="13"/>
  <c r="B4694" i="13"/>
  <c r="C4694" i="13"/>
  <c r="B4695" i="13"/>
  <c r="C4695" i="13"/>
  <c r="B4696" i="13"/>
  <c r="C4696" i="13"/>
  <c r="B4697" i="13"/>
  <c r="C4697" i="13"/>
  <c r="B4698" i="13"/>
  <c r="C4698" i="13"/>
  <c r="B4699" i="13"/>
  <c r="C4699" i="13"/>
  <c r="B4700" i="13"/>
  <c r="C4700" i="13"/>
  <c r="B4701" i="13"/>
  <c r="C4701" i="13"/>
  <c r="B4702" i="13"/>
  <c r="C4702" i="13"/>
  <c r="B4703" i="13"/>
  <c r="C4703" i="13"/>
  <c r="B4704" i="13"/>
  <c r="C4704" i="13"/>
  <c r="B4705" i="13"/>
  <c r="C4705" i="13"/>
  <c r="B4706" i="13"/>
  <c r="C4706" i="13"/>
  <c r="B4707" i="13"/>
  <c r="C4707" i="13"/>
  <c r="B4708" i="13"/>
  <c r="C4708" i="13"/>
  <c r="B4709" i="13"/>
  <c r="C4709" i="13"/>
  <c r="B4710" i="13"/>
  <c r="C4710" i="13"/>
  <c r="B4711" i="13"/>
  <c r="C4711" i="13"/>
  <c r="B4712" i="13"/>
  <c r="C4712" i="13"/>
  <c r="B4713" i="13"/>
  <c r="C4713" i="13"/>
  <c r="B4714" i="13"/>
  <c r="C4714" i="13"/>
  <c r="B4715" i="13"/>
  <c r="C4715" i="13"/>
  <c r="B4716" i="13"/>
  <c r="C4716" i="13"/>
  <c r="B4717" i="13"/>
  <c r="C4717" i="13"/>
  <c r="B4718" i="13"/>
  <c r="C4718" i="13"/>
  <c r="B4719" i="13"/>
  <c r="C4719" i="13"/>
  <c r="B4720" i="13"/>
  <c r="C4720" i="13"/>
  <c r="B4721" i="13"/>
  <c r="C4721" i="13"/>
  <c r="B4722" i="13"/>
  <c r="C4722" i="13"/>
  <c r="B4723" i="13"/>
  <c r="C4723" i="13"/>
  <c r="B4724" i="13"/>
  <c r="C4724" i="13"/>
  <c r="B4725" i="13"/>
  <c r="C4725" i="13"/>
  <c r="B4726" i="13"/>
  <c r="C4726" i="13"/>
  <c r="B4727" i="13"/>
  <c r="C4727" i="13"/>
  <c r="B4728" i="13"/>
  <c r="C4728" i="13"/>
  <c r="B4729" i="13"/>
  <c r="C4729" i="13"/>
  <c r="B4730" i="13"/>
  <c r="C4730" i="13"/>
  <c r="B4731" i="13"/>
  <c r="C4731" i="13"/>
  <c r="B4732" i="13"/>
  <c r="C4732" i="13"/>
  <c r="B4733" i="13"/>
  <c r="C4733" i="13"/>
  <c r="B4734" i="13"/>
  <c r="C4734" i="13"/>
  <c r="B4735" i="13"/>
  <c r="C4735" i="13"/>
  <c r="B4736" i="13"/>
  <c r="C4736" i="13"/>
  <c r="B4737" i="13"/>
  <c r="C4737" i="13"/>
  <c r="B4738" i="13"/>
  <c r="C4738" i="13"/>
  <c r="B4739" i="13"/>
  <c r="C4739" i="13"/>
  <c r="B4740" i="13"/>
  <c r="C4740" i="13"/>
  <c r="B4741" i="13"/>
  <c r="C4741" i="13"/>
  <c r="B4742" i="13"/>
  <c r="C4742" i="13"/>
  <c r="B4743" i="13"/>
  <c r="C4743" i="13"/>
  <c r="B4744" i="13"/>
  <c r="C4744" i="13"/>
  <c r="B4745" i="13"/>
  <c r="C4745" i="13"/>
  <c r="B4746" i="13"/>
  <c r="C4746" i="13"/>
  <c r="B4747" i="13"/>
  <c r="C4747" i="13"/>
  <c r="B4748" i="13"/>
  <c r="C4748" i="13"/>
  <c r="B4749" i="13"/>
  <c r="C4749" i="13"/>
  <c r="B4750" i="13"/>
  <c r="C4750" i="13"/>
  <c r="B4751" i="13"/>
  <c r="C4751" i="13"/>
  <c r="B4752" i="13"/>
  <c r="C4752" i="13"/>
  <c r="B4753" i="13"/>
  <c r="C4753" i="13"/>
  <c r="B4754" i="13"/>
  <c r="C4754" i="13"/>
  <c r="B4755" i="13"/>
  <c r="C4755" i="13"/>
  <c r="B4756" i="13"/>
  <c r="C4756" i="13"/>
  <c r="B4757" i="13"/>
  <c r="C4757" i="13"/>
  <c r="B4758" i="13"/>
  <c r="C4758" i="13"/>
  <c r="B4759" i="13"/>
  <c r="C4759" i="13"/>
  <c r="B4760" i="13"/>
  <c r="C4760" i="13"/>
  <c r="B4761" i="13"/>
  <c r="C4761" i="13"/>
  <c r="B4762" i="13"/>
  <c r="C4762" i="13"/>
  <c r="B4763" i="13"/>
  <c r="C4763" i="13"/>
  <c r="B4764" i="13"/>
  <c r="C4764" i="13"/>
  <c r="B4765" i="13"/>
  <c r="C4765" i="13"/>
  <c r="B4766" i="13"/>
  <c r="C4766" i="13"/>
  <c r="B4767" i="13"/>
  <c r="C4767" i="13"/>
  <c r="B4768" i="13"/>
  <c r="C4768" i="13"/>
  <c r="B4769" i="13"/>
  <c r="C4769" i="13"/>
  <c r="B4770" i="13"/>
  <c r="C4770" i="13"/>
  <c r="B4771" i="13"/>
  <c r="C4771" i="13"/>
  <c r="B4772" i="13"/>
  <c r="C4772" i="13"/>
  <c r="B4773" i="13"/>
  <c r="C4773" i="13"/>
  <c r="B4774" i="13"/>
  <c r="C4774" i="13"/>
  <c r="B4775" i="13"/>
  <c r="C4775" i="13"/>
  <c r="B4776" i="13"/>
  <c r="C4776" i="13"/>
  <c r="B4777" i="13"/>
  <c r="C4777" i="13"/>
  <c r="B4778" i="13"/>
  <c r="C4778" i="13"/>
  <c r="B4779" i="13"/>
  <c r="C4779" i="13"/>
  <c r="B4780" i="13"/>
  <c r="C4780" i="13"/>
  <c r="B4781" i="13"/>
  <c r="C4781" i="13"/>
  <c r="B4782" i="13"/>
  <c r="C4782" i="13"/>
  <c r="B4783" i="13"/>
  <c r="C4783" i="13"/>
  <c r="B4784" i="13"/>
  <c r="C4784" i="13"/>
  <c r="B4785" i="13"/>
  <c r="C4785" i="13"/>
  <c r="B4786" i="13"/>
  <c r="C4786" i="13"/>
  <c r="B4787" i="13"/>
  <c r="C4787" i="13"/>
  <c r="B4788" i="13"/>
  <c r="C4788" i="13"/>
  <c r="B4789" i="13"/>
  <c r="C4789" i="13"/>
  <c r="B4790" i="13"/>
  <c r="C4790" i="13"/>
  <c r="B4791" i="13"/>
  <c r="C4791" i="13"/>
  <c r="B4792" i="13"/>
  <c r="C4792" i="13"/>
  <c r="B4793" i="13"/>
  <c r="C4793" i="13"/>
  <c r="B4794" i="13"/>
  <c r="C4794" i="13"/>
  <c r="B4795" i="13"/>
  <c r="C4795" i="13"/>
  <c r="B4796" i="13"/>
  <c r="C4796" i="13"/>
  <c r="B4797" i="13"/>
  <c r="C4797" i="13"/>
  <c r="B4798" i="13"/>
  <c r="C4798" i="13"/>
  <c r="B4799" i="13"/>
  <c r="C4799" i="13"/>
  <c r="B4800" i="13"/>
  <c r="C4800" i="13"/>
  <c r="B4801" i="13"/>
  <c r="C4801" i="13"/>
  <c r="B4802" i="13"/>
  <c r="C4802" i="13"/>
  <c r="B4803" i="13"/>
  <c r="C4803" i="13"/>
  <c r="B4804" i="13"/>
  <c r="C4804" i="13"/>
  <c r="B4805" i="13"/>
  <c r="C4805" i="13"/>
  <c r="B4806" i="13"/>
  <c r="C4806" i="13"/>
  <c r="B4807" i="13"/>
  <c r="C4807" i="13"/>
  <c r="B4808" i="13"/>
  <c r="C4808" i="13"/>
  <c r="B4809" i="13"/>
  <c r="C4809" i="13"/>
  <c r="B4810" i="13"/>
  <c r="C4810" i="13"/>
  <c r="B4811" i="13"/>
  <c r="C4811" i="13"/>
  <c r="B4812" i="13"/>
  <c r="C4812" i="13"/>
  <c r="B4813" i="13"/>
  <c r="C4813" i="13"/>
  <c r="B4814" i="13"/>
  <c r="C4814" i="13"/>
  <c r="B4815" i="13"/>
  <c r="C4815" i="13"/>
  <c r="B4816" i="13"/>
  <c r="C4816" i="13"/>
  <c r="B4817" i="13"/>
  <c r="C4817" i="13"/>
  <c r="B4818" i="13"/>
  <c r="C4818" i="13"/>
  <c r="B4819" i="13"/>
  <c r="C4819" i="13"/>
  <c r="B4820" i="13"/>
  <c r="C4820" i="13"/>
  <c r="B4821" i="13"/>
  <c r="C4821" i="13"/>
  <c r="B4822" i="13"/>
  <c r="C4822" i="13"/>
  <c r="B4823" i="13"/>
  <c r="C4823" i="13"/>
  <c r="B4824" i="13"/>
  <c r="C4824" i="13"/>
  <c r="B4825" i="13"/>
  <c r="C4825" i="13"/>
  <c r="B4826" i="13"/>
  <c r="C4826" i="13"/>
  <c r="B4827" i="13"/>
  <c r="C4827" i="13"/>
  <c r="B4828" i="13"/>
  <c r="C4828" i="13"/>
  <c r="B4829" i="13"/>
  <c r="C4829" i="13"/>
  <c r="B4830" i="13"/>
  <c r="C4830" i="13"/>
  <c r="B4831" i="13"/>
  <c r="C4831" i="13"/>
  <c r="B4832" i="13"/>
  <c r="C4832" i="13"/>
  <c r="B4833" i="13"/>
  <c r="C4833" i="13"/>
  <c r="B4834" i="13"/>
  <c r="C4834" i="13"/>
  <c r="B4835" i="13"/>
  <c r="C4835" i="13"/>
  <c r="B4836" i="13"/>
  <c r="C4836" i="13"/>
  <c r="B4837" i="13"/>
  <c r="C4837" i="13"/>
  <c r="B4838" i="13"/>
  <c r="C4838" i="13"/>
  <c r="B4839" i="13"/>
  <c r="C4839" i="13"/>
  <c r="B4840" i="13"/>
  <c r="C4840" i="13"/>
  <c r="B4841" i="13"/>
  <c r="C4841" i="13"/>
  <c r="B4842" i="13"/>
  <c r="C4842" i="13"/>
  <c r="B4843" i="13"/>
  <c r="C4843" i="13"/>
  <c r="B4844" i="13"/>
  <c r="C4844" i="13"/>
  <c r="B4845" i="13"/>
  <c r="C4845" i="13"/>
  <c r="B4846" i="13"/>
  <c r="C4846" i="13"/>
  <c r="B4847" i="13"/>
  <c r="C4847" i="13"/>
  <c r="B4848" i="13"/>
  <c r="C4848" i="13"/>
  <c r="B4849" i="13"/>
  <c r="C4849" i="13"/>
  <c r="B4850" i="13"/>
  <c r="C4850" i="13"/>
  <c r="B4851" i="13"/>
  <c r="C4851" i="13"/>
  <c r="B4852" i="13"/>
  <c r="C4852" i="13"/>
  <c r="B4853" i="13"/>
  <c r="C4853" i="13"/>
  <c r="B4854" i="13"/>
  <c r="C4854" i="13"/>
  <c r="B4855" i="13"/>
  <c r="C4855" i="13"/>
  <c r="B4856" i="13"/>
  <c r="C4856" i="13"/>
  <c r="B4857" i="13"/>
  <c r="C4857" i="13"/>
  <c r="B4858" i="13"/>
  <c r="C4858" i="13"/>
  <c r="B4859" i="13"/>
  <c r="C4859" i="13"/>
  <c r="B4860" i="13"/>
  <c r="C4860" i="13"/>
  <c r="B4861" i="13"/>
  <c r="C4861" i="13"/>
  <c r="B4862" i="13"/>
  <c r="C4862" i="13"/>
  <c r="B4863" i="13"/>
  <c r="C4863" i="13"/>
  <c r="B4864" i="13"/>
  <c r="C4864" i="13"/>
  <c r="B4865" i="13"/>
  <c r="C4865" i="13"/>
  <c r="B4866" i="13"/>
  <c r="C4866" i="13"/>
  <c r="B4867" i="13"/>
  <c r="C4867" i="13"/>
  <c r="B4868" i="13"/>
  <c r="C4868" i="13"/>
  <c r="B4869" i="13"/>
  <c r="C4869" i="13"/>
  <c r="B4870" i="13"/>
  <c r="C4870" i="13"/>
  <c r="B4871" i="13"/>
  <c r="C4871" i="13"/>
  <c r="B4872" i="13"/>
  <c r="C4872" i="13"/>
  <c r="B4873" i="13"/>
  <c r="C4873" i="13"/>
  <c r="B4874" i="13"/>
  <c r="C4874" i="13"/>
  <c r="B4875" i="13"/>
  <c r="C4875" i="13"/>
  <c r="B4876" i="13"/>
  <c r="C4876" i="13"/>
  <c r="B4877" i="13"/>
  <c r="C4877" i="13"/>
  <c r="B4878" i="13"/>
  <c r="C4878" i="13"/>
  <c r="B4879" i="13"/>
  <c r="C4879" i="13"/>
  <c r="B4880" i="13"/>
  <c r="C4880" i="13"/>
  <c r="B4881" i="13"/>
  <c r="C4881" i="13"/>
  <c r="B4882" i="13"/>
  <c r="C4882" i="13"/>
  <c r="B4883" i="13"/>
  <c r="C4883" i="13"/>
  <c r="B4884" i="13"/>
  <c r="C4884" i="13"/>
  <c r="B4885" i="13"/>
  <c r="C4885" i="13"/>
  <c r="B4886" i="13"/>
  <c r="C4886" i="13"/>
  <c r="B4887" i="13"/>
  <c r="C4887" i="13"/>
  <c r="B4888" i="13"/>
  <c r="C4888" i="13"/>
  <c r="B4889" i="13"/>
  <c r="C4889" i="13"/>
  <c r="B4890" i="13"/>
  <c r="C4890" i="13"/>
  <c r="B4891" i="13"/>
  <c r="C4891" i="13"/>
  <c r="B4892" i="13"/>
  <c r="C4892" i="13"/>
  <c r="B4893" i="13"/>
  <c r="C4893" i="13"/>
  <c r="B4894" i="13"/>
  <c r="C4894" i="13"/>
  <c r="B4895" i="13"/>
  <c r="C4895" i="13"/>
  <c r="B4896" i="13"/>
  <c r="C4896" i="13"/>
  <c r="B4897" i="13"/>
  <c r="C4897" i="13"/>
  <c r="B4898" i="13"/>
  <c r="C4898" i="13"/>
  <c r="B4899" i="13"/>
  <c r="C4899" i="13"/>
  <c r="B4900" i="13"/>
  <c r="C4900" i="13"/>
  <c r="B4901" i="13"/>
  <c r="C4901" i="13"/>
  <c r="B4902" i="13"/>
  <c r="C4902" i="13"/>
  <c r="B4903" i="13"/>
  <c r="C4903" i="13"/>
  <c r="B4904" i="13"/>
  <c r="C4904" i="13"/>
  <c r="B4905" i="13"/>
  <c r="C4905" i="13"/>
  <c r="B4906" i="13"/>
  <c r="C4906" i="13"/>
  <c r="B4907" i="13"/>
  <c r="C4907" i="13"/>
  <c r="B4908" i="13"/>
  <c r="C4908" i="13"/>
  <c r="B4909" i="13"/>
  <c r="C4909" i="13"/>
  <c r="B4910" i="13"/>
  <c r="C4910" i="13"/>
  <c r="B4911" i="13"/>
  <c r="C4911" i="13"/>
  <c r="B4912" i="13"/>
  <c r="C4912" i="13"/>
  <c r="B4913" i="13"/>
  <c r="C4913" i="13"/>
  <c r="B4914" i="13"/>
  <c r="C4914" i="13"/>
  <c r="B4915" i="13"/>
  <c r="C4915" i="13"/>
  <c r="B4916" i="13"/>
  <c r="C4916" i="13"/>
  <c r="B4917" i="13"/>
  <c r="C4917" i="13"/>
  <c r="B4918" i="13"/>
  <c r="C4918" i="13"/>
  <c r="B4919" i="13"/>
  <c r="C4919" i="13"/>
  <c r="B4920" i="13"/>
  <c r="C4920" i="13"/>
  <c r="B4921" i="13"/>
  <c r="C4921" i="13"/>
  <c r="B4922" i="13"/>
  <c r="C4922" i="13"/>
  <c r="B4923" i="13"/>
  <c r="C4923" i="13"/>
  <c r="B4924" i="13"/>
  <c r="C4924" i="13"/>
  <c r="B4925" i="13"/>
  <c r="C4925" i="13"/>
  <c r="B4926" i="13"/>
  <c r="C4926" i="13"/>
  <c r="B4927" i="13"/>
  <c r="C4927" i="13"/>
  <c r="B4928" i="13"/>
  <c r="C4928" i="13"/>
  <c r="B4929" i="13"/>
  <c r="C4929" i="13"/>
  <c r="B4930" i="13"/>
  <c r="C4930" i="13"/>
  <c r="B4931" i="13"/>
  <c r="C4931" i="13"/>
  <c r="B4932" i="13"/>
  <c r="C4932" i="13"/>
  <c r="B4933" i="13"/>
  <c r="C4933" i="13"/>
  <c r="B4934" i="13"/>
  <c r="C4934" i="13"/>
  <c r="B4935" i="13"/>
  <c r="C4935" i="13"/>
  <c r="B4936" i="13"/>
  <c r="C4936" i="13"/>
  <c r="B4937" i="13"/>
  <c r="C4937" i="13"/>
  <c r="B4938" i="13"/>
  <c r="C4938" i="13"/>
  <c r="B4939" i="13"/>
  <c r="C4939" i="13"/>
  <c r="B4940" i="13"/>
  <c r="C4940" i="13"/>
  <c r="B4941" i="13"/>
  <c r="C4941" i="13"/>
  <c r="B4942" i="13"/>
  <c r="C4942" i="13"/>
  <c r="B4943" i="13"/>
  <c r="C4943" i="13"/>
  <c r="B4944" i="13"/>
  <c r="C4944" i="13"/>
  <c r="B4945" i="13"/>
  <c r="C4945" i="13"/>
  <c r="B4946" i="13"/>
  <c r="C4946" i="13"/>
  <c r="B4947" i="13"/>
  <c r="C4947" i="13"/>
  <c r="B4948" i="13"/>
  <c r="C4948" i="13"/>
  <c r="B4949" i="13"/>
  <c r="C4949" i="13"/>
  <c r="B4950" i="13"/>
  <c r="C4950" i="13"/>
  <c r="B4951" i="13"/>
  <c r="C4951" i="13"/>
  <c r="B4952" i="13"/>
  <c r="C4952" i="13"/>
  <c r="B4953" i="13"/>
  <c r="C4953" i="13"/>
  <c r="B4954" i="13"/>
  <c r="C4954" i="13"/>
  <c r="B4955" i="13"/>
  <c r="C4955" i="13"/>
  <c r="B4956" i="13"/>
  <c r="C4956" i="13"/>
  <c r="B4957" i="13"/>
  <c r="C4957" i="13"/>
  <c r="B4958" i="13"/>
  <c r="C4958" i="13"/>
  <c r="B4959" i="13"/>
  <c r="C4959" i="13"/>
  <c r="B4960" i="13"/>
  <c r="C4960" i="13"/>
  <c r="B4961" i="13"/>
  <c r="C4961" i="13"/>
  <c r="B4962" i="13"/>
  <c r="C4962" i="13"/>
  <c r="B4963" i="13"/>
  <c r="C4963" i="13"/>
  <c r="B4964" i="13"/>
  <c r="C4964" i="13"/>
  <c r="B4965" i="13"/>
  <c r="C4965" i="13"/>
  <c r="B4966" i="13"/>
  <c r="C4966" i="13"/>
  <c r="B4967" i="13"/>
  <c r="C4967" i="13"/>
  <c r="B4968" i="13"/>
  <c r="C4968" i="13"/>
  <c r="B4969" i="13"/>
  <c r="C4969" i="13"/>
  <c r="B4970" i="13"/>
  <c r="C4970" i="13"/>
  <c r="B4971" i="13"/>
  <c r="C4971" i="13"/>
  <c r="B4972" i="13"/>
  <c r="C4972" i="13"/>
  <c r="B4973" i="13"/>
  <c r="C4973" i="13"/>
  <c r="B4974" i="13"/>
  <c r="C4974" i="13"/>
  <c r="B4975" i="13"/>
  <c r="C4975" i="13"/>
  <c r="B4976" i="13"/>
  <c r="C4976" i="13"/>
  <c r="B4977" i="13"/>
  <c r="C4977" i="13"/>
  <c r="B4978" i="13"/>
  <c r="C4978" i="13"/>
  <c r="B4979" i="13"/>
  <c r="C4979" i="13"/>
  <c r="B4980" i="13"/>
  <c r="C4980" i="13"/>
  <c r="B4981" i="13"/>
  <c r="C4981" i="13"/>
  <c r="B4982" i="13"/>
  <c r="C4982" i="13"/>
  <c r="B4983" i="13"/>
  <c r="C4983" i="13"/>
  <c r="B4984" i="13"/>
  <c r="C4984" i="13"/>
  <c r="B4985" i="13"/>
  <c r="C4985" i="13"/>
  <c r="B4986" i="13"/>
  <c r="C4986" i="13"/>
  <c r="B4987" i="13"/>
  <c r="C4987" i="13"/>
  <c r="B4988" i="13"/>
  <c r="C4988" i="13"/>
  <c r="B4989" i="13"/>
  <c r="C4989" i="13"/>
  <c r="B4990" i="13"/>
  <c r="C4990" i="13"/>
  <c r="B4991" i="13"/>
  <c r="C4991" i="13"/>
  <c r="B4992" i="13"/>
  <c r="C4992" i="13"/>
  <c r="B4993" i="13"/>
  <c r="C4993" i="13"/>
  <c r="B4994" i="13"/>
  <c r="C4994" i="13"/>
  <c r="B4995" i="13"/>
  <c r="C4995" i="13"/>
  <c r="B4996" i="13"/>
  <c r="C4996" i="13"/>
  <c r="B4997" i="13"/>
  <c r="C4997" i="13"/>
  <c r="B4998" i="13"/>
  <c r="C4998" i="13"/>
  <c r="B4999" i="13"/>
  <c r="C4999" i="13"/>
  <c r="B5000" i="13"/>
  <c r="C5000" i="13"/>
  <c r="B5001" i="13"/>
  <c r="C5001" i="13"/>
  <c r="B602" i="13"/>
  <c r="C602" i="13"/>
  <c r="B552" i="13"/>
  <c r="C552" i="13"/>
  <c r="B553" i="13"/>
  <c r="C553" i="13"/>
  <c r="B554" i="13"/>
  <c r="C554" i="13"/>
  <c r="B555" i="13"/>
  <c r="C555" i="13"/>
  <c r="B556" i="13"/>
  <c r="C556" i="13"/>
  <c r="B557" i="13"/>
  <c r="C557" i="13"/>
  <c r="B558" i="13"/>
  <c r="C558" i="13"/>
  <c r="B559" i="13"/>
  <c r="C559" i="13"/>
  <c r="B560" i="13"/>
  <c r="C560" i="13"/>
  <c r="B561" i="13"/>
  <c r="C561" i="13"/>
  <c r="B562" i="13"/>
  <c r="C562" i="13"/>
  <c r="B563" i="13"/>
  <c r="C563" i="13"/>
  <c r="B564" i="13"/>
  <c r="C564" i="13"/>
  <c r="B565" i="13"/>
  <c r="C565" i="13"/>
  <c r="B566" i="13"/>
  <c r="C566" i="13"/>
  <c r="B567" i="13"/>
  <c r="C567" i="13"/>
  <c r="B568" i="13"/>
  <c r="C568" i="13"/>
  <c r="B569" i="13"/>
  <c r="C569" i="13"/>
  <c r="B570" i="13"/>
  <c r="C570" i="13"/>
  <c r="B571" i="13"/>
  <c r="C571" i="13"/>
  <c r="B572" i="13"/>
  <c r="C572" i="13"/>
  <c r="B573" i="13"/>
  <c r="C573" i="13"/>
  <c r="B574" i="13"/>
  <c r="C574" i="13"/>
  <c r="B575" i="13"/>
  <c r="C575" i="13"/>
  <c r="B576" i="13"/>
  <c r="C576" i="13"/>
  <c r="B577" i="13"/>
  <c r="C577" i="13"/>
  <c r="B578" i="13"/>
  <c r="C578" i="13"/>
  <c r="B579" i="13"/>
  <c r="C579" i="13"/>
  <c r="B580" i="13"/>
  <c r="C580" i="13"/>
  <c r="B581" i="13"/>
  <c r="C581" i="13"/>
  <c r="B582" i="13"/>
  <c r="C582" i="13"/>
  <c r="B583" i="13"/>
  <c r="C583" i="13"/>
  <c r="B584" i="13"/>
  <c r="C584" i="13"/>
  <c r="B585" i="13"/>
  <c r="C585" i="13"/>
  <c r="B586" i="13"/>
  <c r="C586" i="13"/>
  <c r="B587" i="13"/>
  <c r="C587" i="13"/>
  <c r="B588" i="13"/>
  <c r="C588" i="13"/>
  <c r="B589" i="13"/>
  <c r="C589" i="13"/>
  <c r="B590" i="13"/>
  <c r="C590" i="13"/>
  <c r="B591" i="13"/>
  <c r="C591" i="13"/>
  <c r="B592" i="13"/>
  <c r="C592" i="13"/>
  <c r="B593" i="13"/>
  <c r="C593" i="13"/>
  <c r="B594" i="13"/>
  <c r="C594" i="13"/>
  <c r="B595" i="13"/>
  <c r="C595" i="13"/>
  <c r="B596" i="13"/>
  <c r="C596" i="13"/>
  <c r="B597" i="13"/>
  <c r="C597" i="13"/>
  <c r="B598" i="13"/>
  <c r="C598" i="13"/>
  <c r="B599" i="13"/>
  <c r="C599" i="13"/>
  <c r="B600" i="13"/>
  <c r="C600" i="13"/>
  <c r="B601" i="13"/>
  <c r="C601" i="13"/>
  <c r="B551" i="13"/>
  <c r="C551" i="13"/>
  <c r="B403" i="13"/>
  <c r="C403" i="13"/>
  <c r="B404" i="13"/>
  <c r="C404" i="13"/>
  <c r="B405" i="13"/>
  <c r="C405" i="13"/>
  <c r="B406" i="13"/>
  <c r="C406" i="13"/>
  <c r="B407" i="13"/>
  <c r="C407" i="13"/>
  <c r="B408" i="13"/>
  <c r="C408" i="13"/>
  <c r="B409" i="13"/>
  <c r="C409" i="13"/>
  <c r="B410" i="13"/>
  <c r="C410" i="13"/>
  <c r="B411" i="13"/>
  <c r="C411" i="13"/>
  <c r="B412" i="13"/>
  <c r="C412" i="13"/>
  <c r="B413" i="13"/>
  <c r="C413" i="13"/>
  <c r="B414" i="13"/>
  <c r="C414" i="13"/>
  <c r="B415" i="13"/>
  <c r="C415" i="13"/>
  <c r="B416" i="13"/>
  <c r="C416" i="13"/>
  <c r="B417" i="13"/>
  <c r="C417" i="13"/>
  <c r="B418" i="13"/>
  <c r="C418" i="13"/>
  <c r="B419" i="13"/>
  <c r="C419" i="13"/>
  <c r="B420" i="13"/>
  <c r="C420" i="13"/>
  <c r="B421" i="13"/>
  <c r="C421" i="13"/>
  <c r="B422" i="13"/>
  <c r="C422" i="13"/>
  <c r="B423" i="13"/>
  <c r="C423" i="13"/>
  <c r="B424" i="13"/>
  <c r="C424" i="13"/>
  <c r="B425" i="13"/>
  <c r="C425" i="13"/>
  <c r="B426" i="13"/>
  <c r="C426" i="13"/>
  <c r="B427" i="13"/>
  <c r="C427" i="13"/>
  <c r="B428" i="13"/>
  <c r="C428" i="13"/>
  <c r="B429" i="13"/>
  <c r="C429" i="13"/>
  <c r="B430" i="13"/>
  <c r="C430" i="13"/>
  <c r="B431" i="13"/>
  <c r="C431" i="13"/>
  <c r="B432" i="13"/>
  <c r="C432" i="13"/>
  <c r="B433" i="13"/>
  <c r="C433" i="13"/>
  <c r="B434" i="13"/>
  <c r="C434" i="13"/>
  <c r="B435" i="13"/>
  <c r="C435" i="13"/>
  <c r="B436" i="13"/>
  <c r="C436" i="13"/>
  <c r="B437" i="13"/>
  <c r="C437" i="13"/>
  <c r="B438" i="13"/>
  <c r="C438" i="13"/>
  <c r="B439" i="13"/>
  <c r="C439" i="13"/>
  <c r="B440" i="13"/>
  <c r="C440" i="13"/>
  <c r="B441" i="13"/>
  <c r="C441" i="13"/>
  <c r="B442" i="13"/>
  <c r="C442" i="13"/>
  <c r="B443" i="13"/>
  <c r="C443" i="13"/>
  <c r="B444" i="13"/>
  <c r="C444" i="13"/>
  <c r="B445" i="13"/>
  <c r="C445" i="13"/>
  <c r="B446" i="13"/>
  <c r="C446" i="13"/>
  <c r="B447" i="13"/>
  <c r="C447" i="13"/>
  <c r="B448" i="13"/>
  <c r="C448" i="13"/>
  <c r="B449" i="13"/>
  <c r="C449" i="13"/>
  <c r="B450" i="13"/>
  <c r="C450" i="13"/>
  <c r="B451" i="13"/>
  <c r="C451" i="13"/>
  <c r="B452" i="13"/>
  <c r="C452" i="13"/>
  <c r="B453" i="13"/>
  <c r="C453" i="13"/>
  <c r="B454" i="13"/>
  <c r="C454" i="13"/>
  <c r="B455" i="13"/>
  <c r="C455" i="13"/>
  <c r="B456" i="13"/>
  <c r="C456" i="13"/>
  <c r="B457" i="13"/>
  <c r="C457" i="13"/>
  <c r="B458" i="13"/>
  <c r="C458" i="13"/>
  <c r="B459" i="13"/>
  <c r="C459" i="13"/>
  <c r="B460" i="13"/>
  <c r="C460" i="13"/>
  <c r="B461" i="13"/>
  <c r="C461" i="13"/>
  <c r="B462" i="13"/>
  <c r="C462" i="13"/>
  <c r="B463" i="13"/>
  <c r="C463" i="13"/>
  <c r="B464" i="13"/>
  <c r="C464" i="13"/>
  <c r="B465" i="13"/>
  <c r="C465" i="13"/>
  <c r="B466" i="13"/>
  <c r="C466" i="13"/>
  <c r="B467" i="13"/>
  <c r="C467" i="13"/>
  <c r="B468" i="13"/>
  <c r="C468" i="13"/>
  <c r="B469" i="13"/>
  <c r="C469" i="13"/>
  <c r="B470" i="13"/>
  <c r="C470" i="13"/>
  <c r="B471" i="13"/>
  <c r="C471" i="13"/>
  <c r="B472" i="13"/>
  <c r="C472" i="13"/>
  <c r="B473" i="13"/>
  <c r="C473" i="13"/>
  <c r="B474" i="13"/>
  <c r="C474" i="13"/>
  <c r="B475" i="13"/>
  <c r="C475" i="13"/>
  <c r="B476" i="13"/>
  <c r="C476" i="13"/>
  <c r="B477" i="13"/>
  <c r="C477" i="13"/>
  <c r="B478" i="13"/>
  <c r="C478" i="13"/>
  <c r="B479" i="13"/>
  <c r="C479" i="13"/>
  <c r="B480" i="13"/>
  <c r="C480" i="13"/>
  <c r="B481" i="13"/>
  <c r="C481" i="13"/>
  <c r="B482" i="13"/>
  <c r="C482" i="13"/>
  <c r="B483" i="13"/>
  <c r="C483" i="13"/>
  <c r="B484" i="13"/>
  <c r="C484" i="13"/>
  <c r="B485" i="13"/>
  <c r="C485" i="13"/>
  <c r="B486" i="13"/>
  <c r="C486" i="13"/>
  <c r="B487" i="13"/>
  <c r="C487" i="13"/>
  <c r="B488" i="13"/>
  <c r="C488" i="13"/>
  <c r="B489" i="13"/>
  <c r="C489" i="13"/>
  <c r="B490" i="13"/>
  <c r="C490" i="13"/>
  <c r="B491" i="13"/>
  <c r="C491" i="13"/>
  <c r="B492" i="13"/>
  <c r="C492" i="13"/>
  <c r="B493" i="13"/>
  <c r="C493" i="13"/>
  <c r="B494" i="13"/>
  <c r="C494" i="13"/>
  <c r="B495" i="13"/>
  <c r="C495" i="13"/>
  <c r="B496" i="13"/>
  <c r="C496" i="13"/>
  <c r="B497" i="13"/>
  <c r="C497" i="13"/>
  <c r="B498" i="13"/>
  <c r="C498" i="13"/>
  <c r="B499" i="13"/>
  <c r="C499" i="13"/>
  <c r="B500" i="13"/>
  <c r="C500" i="13"/>
  <c r="B501" i="13"/>
  <c r="C501" i="13"/>
  <c r="B502" i="13"/>
  <c r="C502" i="13"/>
  <c r="B503" i="13"/>
  <c r="C503" i="13"/>
  <c r="B504" i="13"/>
  <c r="C504" i="13"/>
  <c r="B505" i="13"/>
  <c r="C505" i="13"/>
  <c r="B506" i="13"/>
  <c r="C506" i="13"/>
  <c r="B507" i="13"/>
  <c r="C507" i="13"/>
  <c r="B508" i="13"/>
  <c r="C508" i="13"/>
  <c r="B509" i="13"/>
  <c r="C509" i="13"/>
  <c r="B510" i="13"/>
  <c r="C510" i="13"/>
  <c r="B511" i="13"/>
  <c r="C511" i="13"/>
  <c r="B512" i="13"/>
  <c r="C512" i="13"/>
  <c r="B513" i="13"/>
  <c r="C513" i="13"/>
  <c r="B514" i="13"/>
  <c r="C514" i="13"/>
  <c r="B515" i="13"/>
  <c r="C515" i="13"/>
  <c r="B516" i="13"/>
  <c r="C516" i="13"/>
  <c r="B517" i="13"/>
  <c r="C517" i="13"/>
  <c r="B518" i="13"/>
  <c r="C518" i="13"/>
  <c r="B519" i="13"/>
  <c r="C519" i="13"/>
  <c r="B520" i="13"/>
  <c r="C520" i="13"/>
  <c r="B521" i="13"/>
  <c r="C521" i="13"/>
  <c r="B522" i="13"/>
  <c r="C522" i="13"/>
  <c r="B523" i="13"/>
  <c r="C523" i="13"/>
  <c r="B524" i="13"/>
  <c r="C524" i="13"/>
  <c r="B525" i="13"/>
  <c r="C525" i="13"/>
  <c r="B526" i="13"/>
  <c r="C526" i="13"/>
  <c r="B527" i="13"/>
  <c r="C527" i="13"/>
  <c r="B528" i="13"/>
  <c r="C528" i="13"/>
  <c r="B529" i="13"/>
  <c r="C529" i="13"/>
  <c r="B530" i="13"/>
  <c r="C530" i="13"/>
  <c r="B531" i="13"/>
  <c r="C531" i="13"/>
  <c r="B532" i="13"/>
  <c r="C532" i="13"/>
  <c r="B533" i="13"/>
  <c r="C533" i="13"/>
  <c r="B534" i="13"/>
  <c r="C534" i="13"/>
  <c r="B535" i="13"/>
  <c r="C535" i="13"/>
  <c r="B536" i="13"/>
  <c r="C536" i="13"/>
  <c r="B537" i="13"/>
  <c r="C537" i="13"/>
  <c r="B538" i="13"/>
  <c r="C538" i="13"/>
  <c r="B539" i="13"/>
  <c r="C539" i="13"/>
  <c r="B540" i="13"/>
  <c r="C540" i="13"/>
  <c r="B541" i="13"/>
  <c r="C541" i="13"/>
  <c r="B542" i="13"/>
  <c r="C542" i="13"/>
  <c r="B543" i="13"/>
  <c r="C543" i="13"/>
  <c r="B544" i="13"/>
  <c r="C544" i="13"/>
  <c r="B545" i="13"/>
  <c r="C545" i="13"/>
  <c r="B546" i="13"/>
  <c r="C546" i="13"/>
  <c r="B547" i="13"/>
  <c r="C547" i="13"/>
  <c r="B548" i="13"/>
  <c r="C548" i="13"/>
  <c r="B549" i="13"/>
  <c r="C549" i="13"/>
  <c r="B550" i="13"/>
  <c r="C550" i="13"/>
  <c r="B402" i="13"/>
  <c r="C402" i="13"/>
  <c r="B203" i="13"/>
  <c r="C203" i="13"/>
  <c r="B204" i="13"/>
  <c r="C204" i="13"/>
  <c r="B205" i="13"/>
  <c r="C205" i="13"/>
  <c r="B206" i="13"/>
  <c r="C206" i="13"/>
  <c r="B207" i="13"/>
  <c r="C207" i="13"/>
  <c r="B208" i="13"/>
  <c r="C208" i="13"/>
  <c r="B209" i="13"/>
  <c r="C209" i="13"/>
  <c r="B210" i="13"/>
  <c r="C210" i="13"/>
  <c r="B211" i="13"/>
  <c r="C211" i="13"/>
  <c r="B212" i="13"/>
  <c r="C212" i="13"/>
  <c r="B213" i="13"/>
  <c r="C213" i="13"/>
  <c r="B214" i="13"/>
  <c r="C214" i="13"/>
  <c r="B215" i="13"/>
  <c r="C215" i="13"/>
  <c r="B216" i="13"/>
  <c r="C216" i="13"/>
  <c r="B217" i="13"/>
  <c r="C217" i="13"/>
  <c r="B218" i="13"/>
  <c r="C218" i="13"/>
  <c r="B219" i="13"/>
  <c r="C219" i="13"/>
  <c r="B220" i="13"/>
  <c r="C220" i="13"/>
  <c r="B221" i="13"/>
  <c r="C221" i="13"/>
  <c r="B222" i="13"/>
  <c r="C222" i="13"/>
  <c r="B223" i="13"/>
  <c r="C223" i="13"/>
  <c r="B224" i="13"/>
  <c r="C224" i="13"/>
  <c r="B225" i="13"/>
  <c r="C225" i="13"/>
  <c r="B226" i="13"/>
  <c r="C226" i="13"/>
  <c r="B227" i="13"/>
  <c r="C227" i="13"/>
  <c r="B228" i="13"/>
  <c r="C228" i="13"/>
  <c r="B229" i="13"/>
  <c r="C229" i="13"/>
  <c r="B230" i="13"/>
  <c r="C230" i="13"/>
  <c r="B231" i="13"/>
  <c r="C231" i="13"/>
  <c r="B232" i="13"/>
  <c r="C232" i="13"/>
  <c r="B233" i="13"/>
  <c r="C233" i="13"/>
  <c r="B234" i="13"/>
  <c r="C234" i="13"/>
  <c r="B235" i="13"/>
  <c r="C235" i="13"/>
  <c r="B236" i="13"/>
  <c r="C236" i="13"/>
  <c r="B237" i="13"/>
  <c r="C237" i="13"/>
  <c r="B238" i="13"/>
  <c r="C238" i="13"/>
  <c r="B239" i="13"/>
  <c r="C239" i="13"/>
  <c r="B240" i="13"/>
  <c r="C240" i="13"/>
  <c r="B241" i="13"/>
  <c r="C241" i="13"/>
  <c r="B242" i="13"/>
  <c r="C242" i="13"/>
  <c r="B243" i="13"/>
  <c r="C243" i="13"/>
  <c r="B244" i="13"/>
  <c r="C244" i="13"/>
  <c r="B245" i="13"/>
  <c r="C245" i="13"/>
  <c r="B246" i="13"/>
  <c r="C246" i="13"/>
  <c r="B247" i="13"/>
  <c r="C247" i="13"/>
  <c r="B248" i="13"/>
  <c r="C248" i="13"/>
  <c r="B249" i="13"/>
  <c r="C249" i="13"/>
  <c r="B250" i="13"/>
  <c r="C250" i="13"/>
  <c r="B251" i="13"/>
  <c r="C251" i="13"/>
  <c r="B252" i="13"/>
  <c r="C252" i="13"/>
  <c r="B253" i="13"/>
  <c r="C253" i="13"/>
  <c r="B254" i="13"/>
  <c r="C254" i="13"/>
  <c r="B255" i="13"/>
  <c r="C255" i="13"/>
  <c r="B256" i="13"/>
  <c r="C256" i="13"/>
  <c r="B257" i="13"/>
  <c r="C257" i="13"/>
  <c r="B258" i="13"/>
  <c r="C258" i="13"/>
  <c r="B259" i="13"/>
  <c r="C259" i="13"/>
  <c r="B260" i="13"/>
  <c r="C260" i="13"/>
  <c r="B261" i="13"/>
  <c r="C261" i="13"/>
  <c r="B262" i="13"/>
  <c r="C262" i="13"/>
  <c r="B263" i="13"/>
  <c r="C263" i="13"/>
  <c r="B264" i="13"/>
  <c r="C264" i="13"/>
  <c r="B265" i="13"/>
  <c r="C265" i="13"/>
  <c r="B266" i="13"/>
  <c r="C266" i="13"/>
  <c r="B267" i="13"/>
  <c r="C267" i="13"/>
  <c r="B268" i="13"/>
  <c r="C268" i="13"/>
  <c r="B269" i="13"/>
  <c r="C269" i="13"/>
  <c r="B270" i="13"/>
  <c r="C270" i="13"/>
  <c r="B271" i="13"/>
  <c r="C271" i="13"/>
  <c r="B272" i="13"/>
  <c r="C272" i="13"/>
  <c r="B273" i="13"/>
  <c r="C273" i="13"/>
  <c r="B274" i="13"/>
  <c r="C274" i="13"/>
  <c r="B275" i="13"/>
  <c r="C275" i="13"/>
  <c r="B276" i="13"/>
  <c r="C276" i="13"/>
  <c r="B277" i="13"/>
  <c r="C277" i="13"/>
  <c r="B278" i="13"/>
  <c r="C278" i="13"/>
  <c r="B279" i="13"/>
  <c r="C279" i="13"/>
  <c r="B280" i="13"/>
  <c r="C280" i="13"/>
  <c r="B281" i="13"/>
  <c r="C281" i="13"/>
  <c r="B282" i="13"/>
  <c r="C282" i="13"/>
  <c r="B283" i="13"/>
  <c r="C283" i="13"/>
  <c r="B284" i="13"/>
  <c r="C284" i="13"/>
  <c r="B285" i="13"/>
  <c r="C285" i="13"/>
  <c r="B286" i="13"/>
  <c r="C286" i="13"/>
  <c r="B287" i="13"/>
  <c r="C287" i="13"/>
  <c r="B288" i="13"/>
  <c r="C288" i="13"/>
  <c r="B289" i="13"/>
  <c r="C289" i="13"/>
  <c r="B290" i="13"/>
  <c r="C290" i="13"/>
  <c r="B291" i="13"/>
  <c r="C291" i="13"/>
  <c r="B292" i="13"/>
  <c r="C292" i="13"/>
  <c r="B293" i="13"/>
  <c r="C293" i="13"/>
  <c r="B294" i="13"/>
  <c r="C294" i="13"/>
  <c r="B295" i="13"/>
  <c r="C295" i="13"/>
  <c r="B296" i="13"/>
  <c r="C296" i="13"/>
  <c r="B297" i="13"/>
  <c r="C297" i="13"/>
  <c r="B298" i="13"/>
  <c r="C298" i="13"/>
  <c r="B299" i="13"/>
  <c r="C299" i="13"/>
  <c r="B300" i="13"/>
  <c r="C300" i="13"/>
  <c r="B301" i="13"/>
  <c r="C301" i="13"/>
  <c r="B302" i="13"/>
  <c r="C302" i="13"/>
  <c r="B303" i="13"/>
  <c r="C303" i="13"/>
  <c r="B304" i="13"/>
  <c r="C304" i="13"/>
  <c r="B305" i="13"/>
  <c r="C305" i="13"/>
  <c r="B306" i="13"/>
  <c r="C306" i="13"/>
  <c r="B307" i="13"/>
  <c r="C307" i="13"/>
  <c r="B308" i="13"/>
  <c r="C308" i="13"/>
  <c r="B309" i="13"/>
  <c r="C309" i="13"/>
  <c r="B310" i="13"/>
  <c r="C310" i="13"/>
  <c r="B311" i="13"/>
  <c r="C311" i="13"/>
  <c r="B312" i="13"/>
  <c r="C312" i="13"/>
  <c r="B313" i="13"/>
  <c r="C313" i="13"/>
  <c r="B314" i="13"/>
  <c r="C314" i="13"/>
  <c r="B315" i="13"/>
  <c r="C315" i="13"/>
  <c r="B316" i="13"/>
  <c r="C316" i="13"/>
  <c r="B317" i="13"/>
  <c r="C317" i="13"/>
  <c r="B318" i="13"/>
  <c r="C318" i="13"/>
  <c r="B319" i="13"/>
  <c r="C319" i="13"/>
  <c r="B320" i="13"/>
  <c r="C320" i="13"/>
  <c r="B321" i="13"/>
  <c r="C321" i="13"/>
  <c r="B322" i="13"/>
  <c r="C322" i="13"/>
  <c r="B323" i="13"/>
  <c r="C323" i="13"/>
  <c r="B324" i="13"/>
  <c r="C324" i="13"/>
  <c r="B325" i="13"/>
  <c r="C325" i="13"/>
  <c r="B326" i="13"/>
  <c r="C326" i="13"/>
  <c r="B327" i="13"/>
  <c r="C327" i="13"/>
  <c r="B328" i="13"/>
  <c r="C328" i="13"/>
  <c r="B329" i="13"/>
  <c r="C329" i="13"/>
  <c r="B330" i="13"/>
  <c r="C330" i="13"/>
  <c r="B331" i="13"/>
  <c r="C331" i="13"/>
  <c r="B332" i="13"/>
  <c r="C332" i="13"/>
  <c r="B333" i="13"/>
  <c r="C333" i="13"/>
  <c r="B334" i="13"/>
  <c r="C334" i="13"/>
  <c r="B335" i="13"/>
  <c r="C335" i="13"/>
  <c r="B336" i="13"/>
  <c r="C336" i="13"/>
  <c r="B337" i="13"/>
  <c r="C337" i="13"/>
  <c r="B338" i="13"/>
  <c r="C338" i="13"/>
  <c r="B339" i="13"/>
  <c r="C339" i="13"/>
  <c r="B340" i="13"/>
  <c r="C340" i="13"/>
  <c r="B341" i="13"/>
  <c r="C341" i="13"/>
  <c r="B342" i="13"/>
  <c r="C342" i="13"/>
  <c r="B343" i="13"/>
  <c r="C343" i="13"/>
  <c r="B344" i="13"/>
  <c r="C344" i="13"/>
  <c r="B345" i="13"/>
  <c r="C345" i="13"/>
  <c r="B346" i="13"/>
  <c r="C346" i="13"/>
  <c r="B347" i="13"/>
  <c r="C347" i="13"/>
  <c r="B348" i="13"/>
  <c r="C348" i="13"/>
  <c r="B349" i="13"/>
  <c r="C349" i="13"/>
  <c r="B350" i="13"/>
  <c r="C350" i="13"/>
  <c r="B351" i="13"/>
  <c r="C351" i="13"/>
  <c r="B352" i="13"/>
  <c r="C352" i="13"/>
  <c r="B353" i="13"/>
  <c r="C353" i="13"/>
  <c r="B354" i="13"/>
  <c r="C354" i="13"/>
  <c r="B355" i="13"/>
  <c r="C355" i="13"/>
  <c r="B356" i="13"/>
  <c r="C356" i="13"/>
  <c r="B357" i="13"/>
  <c r="C357" i="13"/>
  <c r="B358" i="13"/>
  <c r="C358" i="13"/>
  <c r="B359" i="13"/>
  <c r="C359" i="13"/>
  <c r="B360" i="13"/>
  <c r="C360" i="13"/>
  <c r="B361" i="13"/>
  <c r="C361" i="13"/>
  <c r="B362" i="13"/>
  <c r="C362" i="13"/>
  <c r="B363" i="13"/>
  <c r="C363" i="13"/>
  <c r="B364" i="13"/>
  <c r="C364" i="13"/>
  <c r="B365" i="13"/>
  <c r="C365" i="13"/>
  <c r="B366" i="13"/>
  <c r="C366" i="13"/>
  <c r="B367" i="13"/>
  <c r="C367" i="13"/>
  <c r="B368" i="13"/>
  <c r="C368" i="13"/>
  <c r="B369" i="13"/>
  <c r="C369" i="13"/>
  <c r="B370" i="13"/>
  <c r="C370" i="13"/>
  <c r="B371" i="13"/>
  <c r="C371" i="13"/>
  <c r="B372" i="13"/>
  <c r="C372" i="13"/>
  <c r="B373" i="13"/>
  <c r="C373" i="13"/>
  <c r="B374" i="13"/>
  <c r="C374" i="13"/>
  <c r="B375" i="13"/>
  <c r="C375" i="13"/>
  <c r="B376" i="13"/>
  <c r="C376" i="13"/>
  <c r="B377" i="13"/>
  <c r="C377" i="13"/>
  <c r="B378" i="13"/>
  <c r="C378" i="13"/>
  <c r="B379" i="13"/>
  <c r="C379" i="13"/>
  <c r="B380" i="13"/>
  <c r="C380" i="13"/>
  <c r="B381" i="13"/>
  <c r="C381" i="13"/>
  <c r="B382" i="13"/>
  <c r="C382" i="13"/>
  <c r="B383" i="13"/>
  <c r="C383" i="13"/>
  <c r="B384" i="13"/>
  <c r="C384" i="13"/>
  <c r="B385" i="13"/>
  <c r="C385" i="13"/>
  <c r="B386" i="13"/>
  <c r="C386" i="13"/>
  <c r="B387" i="13"/>
  <c r="C387" i="13"/>
  <c r="B388" i="13"/>
  <c r="C388" i="13"/>
  <c r="B389" i="13"/>
  <c r="C389" i="13"/>
  <c r="B390" i="13"/>
  <c r="C390" i="13"/>
  <c r="B391" i="13"/>
  <c r="C391" i="13"/>
  <c r="B392" i="13"/>
  <c r="C392" i="13"/>
  <c r="B393" i="13"/>
  <c r="C393" i="13"/>
  <c r="B394" i="13"/>
  <c r="C394" i="13"/>
  <c r="B395" i="13"/>
  <c r="C395" i="13"/>
  <c r="B396" i="13"/>
  <c r="C396" i="13"/>
  <c r="B397" i="13"/>
  <c r="C397" i="13"/>
  <c r="B398" i="13"/>
  <c r="C398" i="13"/>
  <c r="B399" i="13"/>
  <c r="C399" i="13"/>
  <c r="B400" i="13"/>
  <c r="C400" i="13"/>
  <c r="B401" i="13"/>
  <c r="C401" i="13"/>
  <c r="B202" i="13"/>
  <c r="C202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B21" i="13"/>
  <c r="C21" i="13"/>
  <c r="B22" i="13"/>
  <c r="C22" i="13"/>
  <c r="B23" i="13"/>
  <c r="C23" i="13"/>
  <c r="B24" i="13"/>
  <c r="C24" i="13"/>
  <c r="B25" i="13"/>
  <c r="C25" i="13"/>
  <c r="B26" i="13"/>
  <c r="C26" i="13"/>
  <c r="B27" i="13"/>
  <c r="C27" i="13"/>
  <c r="B28" i="13"/>
  <c r="C28" i="13"/>
  <c r="B29" i="13"/>
  <c r="C29" i="13"/>
  <c r="B30" i="13"/>
  <c r="C30" i="13"/>
  <c r="B31" i="13"/>
  <c r="C31" i="13"/>
  <c r="B32" i="13"/>
  <c r="C32" i="13"/>
  <c r="B33" i="13"/>
  <c r="C33" i="13"/>
  <c r="B34" i="13"/>
  <c r="C34" i="13"/>
  <c r="B35" i="13"/>
  <c r="C35" i="13"/>
  <c r="B36" i="13"/>
  <c r="C36" i="13"/>
  <c r="B37" i="13"/>
  <c r="C37" i="13"/>
  <c r="B38" i="13"/>
  <c r="C38" i="13"/>
  <c r="B39" i="13"/>
  <c r="C39" i="13"/>
  <c r="B40" i="13"/>
  <c r="C40" i="13"/>
  <c r="B41" i="13"/>
  <c r="C41" i="13"/>
  <c r="B42" i="13"/>
  <c r="C42" i="13"/>
  <c r="B43" i="13"/>
  <c r="C43" i="13"/>
  <c r="B44" i="13"/>
  <c r="C44" i="13"/>
  <c r="B45" i="13"/>
  <c r="C45" i="13"/>
  <c r="B46" i="13"/>
  <c r="C46" i="13"/>
  <c r="B47" i="13"/>
  <c r="C47" i="13"/>
  <c r="B48" i="13"/>
  <c r="C48" i="13"/>
  <c r="B49" i="13"/>
  <c r="C49" i="13"/>
  <c r="B50" i="13"/>
  <c r="C50" i="13"/>
  <c r="B51" i="13"/>
  <c r="C51" i="13"/>
  <c r="B52" i="13"/>
  <c r="C52" i="13"/>
  <c r="B53" i="13"/>
  <c r="C53" i="13"/>
  <c r="B54" i="13"/>
  <c r="C54" i="13"/>
  <c r="B55" i="13"/>
  <c r="C55" i="13"/>
  <c r="B56" i="13"/>
  <c r="C56" i="13"/>
  <c r="B57" i="13"/>
  <c r="C57" i="13"/>
  <c r="B58" i="13"/>
  <c r="C58" i="13"/>
  <c r="B59" i="13"/>
  <c r="C59" i="13"/>
  <c r="B60" i="13"/>
  <c r="C60" i="13"/>
  <c r="B61" i="13"/>
  <c r="C61" i="13"/>
  <c r="B62" i="13"/>
  <c r="C62" i="13"/>
  <c r="B63" i="13"/>
  <c r="C63" i="13"/>
  <c r="B64" i="13"/>
  <c r="C64" i="13"/>
  <c r="B65" i="13"/>
  <c r="C65" i="13"/>
  <c r="B66" i="13"/>
  <c r="C66" i="13"/>
  <c r="B67" i="13"/>
  <c r="C67" i="13"/>
  <c r="B68" i="13"/>
  <c r="C68" i="13"/>
  <c r="B69" i="13"/>
  <c r="C69" i="13"/>
  <c r="B70" i="13"/>
  <c r="C70" i="13"/>
  <c r="B71" i="13"/>
  <c r="C71" i="13"/>
  <c r="B72" i="13"/>
  <c r="C72" i="13"/>
  <c r="B73" i="13"/>
  <c r="C73" i="13"/>
  <c r="B74" i="13"/>
  <c r="C74" i="13"/>
  <c r="B75" i="13"/>
  <c r="C75" i="13"/>
  <c r="B76" i="13"/>
  <c r="C76" i="13"/>
  <c r="B77" i="13"/>
  <c r="C77" i="13"/>
  <c r="B78" i="13"/>
  <c r="C78" i="13"/>
  <c r="B79" i="13"/>
  <c r="C79" i="13"/>
  <c r="B80" i="13"/>
  <c r="C80" i="13"/>
  <c r="B81" i="13"/>
  <c r="C81" i="13"/>
  <c r="B82" i="13"/>
  <c r="C82" i="13"/>
  <c r="B83" i="13"/>
  <c r="C83" i="13"/>
  <c r="B84" i="13"/>
  <c r="C84" i="13"/>
  <c r="B85" i="13"/>
  <c r="C85" i="13"/>
  <c r="B86" i="13"/>
  <c r="C86" i="13"/>
  <c r="B87" i="13"/>
  <c r="C87" i="13"/>
  <c r="B88" i="13"/>
  <c r="C88" i="13"/>
  <c r="B89" i="13"/>
  <c r="C89" i="13"/>
  <c r="B90" i="13"/>
  <c r="C90" i="13"/>
  <c r="B91" i="13"/>
  <c r="C91" i="13"/>
  <c r="B92" i="13"/>
  <c r="C92" i="13"/>
  <c r="B93" i="13"/>
  <c r="C93" i="13"/>
  <c r="B94" i="13"/>
  <c r="C94" i="13"/>
  <c r="B95" i="13"/>
  <c r="C95" i="13"/>
  <c r="B96" i="13"/>
  <c r="C96" i="13"/>
  <c r="B97" i="13"/>
  <c r="C97" i="13"/>
  <c r="B98" i="13"/>
  <c r="C98" i="13"/>
  <c r="B99" i="13"/>
  <c r="C99" i="13"/>
  <c r="B100" i="13"/>
  <c r="C100" i="13"/>
  <c r="B101" i="13"/>
  <c r="C101" i="13"/>
  <c r="B102" i="13"/>
  <c r="C102" i="13"/>
  <c r="B103" i="13"/>
  <c r="C103" i="13"/>
  <c r="B104" i="13"/>
  <c r="C104" i="13"/>
  <c r="B105" i="13"/>
  <c r="C105" i="13"/>
  <c r="B106" i="13"/>
  <c r="C106" i="13"/>
  <c r="B107" i="13"/>
  <c r="C107" i="13"/>
  <c r="B108" i="13"/>
  <c r="C108" i="13"/>
  <c r="B109" i="13"/>
  <c r="C109" i="13"/>
  <c r="B110" i="13"/>
  <c r="C110" i="13"/>
  <c r="B111" i="13"/>
  <c r="C111" i="13"/>
  <c r="B112" i="13"/>
  <c r="C112" i="13"/>
  <c r="B113" i="13"/>
  <c r="C113" i="13"/>
  <c r="B114" i="13"/>
  <c r="C114" i="13"/>
  <c r="B115" i="13"/>
  <c r="C115" i="13"/>
  <c r="B116" i="13"/>
  <c r="C116" i="13"/>
  <c r="B117" i="13"/>
  <c r="C117" i="13"/>
  <c r="B118" i="13"/>
  <c r="C118" i="13"/>
  <c r="B119" i="13"/>
  <c r="C119" i="13"/>
  <c r="B120" i="13"/>
  <c r="C120" i="13"/>
  <c r="B121" i="13"/>
  <c r="C121" i="13"/>
  <c r="B122" i="13"/>
  <c r="C122" i="13"/>
  <c r="B123" i="13"/>
  <c r="C123" i="13"/>
  <c r="B124" i="13"/>
  <c r="C124" i="13"/>
  <c r="B125" i="13"/>
  <c r="C125" i="13"/>
  <c r="B126" i="13"/>
  <c r="C126" i="13"/>
  <c r="B127" i="13"/>
  <c r="C127" i="13"/>
  <c r="B128" i="13"/>
  <c r="C128" i="13"/>
  <c r="B129" i="13"/>
  <c r="C129" i="13"/>
  <c r="B130" i="13"/>
  <c r="C130" i="13"/>
  <c r="B131" i="13"/>
  <c r="C131" i="13"/>
  <c r="B132" i="13"/>
  <c r="C132" i="13"/>
  <c r="B133" i="13"/>
  <c r="C133" i="13"/>
  <c r="B134" i="13"/>
  <c r="C134" i="13"/>
  <c r="B135" i="13"/>
  <c r="C135" i="13"/>
  <c r="B136" i="13"/>
  <c r="C136" i="13"/>
  <c r="B137" i="13"/>
  <c r="C137" i="13"/>
  <c r="B138" i="13"/>
  <c r="C138" i="13"/>
  <c r="B139" i="13"/>
  <c r="C139" i="13"/>
  <c r="B140" i="13"/>
  <c r="C140" i="13"/>
  <c r="B141" i="13"/>
  <c r="C141" i="13"/>
  <c r="B142" i="13"/>
  <c r="C142" i="13"/>
  <c r="B143" i="13"/>
  <c r="C143" i="13"/>
  <c r="B144" i="13"/>
  <c r="C144" i="13"/>
  <c r="B145" i="13"/>
  <c r="C145" i="13"/>
  <c r="B146" i="13"/>
  <c r="C146" i="13"/>
  <c r="B147" i="13"/>
  <c r="C147" i="13"/>
  <c r="B148" i="13"/>
  <c r="C148" i="13"/>
  <c r="B149" i="13"/>
  <c r="C149" i="13"/>
  <c r="B150" i="13"/>
  <c r="C150" i="13"/>
  <c r="B151" i="13"/>
  <c r="C151" i="13"/>
  <c r="B152" i="13"/>
  <c r="C152" i="13"/>
  <c r="B153" i="13"/>
  <c r="C153" i="13"/>
  <c r="B154" i="13"/>
  <c r="C154" i="13"/>
  <c r="B155" i="13"/>
  <c r="C155" i="13"/>
  <c r="B156" i="13"/>
  <c r="C156" i="13"/>
  <c r="B157" i="13"/>
  <c r="C157" i="13"/>
  <c r="B158" i="13"/>
  <c r="C158" i="13"/>
  <c r="B159" i="13"/>
  <c r="C159" i="13"/>
  <c r="B160" i="13"/>
  <c r="C160" i="13"/>
  <c r="B161" i="13"/>
  <c r="C161" i="13"/>
  <c r="B162" i="13"/>
  <c r="C162" i="13"/>
  <c r="B163" i="13"/>
  <c r="C163" i="13"/>
  <c r="B164" i="13"/>
  <c r="C164" i="13"/>
  <c r="B165" i="13"/>
  <c r="C165" i="13"/>
  <c r="B166" i="13"/>
  <c r="C166" i="13"/>
  <c r="B167" i="13"/>
  <c r="C167" i="13"/>
  <c r="B168" i="13"/>
  <c r="C168" i="13"/>
  <c r="B169" i="13"/>
  <c r="C169" i="13"/>
  <c r="B170" i="13"/>
  <c r="C170" i="13"/>
  <c r="B171" i="13"/>
  <c r="C171" i="13"/>
  <c r="B172" i="13"/>
  <c r="C172" i="13"/>
  <c r="B173" i="13"/>
  <c r="C173" i="13"/>
  <c r="B174" i="13"/>
  <c r="C174" i="13"/>
  <c r="B175" i="13"/>
  <c r="C175" i="13"/>
  <c r="B176" i="13"/>
  <c r="C176" i="13"/>
  <c r="B177" i="13"/>
  <c r="C177" i="13"/>
  <c r="B178" i="13"/>
  <c r="C178" i="13"/>
  <c r="B179" i="13"/>
  <c r="C179" i="13"/>
  <c r="B180" i="13"/>
  <c r="C180" i="13"/>
  <c r="B181" i="13"/>
  <c r="C181" i="13"/>
  <c r="B182" i="13"/>
  <c r="C182" i="13"/>
  <c r="B183" i="13"/>
  <c r="C183" i="13"/>
  <c r="B184" i="13"/>
  <c r="C184" i="13"/>
  <c r="B185" i="13"/>
  <c r="C185" i="13"/>
  <c r="B186" i="13"/>
  <c r="C186" i="13"/>
  <c r="B187" i="13"/>
  <c r="C187" i="13"/>
  <c r="B188" i="13"/>
  <c r="C188" i="13"/>
  <c r="B189" i="13"/>
  <c r="C189" i="13"/>
  <c r="B190" i="13"/>
  <c r="C190" i="13"/>
  <c r="B191" i="13"/>
  <c r="C191" i="13"/>
  <c r="B192" i="13"/>
  <c r="C192" i="13"/>
  <c r="B193" i="13"/>
  <c r="C193" i="13"/>
  <c r="B194" i="13"/>
  <c r="C194" i="13"/>
  <c r="B195" i="13"/>
  <c r="C195" i="13"/>
  <c r="B196" i="13"/>
  <c r="C196" i="13"/>
  <c r="B197" i="13"/>
  <c r="C197" i="13"/>
  <c r="B198" i="13"/>
  <c r="C198" i="13"/>
  <c r="B199" i="13"/>
  <c r="C199" i="13"/>
  <c r="B200" i="13"/>
  <c r="C200" i="13"/>
  <c r="B201" i="13"/>
  <c r="C201" i="13"/>
  <c r="B2" i="13"/>
  <c r="C2" i="13"/>
  <c r="E56" i="8"/>
  <c r="E58" i="8"/>
  <c r="E20" i="8"/>
  <c r="E21" i="8"/>
  <c r="E22" i="8"/>
  <c r="E19" i="8"/>
  <c r="G45" i="8"/>
  <c r="G46" i="8"/>
  <c r="H46" i="8"/>
  <c r="I46" i="8"/>
  <c r="J46" i="8"/>
  <c r="K46" i="8"/>
  <c r="L46" i="8"/>
  <c r="G47" i="8"/>
  <c r="H47" i="8"/>
  <c r="I47" i="8"/>
  <c r="J47" i="8"/>
  <c r="K47" i="8"/>
  <c r="L47" i="8"/>
  <c r="G48" i="8"/>
  <c r="G49" i="8"/>
  <c r="H49" i="8"/>
  <c r="I49" i="8"/>
  <c r="J49" i="8"/>
  <c r="K49" i="8"/>
  <c r="L49" i="8"/>
  <c r="H50" i="8"/>
  <c r="I50" i="8"/>
  <c r="J50" i="8"/>
  <c r="K50" i="8"/>
  <c r="L50" i="8"/>
  <c r="H51" i="8"/>
  <c r="I51" i="8"/>
  <c r="J51" i="8"/>
  <c r="K51" i="8"/>
  <c r="L51" i="8"/>
  <c r="G44" i="8"/>
  <c r="H45" i="8"/>
  <c r="I45" i="8"/>
  <c r="J45" i="8"/>
  <c r="K45" i="8"/>
  <c r="L45" i="8"/>
  <c r="E39" i="8"/>
  <c r="E38" i="8"/>
  <c r="H48" i="8"/>
  <c r="I48" i="8"/>
  <c r="J48" i="8"/>
  <c r="K48" i="8"/>
  <c r="L48" i="8"/>
  <c r="X48" i="8"/>
  <c r="U48" i="8"/>
  <c r="K29" i="7"/>
  <c r="L29" i="7"/>
  <c r="M29" i="7"/>
  <c r="N29" i="7"/>
  <c r="J29" i="7"/>
  <c r="K17" i="7"/>
  <c r="L17" i="7"/>
  <c r="M17" i="7"/>
  <c r="N17" i="7"/>
  <c r="J17" i="7"/>
  <c r="F23" i="7"/>
  <c r="I47" i="7"/>
  <c r="I15" i="7"/>
  <c r="A3" i="10"/>
  <c r="B1" i="7"/>
  <c r="C2" i="8"/>
  <c r="I42" i="7"/>
  <c r="J21" i="7"/>
  <c r="I21" i="7"/>
  <c r="I30" i="7"/>
  <c r="E28" i="8"/>
  <c r="G28" i="8"/>
  <c r="H28" i="8"/>
  <c r="I28" i="8"/>
  <c r="J28" i="8"/>
  <c r="K28" i="8"/>
  <c r="L28" i="8"/>
  <c r="I55" i="7"/>
  <c r="G63" i="8"/>
  <c r="G64" i="8"/>
  <c r="G65" i="8"/>
  <c r="G66" i="8"/>
  <c r="H66" i="8"/>
  <c r="I66" i="8"/>
  <c r="J66" i="8"/>
  <c r="K66" i="8"/>
  <c r="L66" i="8"/>
  <c r="G67" i="8"/>
  <c r="H67" i="8"/>
  <c r="I67" i="8"/>
  <c r="J67" i="8"/>
  <c r="K67" i="8"/>
  <c r="L67" i="8"/>
  <c r="G68" i="8"/>
  <c r="H68" i="8"/>
  <c r="I68" i="8"/>
  <c r="J68" i="8"/>
  <c r="K68" i="8"/>
  <c r="L68" i="8"/>
  <c r="G69" i="8"/>
  <c r="H69" i="8"/>
  <c r="I69" i="8"/>
  <c r="J69" i="8"/>
  <c r="K69" i="8"/>
  <c r="L69" i="8"/>
  <c r="G70" i="8"/>
  <c r="G71" i="8"/>
  <c r="H71" i="8"/>
  <c r="I71" i="8"/>
  <c r="J71" i="8"/>
  <c r="K71" i="8"/>
  <c r="L71" i="8"/>
  <c r="E27" i="8"/>
  <c r="G27" i="8"/>
  <c r="H27" i="8"/>
  <c r="I27" i="8"/>
  <c r="J27" i="8"/>
  <c r="K27" i="8"/>
  <c r="L27" i="8"/>
  <c r="G38" i="8"/>
  <c r="G39" i="8"/>
  <c r="E55" i="8"/>
  <c r="G56" i="8"/>
  <c r="H56" i="8"/>
  <c r="I56" i="8"/>
  <c r="J56" i="8"/>
  <c r="K56" i="8"/>
  <c r="L56" i="8"/>
  <c r="G58" i="8"/>
  <c r="H58" i="8"/>
  <c r="I58" i="8"/>
  <c r="J58" i="8"/>
  <c r="K58" i="8"/>
  <c r="L58" i="8"/>
  <c r="D59" i="8"/>
  <c r="E59" i="8"/>
  <c r="O44" i="8"/>
  <c r="O45" i="8"/>
  <c r="O46" i="8"/>
  <c r="O47" i="8"/>
  <c r="O48" i="8"/>
  <c r="O49" i="8"/>
  <c r="O50" i="8"/>
  <c r="O51" i="8"/>
  <c r="D28" i="9"/>
  <c r="D44" i="9"/>
  <c r="G19" i="8"/>
  <c r="H19" i="8"/>
  <c r="I19" i="8"/>
  <c r="J19" i="8"/>
  <c r="K19" i="8"/>
  <c r="L19" i="8"/>
  <c r="G20" i="8"/>
  <c r="H20" i="8"/>
  <c r="I20" i="8"/>
  <c r="J20" i="8"/>
  <c r="K20" i="8"/>
  <c r="L20" i="8"/>
  <c r="G21" i="8"/>
  <c r="G22" i="8"/>
  <c r="H22" i="8"/>
  <c r="I22" i="8"/>
  <c r="J22" i="8"/>
  <c r="K22" i="8"/>
  <c r="L22" i="8"/>
  <c r="AH12" i="5"/>
  <c r="AH36" i="5"/>
  <c r="AI36" i="5"/>
  <c r="AH37" i="5"/>
  <c r="AI37" i="5"/>
  <c r="AH38" i="5"/>
  <c r="AI38" i="5"/>
  <c r="AH39" i="5"/>
  <c r="AI39" i="5"/>
  <c r="AH40" i="5"/>
  <c r="AI40" i="5"/>
  <c r="K26" i="2"/>
  <c r="AG24" i="5"/>
  <c r="AG130" i="5"/>
  <c r="AH131" i="5"/>
  <c r="AI131" i="5"/>
  <c r="AH28" i="5"/>
  <c r="AI28" i="5"/>
  <c r="N21" i="7"/>
  <c r="AI73" i="5"/>
  <c r="AI74" i="5"/>
  <c r="AI75" i="5"/>
  <c r="AI76" i="5"/>
  <c r="AI77" i="5"/>
  <c r="AI78" i="5"/>
  <c r="AH242" i="5"/>
  <c r="AH15" i="5"/>
  <c r="AI122" i="5"/>
  <c r="AH16" i="5"/>
  <c r="AI16" i="5"/>
  <c r="AH17" i="5"/>
  <c r="AI17" i="5"/>
  <c r="AH18" i="5"/>
  <c r="AI18" i="5"/>
  <c r="AH19" i="5"/>
  <c r="AI19" i="5"/>
  <c r="Q5" i="5"/>
  <c r="W5" i="5"/>
  <c r="W104" i="5"/>
  <c r="AH44" i="5"/>
  <c r="AI44" i="5"/>
  <c r="J26" i="2"/>
  <c r="AB12" i="5"/>
  <c r="Q7" i="5"/>
  <c r="W7" i="5"/>
  <c r="L55" i="7"/>
  <c r="H44" i="8"/>
  <c r="R44" i="8"/>
  <c r="R46" i="8"/>
  <c r="R48" i="8"/>
  <c r="R50" i="8"/>
  <c r="I28" i="9"/>
  <c r="I44" i="9"/>
  <c r="I26" i="2"/>
  <c r="L35" i="7"/>
  <c r="H26" i="2"/>
  <c r="K35" i="7"/>
  <c r="AA24" i="5"/>
  <c r="AA130" i="5"/>
  <c r="V12" i="5"/>
  <c r="W119" i="5"/>
  <c r="W120" i="5"/>
  <c r="W117" i="5"/>
  <c r="U24" i="5"/>
  <c r="U130" i="5"/>
  <c r="V132" i="5"/>
  <c r="W132" i="5"/>
  <c r="P12" i="5"/>
  <c r="O24" i="5"/>
  <c r="O130" i="5"/>
  <c r="G18" i="2"/>
  <c r="H18" i="2"/>
  <c r="J112" i="5"/>
  <c r="J12" i="5"/>
  <c r="I24" i="5"/>
  <c r="I130" i="5"/>
  <c r="J28" i="5"/>
  <c r="K28" i="5"/>
  <c r="J36" i="5"/>
  <c r="K36" i="5"/>
  <c r="J37" i="5"/>
  <c r="K37" i="5"/>
  <c r="J38" i="5"/>
  <c r="K38" i="5"/>
  <c r="J39" i="5"/>
  <c r="K39" i="5"/>
  <c r="J40" i="5"/>
  <c r="K40" i="5"/>
  <c r="K73" i="5"/>
  <c r="K74" i="5"/>
  <c r="K75" i="5"/>
  <c r="K76" i="5"/>
  <c r="K77" i="5"/>
  <c r="K78" i="5"/>
  <c r="J242" i="5"/>
  <c r="J44" i="5"/>
  <c r="K45" i="5"/>
  <c r="J15" i="5"/>
  <c r="K15" i="5"/>
  <c r="J16" i="5"/>
  <c r="K16" i="5"/>
  <c r="J17" i="5"/>
  <c r="K17" i="5"/>
  <c r="J18" i="5"/>
  <c r="K18" i="5"/>
  <c r="J19" i="5"/>
  <c r="K19" i="5"/>
  <c r="P28" i="5"/>
  <c r="Q28" i="5"/>
  <c r="K21" i="7"/>
  <c r="P36" i="5"/>
  <c r="P37" i="5"/>
  <c r="Q37" i="5"/>
  <c r="P38" i="5"/>
  <c r="Q38" i="5"/>
  <c r="P39" i="5"/>
  <c r="Q39" i="5"/>
  <c r="P40" i="5"/>
  <c r="Q73" i="5"/>
  <c r="Q74" i="5"/>
  <c r="Q75" i="5"/>
  <c r="P17" i="5"/>
  <c r="Q76" i="5"/>
  <c r="P18" i="5"/>
  <c r="Q77" i="5"/>
  <c r="Q78" i="5"/>
  <c r="P19" i="5"/>
  <c r="P242" i="5"/>
  <c r="P44" i="5"/>
  <c r="P15" i="5"/>
  <c r="P16" i="5"/>
  <c r="Q16" i="5"/>
  <c r="V28" i="5"/>
  <c r="W28" i="5"/>
  <c r="L21" i="7"/>
  <c r="V36" i="5"/>
  <c r="W36" i="5"/>
  <c r="V37" i="5"/>
  <c r="W37" i="5"/>
  <c r="V38" i="5"/>
  <c r="W38" i="5"/>
  <c r="V39" i="5"/>
  <c r="W39" i="5"/>
  <c r="V40" i="5"/>
  <c r="W40" i="5"/>
  <c r="W73" i="5"/>
  <c r="W74" i="5"/>
  <c r="W75" i="5"/>
  <c r="W76" i="5"/>
  <c r="W77" i="5"/>
  <c r="W78" i="5"/>
  <c r="V242" i="5"/>
  <c r="W242" i="5"/>
  <c r="V44" i="5"/>
  <c r="W44" i="5"/>
  <c r="V15" i="5"/>
  <c r="V16" i="5"/>
  <c r="V17" i="5"/>
  <c r="V18" i="5"/>
  <c r="V19" i="5"/>
  <c r="AB28" i="5"/>
  <c r="AC28" i="5"/>
  <c r="M21" i="7"/>
  <c r="AC36" i="5"/>
  <c r="AB37" i="5"/>
  <c r="AC37" i="5"/>
  <c r="AB38" i="5"/>
  <c r="AC38" i="5"/>
  <c r="AC39" i="5"/>
  <c r="AC40" i="5"/>
  <c r="AC73" i="5"/>
  <c r="AC74" i="5"/>
  <c r="AC75" i="5"/>
  <c r="AC76" i="5"/>
  <c r="AC77" i="5"/>
  <c r="AC78" i="5"/>
  <c r="AB242" i="5"/>
  <c r="AC242" i="5"/>
  <c r="AB44" i="5"/>
  <c r="AC44" i="5"/>
  <c r="AB15" i="5"/>
  <c r="AB16" i="5"/>
  <c r="AC123" i="5"/>
  <c r="AB17" i="5"/>
  <c r="AB18" i="5"/>
  <c r="AB19" i="5"/>
  <c r="U16" i="5"/>
  <c r="AA16" i="5"/>
  <c r="U15" i="5"/>
  <c r="AA15" i="5"/>
  <c r="P117" i="5"/>
  <c r="O102" i="5"/>
  <c r="O103" i="5"/>
  <c r="O104" i="5"/>
  <c r="O105" i="5"/>
  <c r="O106" i="5"/>
  <c r="O107" i="5"/>
  <c r="O108" i="5"/>
  <c r="O101" i="5"/>
  <c r="O98" i="5"/>
  <c r="O97" i="5"/>
  <c r="O44" i="5"/>
  <c r="O37" i="5"/>
  <c r="O38" i="5"/>
  <c r="O39" i="5"/>
  <c r="O40" i="5"/>
  <c r="O41" i="5"/>
  <c r="O36" i="5"/>
  <c r="O33" i="5"/>
  <c r="O32" i="5"/>
  <c r="O27" i="5"/>
  <c r="O28" i="5"/>
  <c r="O29" i="5"/>
  <c r="O21" i="5"/>
  <c r="O16" i="5"/>
  <c r="O17" i="5"/>
  <c r="U17" i="5"/>
  <c r="AA17" i="5"/>
  <c r="O18" i="5"/>
  <c r="U18" i="5"/>
  <c r="AA18" i="5"/>
  <c r="O19" i="5"/>
  <c r="U19" i="5"/>
  <c r="AA19" i="5"/>
  <c r="O15" i="5"/>
  <c r="AG12" i="5"/>
  <c r="O12" i="5"/>
  <c r="AC73" i="8"/>
  <c r="Z73" i="8"/>
  <c r="W73" i="8"/>
  <c r="T73" i="8"/>
  <c r="AC60" i="8"/>
  <c r="Z60" i="8"/>
  <c r="W60" i="8"/>
  <c r="T60" i="8"/>
  <c r="Q60" i="8"/>
  <c r="N60" i="8"/>
  <c r="N73" i="8"/>
  <c r="AG242" i="5"/>
  <c r="D57" i="8"/>
  <c r="A57" i="8"/>
  <c r="AC52" i="8"/>
  <c r="Z52" i="8"/>
  <c r="W52" i="8"/>
  <c r="T52" i="8"/>
  <c r="K18" i="2"/>
  <c r="J18" i="2"/>
  <c r="Q179" i="5"/>
  <c r="Q180" i="5"/>
  <c r="I18" i="2"/>
  <c r="AC41" i="8"/>
  <c r="H35" i="10"/>
  <c r="Z41" i="8"/>
  <c r="G35" i="10"/>
  <c r="T41" i="8"/>
  <c r="E35" i="10"/>
  <c r="W41" i="8"/>
  <c r="F35" i="10"/>
  <c r="Q41" i="8"/>
  <c r="D35" i="10"/>
  <c r="Q52" i="8"/>
  <c r="Q73" i="8"/>
  <c r="S41" i="8"/>
  <c r="C57" i="5"/>
  <c r="AK16" i="5"/>
  <c r="AK18" i="5"/>
  <c r="AK19" i="5"/>
  <c r="AK17" i="5"/>
  <c r="AK15" i="5"/>
  <c r="AA243" i="5"/>
  <c r="J41" i="5"/>
  <c r="AH41" i="5"/>
  <c r="R47" i="8"/>
  <c r="F73" i="8"/>
  <c r="F75" i="8"/>
  <c r="G72" i="8"/>
  <c r="H72" i="8"/>
  <c r="I72" i="8"/>
  <c r="J72" i="8"/>
  <c r="K72" i="8"/>
  <c r="L72" i="8"/>
  <c r="D12" i="5"/>
  <c r="D243" i="5"/>
  <c r="E243" i="5"/>
  <c r="AI121" i="5"/>
  <c r="AC121" i="5"/>
  <c r="W121" i="5"/>
  <c r="Q121" i="5"/>
  <c r="AI115" i="5"/>
  <c r="AI114" i="5"/>
  <c r="AI113" i="5"/>
  <c r="AI112" i="5"/>
  <c r="AI111" i="5"/>
  <c r="AC115" i="5"/>
  <c r="AC114" i="5"/>
  <c r="AC113" i="5"/>
  <c r="AC112" i="5"/>
  <c r="AC111" i="5"/>
  <c r="W115" i="5"/>
  <c r="W114" i="5"/>
  <c r="W113" i="5"/>
  <c r="W112" i="5"/>
  <c r="W111" i="5"/>
  <c r="Q115" i="5"/>
  <c r="Q114" i="5"/>
  <c r="Q113" i="5"/>
  <c r="Q112" i="5"/>
  <c r="Q111" i="5"/>
  <c r="K102" i="5"/>
  <c r="K115" i="5"/>
  <c r="K114" i="5"/>
  <c r="K113" i="5"/>
  <c r="K112" i="5"/>
  <c r="K111" i="5"/>
  <c r="F18" i="7"/>
  <c r="F15" i="7"/>
  <c r="AG243" i="5"/>
  <c r="AB209" i="5"/>
  <c r="I243" i="5"/>
  <c r="A55" i="8"/>
  <c r="A56" i="8"/>
  <c r="A58" i="8"/>
  <c r="A59" i="8"/>
  <c r="K179" i="5"/>
  <c r="K180" i="5"/>
  <c r="K187" i="5"/>
  <c r="J209" i="5"/>
  <c r="J201" i="5"/>
  <c r="E44" i="9"/>
  <c r="P209" i="5"/>
  <c r="P201" i="5"/>
  <c r="F44" i="9"/>
  <c r="F28" i="9"/>
  <c r="V209" i="5"/>
  <c r="V201" i="5"/>
  <c r="G44" i="9"/>
  <c r="G28" i="9"/>
  <c r="O243" i="5"/>
  <c r="F25" i="7"/>
  <c r="U243" i="5"/>
  <c r="AA242" i="5"/>
  <c r="U242" i="5"/>
  <c r="O242" i="5"/>
  <c r="I242" i="5"/>
  <c r="D242" i="5"/>
  <c r="E242" i="5"/>
  <c r="G5" i="5"/>
  <c r="AA12" i="5"/>
  <c r="U12" i="5"/>
  <c r="A2" i="9"/>
  <c r="F22" i="8"/>
  <c r="F21" i="8"/>
  <c r="F20" i="8"/>
  <c r="F19" i="8"/>
  <c r="Q8" i="5"/>
  <c r="W8" i="5"/>
  <c r="AC8" i="5"/>
  <c r="AI8" i="5"/>
  <c r="D19" i="5"/>
  <c r="E19" i="5"/>
  <c r="D18" i="5"/>
  <c r="D54" i="5"/>
  <c r="E77" i="5"/>
  <c r="H26" i="10"/>
  <c r="G26" i="10"/>
  <c r="F26" i="10"/>
  <c r="E26" i="10"/>
  <c r="D26" i="10"/>
  <c r="I11" i="7"/>
  <c r="J55" i="7"/>
  <c r="K55" i="7"/>
  <c r="H44" i="9"/>
  <c r="H28" i="9"/>
  <c r="N52" i="8"/>
  <c r="F52" i="8"/>
  <c r="N41" i="8"/>
  <c r="F41" i="8"/>
  <c r="AC23" i="8"/>
  <c r="Z23" i="8"/>
  <c r="W23" i="8"/>
  <c r="T23" i="8"/>
  <c r="Q23" i="8"/>
  <c r="N23" i="8"/>
  <c r="K6" i="5"/>
  <c r="Q6" i="5"/>
  <c r="W6" i="5"/>
  <c r="AI179" i="5"/>
  <c r="AI180" i="5"/>
  <c r="AI158" i="5"/>
  <c r="AI157" i="5"/>
  <c r="AI144" i="5"/>
  <c r="AI143" i="5"/>
  <c r="AI142" i="5"/>
  <c r="AI141" i="5"/>
  <c r="AI140" i="5"/>
  <c r="AI139" i="5"/>
  <c r="AC179" i="5"/>
  <c r="AC180" i="5"/>
  <c r="AC187" i="5"/>
  <c r="AC158" i="5"/>
  <c r="AC157" i="5"/>
  <c r="AC144" i="5"/>
  <c r="AC143" i="5"/>
  <c r="AC142" i="5"/>
  <c r="AC141" i="5"/>
  <c r="AC140" i="5"/>
  <c r="AC139" i="5"/>
  <c r="W179" i="5"/>
  <c r="W180" i="5"/>
  <c r="W187" i="5"/>
  <c r="W158" i="5"/>
  <c r="W157" i="5"/>
  <c r="W144" i="5"/>
  <c r="W143" i="5"/>
  <c r="W142" i="5"/>
  <c r="W141" i="5"/>
  <c r="W140" i="5"/>
  <c r="W139" i="5"/>
  <c r="Q158" i="5"/>
  <c r="Q157" i="5"/>
  <c r="Q144" i="5"/>
  <c r="Q143" i="5"/>
  <c r="Q142" i="5"/>
  <c r="Q141" i="5"/>
  <c r="Q140" i="5"/>
  <c r="Q139" i="5"/>
  <c r="K158" i="5"/>
  <c r="K157" i="5"/>
  <c r="K144" i="5"/>
  <c r="K143" i="5"/>
  <c r="K142" i="5"/>
  <c r="K141" i="5"/>
  <c r="K140" i="5"/>
  <c r="K139" i="5"/>
  <c r="E179" i="5"/>
  <c r="E180" i="5"/>
  <c r="E187" i="5"/>
  <c r="E158" i="5"/>
  <c r="E157" i="5"/>
  <c r="E159" i="5"/>
  <c r="E161" i="5"/>
  <c r="E164" i="5"/>
  <c r="E144" i="5"/>
  <c r="E143" i="5"/>
  <c r="E142" i="5"/>
  <c r="E141" i="5"/>
  <c r="E140" i="5"/>
  <c r="E139" i="5"/>
  <c r="AI31" i="5"/>
  <c r="AC31" i="5"/>
  <c r="W31" i="5"/>
  <c r="Q31" i="5"/>
  <c r="K31" i="5"/>
  <c r="E31" i="5"/>
  <c r="C24" i="5"/>
  <c r="D24" i="5"/>
  <c r="D29" i="5"/>
  <c r="E29" i="5"/>
  <c r="W170" i="5"/>
  <c r="AH240" i="5"/>
  <c r="AH237" i="5"/>
  <c r="AH236" i="5"/>
  <c r="AH235" i="5"/>
  <c r="AH234" i="5"/>
  <c r="AH231" i="5"/>
  <c r="AH230" i="5"/>
  <c r="AH227" i="5"/>
  <c r="AH226" i="5"/>
  <c r="AH223" i="5"/>
  <c r="AH222" i="5"/>
  <c r="AH215" i="5"/>
  <c r="AH212" i="5"/>
  <c r="AH211" i="5"/>
  <c r="AH210" i="5"/>
  <c r="AH209" i="5"/>
  <c r="AH204" i="5"/>
  <c r="AH203" i="5"/>
  <c r="AH202" i="5"/>
  <c r="AH201" i="5"/>
  <c r="AI187" i="5"/>
  <c r="AI173" i="5"/>
  <c r="AI172" i="5"/>
  <c r="AI171" i="5"/>
  <c r="AI170" i="5"/>
  <c r="AI169" i="5"/>
  <c r="AB240" i="5"/>
  <c r="AB237" i="5"/>
  <c r="AB236" i="5"/>
  <c r="AB235" i="5"/>
  <c r="AB234" i="5"/>
  <c r="AB231" i="5"/>
  <c r="AB230" i="5"/>
  <c r="AB227" i="5"/>
  <c r="AB226" i="5"/>
  <c r="AB223" i="5"/>
  <c r="AB222" i="5"/>
  <c r="AB215" i="5"/>
  <c r="AB212" i="5"/>
  <c r="AB211" i="5"/>
  <c r="AB210" i="5"/>
  <c r="AB204" i="5"/>
  <c r="AB203" i="5"/>
  <c r="AB202" i="5"/>
  <c r="AB201" i="5"/>
  <c r="AC173" i="5"/>
  <c r="AC172" i="5"/>
  <c r="AC171" i="5"/>
  <c r="AC170" i="5"/>
  <c r="AC169" i="5"/>
  <c r="V240" i="5"/>
  <c r="V237" i="5"/>
  <c r="V236" i="5"/>
  <c r="V235" i="5"/>
  <c r="V234" i="5"/>
  <c r="V231" i="5"/>
  <c r="V230" i="5"/>
  <c r="V227" i="5"/>
  <c r="V226" i="5"/>
  <c r="V223" i="5"/>
  <c r="V222" i="5"/>
  <c r="V215" i="5"/>
  <c r="V212" i="5"/>
  <c r="V211" i="5"/>
  <c r="V210" i="5"/>
  <c r="V204" i="5"/>
  <c r="V203" i="5"/>
  <c r="V202" i="5"/>
  <c r="W173" i="5"/>
  <c r="W172" i="5"/>
  <c r="W171" i="5"/>
  <c r="W169" i="5"/>
  <c r="P240" i="5"/>
  <c r="P237" i="5"/>
  <c r="P236" i="5"/>
  <c r="P235" i="5"/>
  <c r="P234" i="5"/>
  <c r="P231" i="5"/>
  <c r="P230" i="5"/>
  <c r="P227" i="5"/>
  <c r="P226" i="5"/>
  <c r="P223" i="5"/>
  <c r="P222" i="5"/>
  <c r="P215" i="5"/>
  <c r="P212" i="5"/>
  <c r="P211" i="5"/>
  <c r="P210" i="5"/>
  <c r="P204" i="5"/>
  <c r="P203" i="5"/>
  <c r="P202" i="5"/>
  <c r="Q187" i="5"/>
  <c r="Q173" i="5"/>
  <c r="Q172" i="5"/>
  <c r="Q171" i="5"/>
  <c r="Q170" i="5"/>
  <c r="Q169" i="5"/>
  <c r="J240" i="5"/>
  <c r="J237" i="5"/>
  <c r="J236" i="5"/>
  <c r="J235" i="5"/>
  <c r="J234" i="5"/>
  <c r="J231" i="5"/>
  <c r="J230" i="5"/>
  <c r="J227" i="5"/>
  <c r="J226" i="5"/>
  <c r="J223" i="5"/>
  <c r="J222" i="5"/>
  <c r="J215" i="5"/>
  <c r="J212" i="5"/>
  <c r="J211" i="5"/>
  <c r="J210" i="5"/>
  <c r="J204" i="5"/>
  <c r="J203" i="5"/>
  <c r="J202" i="5"/>
  <c r="K173" i="5"/>
  <c r="K172" i="5"/>
  <c r="K171" i="5"/>
  <c r="K170" i="5"/>
  <c r="K169" i="5"/>
  <c r="D174" i="5"/>
  <c r="E168" i="5"/>
  <c r="D44" i="5"/>
  <c r="E45" i="5"/>
  <c r="K104" i="5"/>
  <c r="K105" i="5"/>
  <c r="K103" i="5"/>
  <c r="K101" i="5"/>
  <c r="D231" i="5"/>
  <c r="D230" i="5"/>
  <c r="D227" i="5"/>
  <c r="D226" i="5"/>
  <c r="D240" i="5"/>
  <c r="D237" i="5"/>
  <c r="D236" i="5"/>
  <c r="D235" i="5"/>
  <c r="D234" i="5"/>
  <c r="D223" i="5"/>
  <c r="D222" i="5"/>
  <c r="D215" i="5"/>
  <c r="D212" i="5"/>
  <c r="D211" i="5"/>
  <c r="D210" i="5"/>
  <c r="D209" i="5"/>
  <c r="D202" i="5"/>
  <c r="D203" i="5"/>
  <c r="D204" i="5"/>
  <c r="D201" i="5"/>
  <c r="E102" i="5"/>
  <c r="E103" i="5"/>
  <c r="E104" i="5"/>
  <c r="E105" i="5"/>
  <c r="E101" i="5"/>
  <c r="E76" i="5"/>
  <c r="E170" i="5"/>
  <c r="E171" i="5"/>
  <c r="E172" i="5"/>
  <c r="E173" i="5"/>
  <c r="E169" i="5"/>
  <c r="F46" i="7"/>
  <c r="F35" i="7"/>
  <c r="F36" i="7"/>
  <c r="F37" i="7"/>
  <c r="F34" i="7"/>
  <c r="F33" i="7"/>
  <c r="F19" i="7"/>
  <c r="D40" i="5"/>
  <c r="E40" i="5"/>
  <c r="D39" i="5"/>
  <c r="E39" i="5"/>
  <c r="E75" i="5"/>
  <c r="E78" i="5"/>
  <c r="E74" i="5"/>
  <c r="E73" i="5"/>
  <c r="D37" i="5"/>
  <c r="E37" i="5"/>
  <c r="E232" i="5"/>
  <c r="D28" i="5"/>
  <c r="E28" i="5"/>
  <c r="D108" i="5"/>
  <c r="E108" i="5"/>
  <c r="E198" i="5"/>
  <c r="E213" i="5"/>
  <c r="E205" i="5"/>
  <c r="E107" i="5"/>
  <c r="D98" i="5"/>
  <c r="E98" i="5"/>
  <c r="D21" i="5"/>
  <c r="E21" i="5"/>
  <c r="F60" i="8"/>
  <c r="D38" i="5"/>
  <c r="E38" i="5"/>
  <c r="D15" i="5"/>
  <c r="E15" i="5"/>
  <c r="D26" i="5"/>
  <c r="E26" i="5"/>
  <c r="D16" i="5"/>
  <c r="D36" i="5"/>
  <c r="E36" i="5"/>
  <c r="AI232" i="5"/>
  <c r="W232" i="5"/>
  <c r="D153" i="5"/>
  <c r="E153" i="5"/>
  <c r="E219" i="5"/>
  <c r="E228" i="5"/>
  <c r="AC232" i="5"/>
  <c r="Q232" i="5"/>
  <c r="K232" i="5"/>
  <c r="D25" i="5"/>
  <c r="E25" i="5"/>
  <c r="E28" i="9"/>
  <c r="R51" i="8"/>
  <c r="V41" i="5"/>
  <c r="AB41" i="5"/>
  <c r="P41" i="5"/>
  <c r="E238" i="5"/>
  <c r="M35" i="7"/>
  <c r="M45" i="7"/>
  <c r="M46" i="7"/>
  <c r="N35" i="7"/>
  <c r="N45" i="7"/>
  <c r="AB132" i="5"/>
  <c r="AC132" i="5"/>
  <c r="AC17" i="5"/>
  <c r="W17" i="5"/>
  <c r="K242" i="5"/>
  <c r="Q242" i="5"/>
  <c r="AC19" i="5"/>
  <c r="W19" i="5"/>
  <c r="Q19" i="5"/>
  <c r="AC18" i="5"/>
  <c r="W18" i="5"/>
  <c r="Q40" i="5"/>
  <c r="Q36" i="5"/>
  <c r="AI242" i="5"/>
  <c r="AI12" i="5"/>
  <c r="O66" i="8"/>
  <c r="H46" i="9"/>
  <c r="I46" i="9"/>
  <c r="N61" i="7"/>
  <c r="N40" i="7"/>
  <c r="N39" i="7"/>
  <c r="M61" i="7"/>
  <c r="M40" i="7"/>
  <c r="M39" i="7"/>
  <c r="G46" i="9"/>
  <c r="F46" i="9"/>
  <c r="K61" i="7"/>
  <c r="K45" i="7"/>
  <c r="K46" i="7"/>
  <c r="K39" i="7"/>
  <c r="K40" i="7"/>
  <c r="L61" i="7"/>
  <c r="L45" i="7"/>
  <c r="L46" i="7"/>
  <c r="L40" i="7"/>
  <c r="L39" i="7"/>
  <c r="N46" i="7"/>
  <c r="N25" i="7"/>
  <c r="K25" i="7"/>
  <c r="J25" i="7"/>
  <c r="L25" i="7"/>
  <c r="M25" i="7"/>
  <c r="E46" i="9"/>
  <c r="J45" i="7"/>
  <c r="J46" i="7"/>
  <c r="J40" i="7"/>
  <c r="J39" i="7"/>
  <c r="H50" i="9"/>
  <c r="G24" i="10"/>
  <c r="J50" i="5"/>
  <c r="P52" i="5"/>
  <c r="Q82" i="5"/>
  <c r="Q89" i="5"/>
  <c r="Q52" i="5"/>
  <c r="AB53" i="5"/>
  <c r="AC83" i="5"/>
  <c r="AC90" i="5"/>
  <c r="AC53" i="5"/>
  <c r="P50" i="5"/>
  <c r="AH98" i="5"/>
  <c r="AI98" i="5"/>
  <c r="N38" i="7"/>
  <c r="N33" i="7"/>
  <c r="N36" i="7"/>
  <c r="N34" i="7"/>
  <c r="N37" i="7"/>
  <c r="M37" i="7"/>
  <c r="M33" i="7"/>
  <c r="M36" i="7"/>
  <c r="M38" i="7"/>
  <c r="M34" i="7"/>
  <c r="L36" i="7"/>
  <c r="L34" i="7"/>
  <c r="L33" i="7"/>
  <c r="L38" i="7"/>
  <c r="L37" i="7"/>
  <c r="K37" i="7"/>
  <c r="K36" i="7"/>
  <c r="K38" i="7"/>
  <c r="K33" i="7"/>
  <c r="K34" i="7"/>
  <c r="P133" i="5"/>
  <c r="Q133" i="5"/>
  <c r="J243" i="5"/>
  <c r="K243" i="5"/>
  <c r="D50" i="9"/>
  <c r="R66" i="8"/>
  <c r="R58" i="8"/>
  <c r="O56" i="8"/>
  <c r="R20" i="8"/>
  <c r="O58" i="8"/>
  <c r="O68" i="8"/>
  <c r="O64" i="8"/>
  <c r="H64" i="8"/>
  <c r="I64" i="8"/>
  <c r="J64" i="8"/>
  <c r="K64" i="8"/>
  <c r="L64" i="8"/>
  <c r="O20" i="8"/>
  <c r="O39" i="8"/>
  <c r="H39" i="8"/>
  <c r="I39" i="8"/>
  <c r="J39" i="8"/>
  <c r="K39" i="8"/>
  <c r="L39" i="8"/>
  <c r="O70" i="8"/>
  <c r="H70" i="8"/>
  <c r="O63" i="8"/>
  <c r="H63" i="8"/>
  <c r="I63" i="8"/>
  <c r="J63" i="8"/>
  <c r="K63" i="8"/>
  <c r="L63" i="8"/>
  <c r="H65" i="8"/>
  <c r="I65" i="8"/>
  <c r="J65" i="8"/>
  <c r="K65" i="8"/>
  <c r="L65" i="8"/>
  <c r="O40" i="8"/>
  <c r="I40" i="8"/>
  <c r="J40" i="8"/>
  <c r="K40" i="8"/>
  <c r="L40" i="8"/>
  <c r="F23" i="8"/>
  <c r="E57" i="8"/>
  <c r="G57" i="8"/>
  <c r="G59" i="8"/>
  <c r="H59" i="8"/>
  <c r="I59" i="8"/>
  <c r="J59" i="8"/>
  <c r="K59" i="8"/>
  <c r="L59" i="8"/>
  <c r="G55" i="8"/>
  <c r="O38" i="8"/>
  <c r="H38" i="8"/>
  <c r="I38" i="8"/>
  <c r="J38" i="8"/>
  <c r="K38" i="8"/>
  <c r="L38" i="8"/>
  <c r="O69" i="8"/>
  <c r="O67" i="8"/>
  <c r="O65" i="8"/>
  <c r="X58" i="8"/>
  <c r="R22" i="8"/>
  <c r="O22" i="8"/>
  <c r="H21" i="8"/>
  <c r="I21" i="8"/>
  <c r="J21" i="8"/>
  <c r="K21" i="8"/>
  <c r="L21" i="8"/>
  <c r="O21" i="8"/>
  <c r="O19" i="8"/>
  <c r="O72" i="8"/>
  <c r="O71" i="8"/>
  <c r="AD66" i="8"/>
  <c r="I50" i="9"/>
  <c r="H24" i="10"/>
  <c r="J124" i="5"/>
  <c r="K124" i="5"/>
  <c r="J38" i="7"/>
  <c r="J33" i="7"/>
  <c r="J34" i="7"/>
  <c r="J36" i="7"/>
  <c r="J37" i="7"/>
  <c r="Q119" i="5"/>
  <c r="Q120" i="5"/>
  <c r="Q117" i="5"/>
  <c r="AI198" i="5"/>
  <c r="AI213" i="5"/>
  <c r="AH243" i="5"/>
  <c r="AI243" i="5"/>
  <c r="J97" i="5"/>
  <c r="K97" i="5"/>
  <c r="K99" i="5"/>
  <c r="J174" i="5"/>
  <c r="K168" i="5"/>
  <c r="K121" i="5"/>
  <c r="P125" i="5"/>
  <c r="Q110" i="5"/>
  <c r="K27" i="7"/>
  <c r="K16" i="7"/>
  <c r="K18" i="7"/>
  <c r="M18" i="7"/>
  <c r="M27" i="7"/>
  <c r="M16" i="7"/>
  <c r="V125" i="5"/>
  <c r="W110" i="5"/>
  <c r="L18" i="7"/>
  <c r="L27" i="7"/>
  <c r="L16" i="7"/>
  <c r="Q104" i="5"/>
  <c r="O57" i="5"/>
  <c r="E224" i="5"/>
  <c r="E239" i="5"/>
  <c r="E240" i="5"/>
  <c r="E12" i="5"/>
  <c r="K106" i="5"/>
  <c r="E99" i="5"/>
  <c r="J53" i="5"/>
  <c r="K83" i="5"/>
  <c r="K90" i="5"/>
  <c r="K53" i="5"/>
  <c r="AB124" i="5"/>
  <c r="AC124" i="5"/>
  <c r="E100" i="5"/>
  <c r="U58" i="8"/>
  <c r="R71" i="8"/>
  <c r="J51" i="5"/>
  <c r="K81" i="5"/>
  <c r="K88" i="5"/>
  <c r="K51" i="5"/>
  <c r="K219" i="5"/>
  <c r="K238" i="5"/>
  <c r="E106" i="5"/>
  <c r="AI205" i="5"/>
  <c r="K100" i="5"/>
  <c r="K119" i="5"/>
  <c r="K120" i="5"/>
  <c r="K117" i="5"/>
  <c r="V98" i="5"/>
  <c r="W98" i="5"/>
  <c r="J27" i="7"/>
  <c r="J16" i="7"/>
  <c r="J18" i="7"/>
  <c r="N27" i="7"/>
  <c r="N16" i="7"/>
  <c r="N18" i="7"/>
  <c r="L19" i="7"/>
  <c r="M19" i="7"/>
  <c r="N19" i="7"/>
  <c r="K19" i="7"/>
  <c r="J19" i="7"/>
  <c r="I64" i="7"/>
  <c r="G50" i="9"/>
  <c r="F24" i="10"/>
  <c r="F50" i="9"/>
  <c r="E24" i="10"/>
  <c r="E50" i="9"/>
  <c r="D24" i="10"/>
  <c r="Q80" i="5"/>
  <c r="Q87" i="5"/>
  <c r="Q50" i="5"/>
  <c r="D55" i="5"/>
  <c r="E85" i="5"/>
  <c r="E92" i="5"/>
  <c r="E55" i="5"/>
  <c r="D53" i="5"/>
  <c r="E83" i="5"/>
  <c r="E90" i="5"/>
  <c r="E53" i="5"/>
  <c r="AC188" i="5"/>
  <c r="AC189" i="5"/>
  <c r="AI188" i="5"/>
  <c r="AI189" i="5"/>
  <c r="AI190" i="5"/>
  <c r="AI191" i="5"/>
  <c r="AI192" i="5"/>
  <c r="E18" i="5"/>
  <c r="K80" i="5"/>
  <c r="K87" i="5"/>
  <c r="K50" i="5"/>
  <c r="P55" i="5"/>
  <c r="Q85" i="5"/>
  <c r="Q92" i="5"/>
  <c r="Q55" i="5"/>
  <c r="AD71" i="8"/>
  <c r="X71" i="8"/>
  <c r="U20" i="8"/>
  <c r="AA20" i="8"/>
  <c r="D105" i="5"/>
  <c r="R67" i="8"/>
  <c r="W219" i="5"/>
  <c r="W238" i="5"/>
  <c r="E188" i="5"/>
  <c r="E189" i="5"/>
  <c r="AC219" i="5"/>
  <c r="AC238" i="5"/>
  <c r="J153" i="5"/>
  <c r="K153" i="5"/>
  <c r="AH134" i="5"/>
  <c r="AI134" i="5"/>
  <c r="AB134" i="5"/>
  <c r="AC134" i="5"/>
  <c r="R19" i="8"/>
  <c r="K198" i="5"/>
  <c r="AH132" i="5"/>
  <c r="AI132" i="5"/>
  <c r="W198" i="5"/>
  <c r="W12" i="5"/>
  <c r="K44" i="5"/>
  <c r="K12" i="5"/>
  <c r="K123" i="5"/>
  <c r="J115" i="5"/>
  <c r="K122" i="5"/>
  <c r="Q159" i="5"/>
  <c r="Q161" i="5"/>
  <c r="AH55" i="5"/>
  <c r="AI85" i="5"/>
  <c r="AI92" i="5"/>
  <c r="AI55" i="5"/>
  <c r="P243" i="5"/>
  <c r="Q243" i="5"/>
  <c r="Q123" i="5"/>
  <c r="P51" i="5"/>
  <c r="Q81" i="5"/>
  <c r="Q88" i="5"/>
  <c r="Q51" i="5"/>
  <c r="AB51" i="5"/>
  <c r="AC81" i="5"/>
  <c r="AC88" i="5"/>
  <c r="AC51" i="5"/>
  <c r="AB131" i="5"/>
  <c r="AC131" i="5"/>
  <c r="K188" i="5"/>
  <c r="V136" i="5"/>
  <c r="W136" i="5"/>
  <c r="Q101" i="5"/>
  <c r="Q116" i="5"/>
  <c r="R69" i="8"/>
  <c r="P97" i="5"/>
  <c r="Q97" i="5"/>
  <c r="Q12" i="5"/>
  <c r="Q102" i="5"/>
  <c r="Q103" i="5"/>
  <c r="C130" i="5"/>
  <c r="Q105" i="5"/>
  <c r="U71" i="8"/>
  <c r="AC16" i="5"/>
  <c r="W45" i="5"/>
  <c r="I44" i="8"/>
  <c r="J44" i="8"/>
  <c r="K44" i="8"/>
  <c r="AC7" i="5"/>
  <c r="M55" i="7"/>
  <c r="AI119" i="5"/>
  <c r="AI120" i="5"/>
  <c r="AI117" i="5"/>
  <c r="AI15" i="5"/>
  <c r="U69" i="8"/>
  <c r="X69" i="8"/>
  <c r="V131" i="5"/>
  <c r="W131" i="5"/>
  <c r="R63" i="8"/>
  <c r="E214" i="5"/>
  <c r="E215" i="5"/>
  <c r="X20" i="8"/>
  <c r="V134" i="5"/>
  <c r="W134" i="5"/>
  <c r="AI219" i="5"/>
  <c r="AI238" i="5"/>
  <c r="R56" i="8"/>
  <c r="D97" i="5"/>
  <c r="E97" i="5"/>
  <c r="AI123" i="5"/>
  <c r="W188" i="5"/>
  <c r="W189" i="5"/>
  <c r="AI159" i="5"/>
  <c r="X66" i="8"/>
  <c r="AH51" i="5"/>
  <c r="AI81" i="5"/>
  <c r="AI88" i="5"/>
  <c r="AI51" i="5"/>
  <c r="AI116" i="5"/>
  <c r="AC198" i="5"/>
  <c r="E44" i="5"/>
  <c r="D17" i="5"/>
  <c r="E17" i="5"/>
  <c r="D50" i="5"/>
  <c r="E80" i="5"/>
  <c r="E87" i="5"/>
  <c r="E50" i="5"/>
  <c r="J132" i="5"/>
  <c r="K132" i="5"/>
  <c r="J134" i="5"/>
  <c r="K134" i="5"/>
  <c r="J133" i="5"/>
  <c r="K133" i="5"/>
  <c r="J135" i="5"/>
  <c r="K135" i="5"/>
  <c r="J136" i="5"/>
  <c r="K136" i="5"/>
  <c r="J131" i="5"/>
  <c r="K131" i="5"/>
  <c r="D101" i="5"/>
  <c r="R68" i="8"/>
  <c r="E162" i="5"/>
  <c r="D163" i="5"/>
  <c r="V54" i="5"/>
  <c r="W84" i="5"/>
  <c r="W91" i="5"/>
  <c r="W54" i="5"/>
  <c r="AB133" i="5"/>
  <c r="AC133" i="5"/>
  <c r="AB135" i="5"/>
  <c r="AC135" i="5"/>
  <c r="AB136" i="5"/>
  <c r="AC136" i="5"/>
  <c r="U67" i="8"/>
  <c r="R49" i="8"/>
  <c r="AH133" i="5"/>
  <c r="AI133" i="5"/>
  <c r="AH136" i="5"/>
  <c r="AI136" i="5"/>
  <c r="AH135" i="5"/>
  <c r="AI135" i="5"/>
  <c r="U57" i="5"/>
  <c r="AC6" i="5"/>
  <c r="D51" i="5"/>
  <c r="E81" i="5"/>
  <c r="E88" i="5"/>
  <c r="E51" i="5"/>
  <c r="E16" i="5"/>
  <c r="D173" i="5"/>
  <c r="D103" i="5"/>
  <c r="D102" i="5"/>
  <c r="D170" i="5"/>
  <c r="D169" i="5"/>
  <c r="D104" i="5"/>
  <c r="D172" i="5"/>
  <c r="P131" i="5"/>
  <c r="P135" i="5"/>
  <c r="Q135" i="5"/>
  <c r="P132" i="5"/>
  <c r="Q132" i="5"/>
  <c r="P136" i="5"/>
  <c r="Q136" i="5"/>
  <c r="D171" i="5"/>
  <c r="D130" i="5"/>
  <c r="D152" i="5"/>
  <c r="D27" i="5"/>
  <c r="E27" i="5"/>
  <c r="R45" i="8"/>
  <c r="W15" i="5"/>
  <c r="W122" i="5"/>
  <c r="Q44" i="5"/>
  <c r="Q45" i="5"/>
  <c r="V52" i="5"/>
  <c r="W82" i="5"/>
  <c r="W89" i="5"/>
  <c r="W52" i="5"/>
  <c r="V97" i="5"/>
  <c r="W97" i="5"/>
  <c r="V51" i="5"/>
  <c r="W81" i="5"/>
  <c r="W88" i="5"/>
  <c r="W51" i="5"/>
  <c r="V24" i="5"/>
  <c r="V29" i="5"/>
  <c r="W29" i="5"/>
  <c r="V53" i="5"/>
  <c r="W83" i="5"/>
  <c r="W90" i="5"/>
  <c r="W53" i="5"/>
  <c r="V55" i="5"/>
  <c r="W85" i="5"/>
  <c r="W92" i="5"/>
  <c r="W55" i="5"/>
  <c r="V153" i="5"/>
  <c r="W153" i="5"/>
  <c r="W116" i="5"/>
  <c r="V50" i="5"/>
  <c r="W80" i="5"/>
  <c r="W87" i="5"/>
  <c r="W50" i="5"/>
  <c r="X68" i="8"/>
  <c r="AC5" i="5"/>
  <c r="AC45" i="5"/>
  <c r="W103" i="5"/>
  <c r="W101" i="5"/>
  <c r="W105" i="5"/>
  <c r="W102" i="5"/>
  <c r="P134" i="5"/>
  <c r="Q134" i="5"/>
  <c r="V243" i="5"/>
  <c r="W243" i="5"/>
  <c r="I57" i="5"/>
  <c r="U68" i="8"/>
  <c r="V133" i="5"/>
  <c r="W133" i="5"/>
  <c r="V135" i="5"/>
  <c r="W135" i="5"/>
  <c r="U56" i="8"/>
  <c r="AC116" i="5"/>
  <c r="AB50" i="5"/>
  <c r="AC80" i="5"/>
  <c r="AC87" i="5"/>
  <c r="AC50" i="5"/>
  <c r="AB24" i="5"/>
  <c r="AB153" i="5"/>
  <c r="AC153" i="5"/>
  <c r="AH24" i="5"/>
  <c r="AH29" i="5"/>
  <c r="AI29" i="5"/>
  <c r="Q188" i="5"/>
  <c r="Q189" i="5"/>
  <c r="Q190" i="5"/>
  <c r="Q191" i="5"/>
  <c r="E84" i="5"/>
  <c r="E91" i="5"/>
  <c r="E54" i="5"/>
  <c r="Q17" i="5"/>
  <c r="J24" i="5"/>
  <c r="J29" i="5"/>
  <c r="K29" i="5"/>
  <c r="J52" i="5"/>
  <c r="K82" i="5"/>
  <c r="K89" i="5"/>
  <c r="K52" i="5"/>
  <c r="J54" i="5"/>
  <c r="K84" i="5"/>
  <c r="K91" i="5"/>
  <c r="K54" i="5"/>
  <c r="J55" i="5"/>
  <c r="K85" i="5"/>
  <c r="K92" i="5"/>
  <c r="K55" i="5"/>
  <c r="J169" i="5"/>
  <c r="J116" i="5"/>
  <c r="K116" i="5"/>
  <c r="P24" i="5"/>
  <c r="K159" i="5"/>
  <c r="J163" i="5"/>
  <c r="W159" i="5"/>
  <c r="W162" i="5"/>
  <c r="AC159" i="5"/>
  <c r="AB163" i="5"/>
  <c r="AC75" i="8"/>
  <c r="H36" i="10"/>
  <c r="N75" i="8"/>
  <c r="W75" i="8"/>
  <c r="F36" i="10"/>
  <c r="O52" i="8"/>
  <c r="Z75" i="8"/>
  <c r="G36" i="10"/>
  <c r="T75" i="8"/>
  <c r="E36" i="10"/>
  <c r="Q75" i="8"/>
  <c r="D36" i="10"/>
  <c r="O27" i="8"/>
  <c r="O28" i="8"/>
  <c r="E37" i="8"/>
  <c r="G37" i="8"/>
  <c r="H37" i="8"/>
  <c r="I37" i="8"/>
  <c r="J37" i="8"/>
  <c r="K37" i="8"/>
  <c r="L37" i="8"/>
  <c r="E36" i="8"/>
  <c r="G36" i="8"/>
  <c r="H36" i="8"/>
  <c r="I36" i="8"/>
  <c r="J36" i="8"/>
  <c r="K36" i="8"/>
  <c r="L36" i="8"/>
  <c r="I29" i="8"/>
  <c r="J29" i="8"/>
  <c r="K29" i="8"/>
  <c r="L29" i="8"/>
  <c r="AB243" i="5"/>
  <c r="AC243" i="5"/>
  <c r="AB97" i="5"/>
  <c r="AC97" i="5"/>
  <c r="AB55" i="5"/>
  <c r="AC85" i="5"/>
  <c r="AC92" i="5"/>
  <c r="AC55" i="5"/>
  <c r="AB52" i="5"/>
  <c r="AC82" i="5"/>
  <c r="AC89" i="5"/>
  <c r="AC52" i="5"/>
  <c r="AC12" i="5"/>
  <c r="AB54" i="5"/>
  <c r="AC84" i="5"/>
  <c r="AC91" i="5"/>
  <c r="AC54" i="5"/>
  <c r="AC119" i="5"/>
  <c r="AC120" i="5"/>
  <c r="AC117" i="5"/>
  <c r="AB116" i="5"/>
  <c r="AC109" i="5"/>
  <c r="V21" i="5"/>
  <c r="W21" i="5"/>
  <c r="V124" i="5"/>
  <c r="W124" i="5"/>
  <c r="Q198" i="5"/>
  <c r="P153" i="5"/>
  <c r="Q153" i="5"/>
  <c r="Q219" i="5"/>
  <c r="Q238" i="5"/>
  <c r="J172" i="5"/>
  <c r="J113" i="5"/>
  <c r="J171" i="5"/>
  <c r="J102" i="5"/>
  <c r="J114" i="5"/>
  <c r="AH124" i="5"/>
  <c r="AI124" i="5"/>
  <c r="AH50" i="5"/>
  <c r="AI80" i="5"/>
  <c r="AI87" i="5"/>
  <c r="AI50" i="5"/>
  <c r="AH153" i="5"/>
  <c r="AI153" i="5"/>
  <c r="AH125" i="5"/>
  <c r="AH97" i="5"/>
  <c r="AI97" i="5"/>
  <c r="AH53" i="5"/>
  <c r="AI83" i="5"/>
  <c r="AI90" i="5"/>
  <c r="AI53" i="5"/>
  <c r="AH21" i="5"/>
  <c r="AI21" i="5"/>
  <c r="AH54" i="5"/>
  <c r="AI84" i="5"/>
  <c r="AI91" i="5"/>
  <c r="AI54" i="5"/>
  <c r="AH52" i="5"/>
  <c r="AI82" i="5"/>
  <c r="AI89" i="5"/>
  <c r="AI52" i="5"/>
  <c r="AB21" i="5"/>
  <c r="AC21" i="5"/>
  <c r="AB125" i="5"/>
  <c r="AB98" i="5"/>
  <c r="AC98" i="5"/>
  <c r="P21" i="5"/>
  <c r="Q21" i="5"/>
  <c r="P98" i="5"/>
  <c r="Q98" i="5"/>
  <c r="P124" i="5"/>
  <c r="Q124" i="5"/>
  <c r="J98" i="5"/>
  <c r="K98" i="5"/>
  <c r="J111" i="5"/>
  <c r="J103" i="5"/>
  <c r="J170" i="5"/>
  <c r="J173" i="5"/>
  <c r="J105" i="5"/>
  <c r="J21" i="5"/>
  <c r="K21" i="5"/>
  <c r="J125" i="5"/>
  <c r="J101" i="5"/>
  <c r="J104" i="5"/>
  <c r="J107" i="5"/>
  <c r="K107" i="5"/>
  <c r="J108" i="5"/>
  <c r="K108" i="5"/>
  <c r="AC122" i="5"/>
  <c r="AC15" i="5"/>
  <c r="W123" i="5"/>
  <c r="W16" i="5"/>
  <c r="P54" i="5"/>
  <c r="Q84" i="5"/>
  <c r="Q91" i="5"/>
  <c r="Q54" i="5"/>
  <c r="P53" i="5"/>
  <c r="Q83" i="5"/>
  <c r="Q90" i="5"/>
  <c r="Q53" i="5"/>
  <c r="Q18" i="5"/>
  <c r="Q122" i="5"/>
  <c r="Q15" i="5"/>
  <c r="R59" i="8"/>
  <c r="O59" i="8"/>
  <c r="R21" i="8"/>
  <c r="R23" i="8"/>
  <c r="D16" i="10"/>
  <c r="AB25" i="5"/>
  <c r="AC25" i="5"/>
  <c r="AB29" i="5"/>
  <c r="AC29" i="5"/>
  <c r="P25" i="5"/>
  <c r="Q25" i="5"/>
  <c r="P29" i="5"/>
  <c r="Q29" i="5"/>
  <c r="AH26" i="5"/>
  <c r="AI26" i="5"/>
  <c r="AH25" i="5"/>
  <c r="AI25" i="5"/>
  <c r="V26" i="5"/>
  <c r="W26" i="5"/>
  <c r="V25" i="5"/>
  <c r="W25" i="5"/>
  <c r="J26" i="5"/>
  <c r="K26" i="5"/>
  <c r="J25" i="5"/>
  <c r="K25" i="5"/>
  <c r="W125" i="5"/>
  <c r="U59" i="8"/>
  <c r="U21" i="8"/>
  <c r="AI214" i="5"/>
  <c r="AC9" i="8"/>
  <c r="AC161" i="5"/>
  <c r="K47" i="7"/>
  <c r="Q13" i="8"/>
  <c r="U63" i="8"/>
  <c r="O73" i="8"/>
  <c r="U64" i="8"/>
  <c r="R64" i="8"/>
  <c r="O23" i="8"/>
  <c r="H57" i="8"/>
  <c r="O57" i="8"/>
  <c r="H55" i="8"/>
  <c r="O55" i="8"/>
  <c r="R65" i="8"/>
  <c r="I70" i="8"/>
  <c r="J70" i="8"/>
  <c r="K70" i="8"/>
  <c r="L70" i="8"/>
  <c r="R70" i="8"/>
  <c r="X21" i="8"/>
  <c r="AA66" i="8"/>
  <c r="U66" i="8"/>
  <c r="R72" i="8"/>
  <c r="M23" i="7"/>
  <c r="N23" i="7"/>
  <c r="K23" i="7"/>
  <c r="J23" i="7"/>
  <c r="L23" i="7"/>
  <c r="Q14" i="8"/>
  <c r="AA71" i="8"/>
  <c r="AD20" i="8"/>
  <c r="W161" i="5"/>
  <c r="W164" i="5"/>
  <c r="Q125" i="5"/>
  <c r="K109" i="5"/>
  <c r="Q228" i="5"/>
  <c r="Q224" i="5"/>
  <c r="W213" i="5"/>
  <c r="W205" i="5"/>
  <c r="AB130" i="5"/>
  <c r="AB152" i="5"/>
  <c r="AC152" i="5"/>
  <c r="AB26" i="5"/>
  <c r="AC26" i="5"/>
  <c r="U22" i="8"/>
  <c r="AD21" i="8"/>
  <c r="AC213" i="5"/>
  <c r="AC205" i="5"/>
  <c r="AC228" i="5"/>
  <c r="AC224" i="5"/>
  <c r="K228" i="5"/>
  <c r="K224" i="5"/>
  <c r="P130" i="5"/>
  <c r="P152" i="5"/>
  <c r="Q152" i="5"/>
  <c r="P26" i="5"/>
  <c r="Q26" i="5"/>
  <c r="Q213" i="5"/>
  <c r="Q205" i="5"/>
  <c r="AI228" i="5"/>
  <c r="AI224" i="5"/>
  <c r="K213" i="5"/>
  <c r="K205" i="5"/>
  <c r="W228" i="5"/>
  <c r="W224" i="5"/>
  <c r="I66" i="7"/>
  <c r="D52" i="5"/>
  <c r="E82" i="5"/>
  <c r="E89" i="5"/>
  <c r="E52" i="5"/>
  <c r="E190" i="5"/>
  <c r="E191" i="5"/>
  <c r="E192" i="5"/>
  <c r="E193" i="5"/>
  <c r="M15" i="7"/>
  <c r="AC190" i="5"/>
  <c r="AC191" i="5"/>
  <c r="AC192" i="5"/>
  <c r="Z11" i="8"/>
  <c r="L44" i="8"/>
  <c r="U65" i="8"/>
  <c r="AB27" i="5"/>
  <c r="AC27" i="5"/>
  <c r="K161" i="5"/>
  <c r="P163" i="5"/>
  <c r="Q162" i="5"/>
  <c r="Q164" i="5"/>
  <c r="AI7" i="5"/>
  <c r="N55" i="7"/>
  <c r="J47" i="7"/>
  <c r="D131" i="5"/>
  <c r="D135" i="5"/>
  <c r="E135" i="5"/>
  <c r="D133" i="5"/>
  <c r="E133" i="5"/>
  <c r="D134" i="5"/>
  <c r="E134" i="5"/>
  <c r="R52" i="8"/>
  <c r="D20" i="10"/>
  <c r="K189" i="5"/>
  <c r="K190" i="5"/>
  <c r="K191" i="5"/>
  <c r="K192" i="5"/>
  <c r="N47" i="7"/>
  <c r="V163" i="5"/>
  <c r="D136" i="5"/>
  <c r="E136" i="5"/>
  <c r="L47" i="7"/>
  <c r="E152" i="5"/>
  <c r="D132" i="5"/>
  <c r="E132" i="5"/>
  <c r="W190" i="5"/>
  <c r="W191" i="5"/>
  <c r="W192" i="5"/>
  <c r="AC162" i="5"/>
  <c r="M47" i="7"/>
  <c r="AH163" i="5"/>
  <c r="AI162" i="5"/>
  <c r="AI161" i="5"/>
  <c r="L15" i="7"/>
  <c r="P27" i="5"/>
  <c r="Q27" i="5"/>
  <c r="K15" i="7"/>
  <c r="W130" i="5"/>
  <c r="AD69" i="8"/>
  <c r="J24" i="7"/>
  <c r="AD58" i="8"/>
  <c r="AA58" i="8"/>
  <c r="AA68" i="8"/>
  <c r="AD68" i="8"/>
  <c r="Q130" i="5"/>
  <c r="Q131" i="5"/>
  <c r="J27" i="5"/>
  <c r="K27" i="5"/>
  <c r="J130" i="5"/>
  <c r="J152" i="5"/>
  <c r="K152" i="5"/>
  <c r="AI130" i="5"/>
  <c r="X22" i="8"/>
  <c r="V27" i="5"/>
  <c r="W27" i="5"/>
  <c r="V130" i="5"/>
  <c r="V152" i="5"/>
  <c r="W152" i="5"/>
  <c r="AC104" i="5"/>
  <c r="AC103" i="5"/>
  <c r="AI5" i="5"/>
  <c r="AI45" i="5"/>
  <c r="AC101" i="5"/>
  <c r="AC105" i="5"/>
  <c r="AC102" i="5"/>
  <c r="X59" i="8"/>
  <c r="X63" i="8"/>
  <c r="K162" i="5"/>
  <c r="AH27" i="5"/>
  <c r="AI27" i="5"/>
  <c r="AH130" i="5"/>
  <c r="AH152" i="5"/>
  <c r="AI152" i="5"/>
  <c r="X64" i="8"/>
  <c r="J15" i="7"/>
  <c r="K130" i="5"/>
  <c r="AC130" i="5"/>
  <c r="X56" i="8"/>
  <c r="AA57" i="5"/>
  <c r="AI6" i="5"/>
  <c r="AG57" i="5"/>
  <c r="X67" i="8"/>
  <c r="O29" i="8"/>
  <c r="O36" i="8"/>
  <c r="O37" i="8"/>
  <c r="I30" i="8"/>
  <c r="J30" i="8"/>
  <c r="K30" i="8"/>
  <c r="L30" i="8"/>
  <c r="R27" i="8"/>
  <c r="AI125" i="5"/>
  <c r="AI110" i="5"/>
  <c r="AC125" i="5"/>
  <c r="AC110" i="5"/>
  <c r="K110" i="5"/>
  <c r="K125" i="5"/>
  <c r="M24" i="7"/>
  <c r="N15" i="7"/>
  <c r="AI193" i="5"/>
  <c r="AC11" i="8"/>
  <c r="N58" i="7"/>
  <c r="L24" i="7"/>
  <c r="Q192" i="5"/>
  <c r="AC164" i="5"/>
  <c r="AI215" i="5"/>
  <c r="N59" i="7"/>
  <c r="Q12" i="8"/>
  <c r="U23" i="8"/>
  <c r="E16" i="10"/>
  <c r="R73" i="8"/>
  <c r="D21" i="10"/>
  <c r="U70" i="8"/>
  <c r="X70" i="8"/>
  <c r="O60" i="8"/>
  <c r="X23" i="8"/>
  <c r="F16" i="10"/>
  <c r="I55" i="8"/>
  <c r="R55" i="8"/>
  <c r="I57" i="8"/>
  <c r="R57" i="8"/>
  <c r="U73" i="8"/>
  <c r="E21" i="10"/>
  <c r="AA21" i="8"/>
  <c r="J42" i="7"/>
  <c r="K214" i="5"/>
  <c r="K215" i="5"/>
  <c r="Q214" i="5"/>
  <c r="Q215" i="5"/>
  <c r="Q239" i="5"/>
  <c r="K60" i="7"/>
  <c r="K239" i="5"/>
  <c r="J60" i="7"/>
  <c r="AC239" i="5"/>
  <c r="AC240" i="5"/>
  <c r="U52" i="8"/>
  <c r="E20" i="10"/>
  <c r="W239" i="5"/>
  <c r="AI239" i="5"/>
  <c r="AC214" i="5"/>
  <c r="W214" i="5"/>
  <c r="M58" i="7"/>
  <c r="AC193" i="5"/>
  <c r="M30" i="7"/>
  <c r="K164" i="5"/>
  <c r="X65" i="8"/>
  <c r="L30" i="7"/>
  <c r="W193" i="5"/>
  <c r="W11" i="8"/>
  <c r="L58" i="7"/>
  <c r="K193" i="5"/>
  <c r="J58" i="7"/>
  <c r="Q11" i="8"/>
  <c r="AA69" i="8"/>
  <c r="E131" i="5"/>
  <c r="E130" i="5"/>
  <c r="K30" i="7"/>
  <c r="M42" i="7"/>
  <c r="AI164" i="5"/>
  <c r="AA70" i="8"/>
  <c r="AD70" i="8"/>
  <c r="AD22" i="8"/>
  <c r="AD23" i="8"/>
  <c r="H16" i="10"/>
  <c r="AA22" i="8"/>
  <c r="AD67" i="8"/>
  <c r="AA67" i="8"/>
  <c r="AD63" i="8"/>
  <c r="AA63" i="8"/>
  <c r="J30" i="7"/>
  <c r="N30" i="7"/>
  <c r="AD59" i="8"/>
  <c r="AA59" i="8"/>
  <c r="AD56" i="8"/>
  <c r="AA56" i="8"/>
  <c r="AA64" i="8"/>
  <c r="AD64" i="8"/>
  <c r="AI105" i="5"/>
  <c r="AI101" i="5"/>
  <c r="AI102" i="5"/>
  <c r="AI103" i="5"/>
  <c r="AI104" i="5"/>
  <c r="O30" i="8"/>
  <c r="E31" i="8"/>
  <c r="K58" i="7"/>
  <c r="T11" i="8"/>
  <c r="Q193" i="5"/>
  <c r="R60" i="8"/>
  <c r="D18" i="10"/>
  <c r="J57" i="8"/>
  <c r="U57" i="8"/>
  <c r="J55" i="8"/>
  <c r="X52" i="8"/>
  <c r="F20" i="10"/>
  <c r="AA23" i="8"/>
  <c r="G16" i="10"/>
  <c r="X73" i="8"/>
  <c r="F21" i="10"/>
  <c r="J64" i="7"/>
  <c r="D10" i="10"/>
  <c r="Q9" i="8"/>
  <c r="Q10" i="8"/>
  <c r="J59" i="7"/>
  <c r="Q240" i="5"/>
  <c r="T10" i="8"/>
  <c r="K240" i="5"/>
  <c r="T9" i="8"/>
  <c r="K59" i="7"/>
  <c r="M60" i="7"/>
  <c r="Z10" i="8"/>
  <c r="L60" i="7"/>
  <c r="W10" i="8"/>
  <c r="W240" i="5"/>
  <c r="W215" i="5"/>
  <c r="L59" i="7"/>
  <c r="W9" i="8"/>
  <c r="AC215" i="5"/>
  <c r="M59" i="7"/>
  <c r="Z9" i="8"/>
  <c r="AC10" i="8"/>
  <c r="N60" i="7"/>
  <c r="AI240" i="5"/>
  <c r="M64" i="7"/>
  <c r="AA65" i="8"/>
  <c r="AD65" i="8"/>
  <c r="E33" i="8"/>
  <c r="G33" i="8"/>
  <c r="H33" i="8"/>
  <c r="I33" i="8"/>
  <c r="J33" i="8"/>
  <c r="K33" i="8"/>
  <c r="L33" i="8"/>
  <c r="E32" i="8"/>
  <c r="G32" i="8"/>
  <c r="H32" i="8"/>
  <c r="I32" i="8"/>
  <c r="J32" i="8"/>
  <c r="K32" i="8"/>
  <c r="L32" i="8"/>
  <c r="G31" i="8"/>
  <c r="H31" i="8"/>
  <c r="I31" i="8"/>
  <c r="J31" i="8"/>
  <c r="K31" i="8"/>
  <c r="L31" i="8"/>
  <c r="M66" i="7"/>
  <c r="G13" i="10"/>
  <c r="G10" i="10"/>
  <c r="U60" i="8"/>
  <c r="E18" i="10"/>
  <c r="K55" i="8"/>
  <c r="K57" i="8"/>
  <c r="X57" i="8"/>
  <c r="AD52" i="8"/>
  <c r="H20" i="10"/>
  <c r="AA73" i="8"/>
  <c r="G21" i="10"/>
  <c r="AD73" i="8"/>
  <c r="H21" i="10"/>
  <c r="D33" i="10"/>
  <c r="J66" i="7"/>
  <c r="D13" i="10"/>
  <c r="D34" i="10"/>
  <c r="AA52" i="8"/>
  <c r="G20" i="10"/>
  <c r="O33" i="8"/>
  <c r="O31" i="8"/>
  <c r="O32" i="8"/>
  <c r="G34" i="10"/>
  <c r="G33" i="10"/>
  <c r="L57" i="8"/>
  <c r="AD57" i="8"/>
  <c r="AA57" i="8"/>
  <c r="X60" i="8"/>
  <c r="F18" i="10"/>
  <c r="L55" i="8"/>
  <c r="I35" i="8"/>
  <c r="J35" i="8"/>
  <c r="K35" i="8"/>
  <c r="L35" i="8"/>
  <c r="AA60" i="8"/>
  <c r="G18" i="10"/>
  <c r="AD60" i="8"/>
  <c r="H18" i="10"/>
  <c r="O34" i="8"/>
  <c r="I34" i="8"/>
  <c r="J34" i="8"/>
  <c r="K34" i="8"/>
  <c r="L34" i="8"/>
  <c r="O35" i="8"/>
  <c r="O41" i="8"/>
  <c r="O75" i="8"/>
  <c r="R41" i="8"/>
  <c r="R75" i="8"/>
  <c r="U41" i="8"/>
  <c r="D19" i="10"/>
  <c r="D22" i="10"/>
  <c r="D28" i="10"/>
  <c r="U75" i="8"/>
  <c r="E19" i="10"/>
  <c r="E22" i="10"/>
  <c r="E28" i="10"/>
  <c r="X41" i="8"/>
  <c r="X75" i="8"/>
  <c r="D30" i="10"/>
  <c r="F19" i="10"/>
  <c r="F22" i="10"/>
  <c r="F28" i="10"/>
  <c r="AD41" i="8"/>
  <c r="AD75" i="8"/>
  <c r="AA41" i="8"/>
  <c r="AA75" i="8"/>
  <c r="H19" i="10"/>
  <c r="H22" i="10"/>
  <c r="H28" i="10"/>
  <c r="G19" i="10"/>
  <c r="G22" i="10"/>
  <c r="G28" i="10"/>
  <c r="G30" i="10"/>
  <c r="N42" i="7"/>
  <c r="N64" i="7"/>
  <c r="H10" i="10"/>
  <c r="L42" i="7"/>
  <c r="L64" i="7"/>
  <c r="F10" i="10"/>
  <c r="K42" i="7"/>
  <c r="K64" i="7"/>
  <c r="E10" i="10"/>
  <c r="E33" i="10"/>
  <c r="L66" i="7"/>
  <c r="K66" i="7"/>
  <c r="N66" i="7"/>
  <c r="E13" i="10"/>
  <c r="E30" i="10"/>
  <c r="F13" i="10"/>
  <c r="F30" i="10"/>
  <c r="H13" i="10"/>
  <c r="H30" i="10"/>
  <c r="H33" i="10"/>
  <c r="F33" i="10"/>
  <c r="E34" i="10"/>
  <c r="H34" i="10"/>
  <c r="F34" i="10"/>
  <c r="AC106" i="5"/>
  <c r="AC99" i="5"/>
  <c r="W99" i="5"/>
  <c r="W106" i="5"/>
  <c r="Q106" i="5"/>
  <c r="Q99" i="5"/>
  <c r="AI99" i="5"/>
  <c r="AI106" i="5"/>
  <c r="W100" i="5"/>
  <c r="W14" i="8"/>
  <c r="Q100" i="5"/>
  <c r="AC100" i="5"/>
  <c r="Z14" i="8"/>
  <c r="AC168" i="5"/>
  <c r="Z13" i="8"/>
  <c r="W168" i="5"/>
  <c r="W13" i="8"/>
  <c r="AI100" i="5"/>
  <c r="AC14" i="8"/>
  <c r="AI168" i="5"/>
  <c r="AC13" i="8"/>
  <c r="Q168" i="5"/>
  <c r="AC12" i="8"/>
  <c r="Z12" i="8"/>
  <c r="W12" i="8"/>
  <c r="T14" i="8"/>
  <c r="T13" i="8"/>
  <c r="P115" i="5"/>
  <c r="P169" i="5"/>
  <c r="P111" i="5"/>
  <c r="P173" i="5"/>
  <c r="P112" i="5"/>
  <c r="P172" i="5"/>
  <c r="P113" i="5"/>
  <c r="P174" i="5"/>
  <c r="P104" i="5"/>
  <c r="P102" i="5"/>
  <c r="P101" i="5"/>
  <c r="P170" i="5"/>
  <c r="P105" i="5"/>
  <c r="P103" i="5"/>
  <c r="P171" i="5"/>
  <c r="P114" i="5"/>
  <c r="P116" i="5"/>
  <c r="Q109" i="5"/>
  <c r="P107" i="5"/>
  <c r="Q107" i="5"/>
  <c r="P108" i="5"/>
  <c r="Q108" i="5"/>
  <c r="V173" i="5"/>
  <c r="V170" i="5"/>
  <c r="V111" i="5"/>
  <c r="V112" i="5"/>
  <c r="V114" i="5"/>
  <c r="V113" i="5"/>
  <c r="V103" i="5"/>
  <c r="V115" i="5"/>
  <c r="V172" i="5"/>
  <c r="V101" i="5"/>
  <c r="V105" i="5"/>
  <c r="V169" i="5"/>
  <c r="V174" i="5"/>
  <c r="V102" i="5"/>
  <c r="V171" i="5"/>
  <c r="V104" i="5"/>
  <c r="V116" i="5"/>
  <c r="W109" i="5"/>
  <c r="V107" i="5"/>
  <c r="W107" i="5"/>
  <c r="V108" i="5"/>
  <c r="W108" i="5"/>
  <c r="AB171" i="5"/>
  <c r="AB105" i="5"/>
  <c r="AB173" i="5"/>
  <c r="AB113" i="5"/>
  <c r="AB101" i="5"/>
  <c r="AB103" i="5"/>
  <c r="AB115" i="5"/>
  <c r="AB104" i="5"/>
  <c r="AB111" i="5"/>
  <c r="AB112" i="5"/>
  <c r="AB174" i="5"/>
  <c r="AB169" i="5"/>
  <c r="AB114" i="5"/>
  <c r="AB172" i="5"/>
  <c r="AB102" i="5"/>
  <c r="AB170" i="5"/>
  <c r="AB108" i="5"/>
  <c r="AC108" i="5"/>
  <c r="AB107" i="5"/>
  <c r="AC107" i="5"/>
  <c r="AH113" i="5"/>
  <c r="AH101" i="5"/>
  <c r="AH171" i="5"/>
  <c r="AH114" i="5"/>
  <c r="AH170" i="5"/>
  <c r="AH174" i="5"/>
  <c r="AH112" i="5"/>
  <c r="AH104" i="5"/>
  <c r="AH105" i="5"/>
  <c r="AH111" i="5"/>
  <c r="AH169" i="5"/>
  <c r="AH115" i="5"/>
  <c r="AH172" i="5"/>
  <c r="AH173" i="5"/>
  <c r="AH102" i="5"/>
  <c r="AH103" i="5"/>
  <c r="AH107" i="5"/>
  <c r="AI107" i="5"/>
  <c r="AH116" i="5"/>
  <c r="AI109" i="5"/>
  <c r="AH108" i="5"/>
  <c r="AI108" i="5"/>
  <c r="T12" i="8"/>
</calcChain>
</file>

<file path=xl/sharedStrings.xml><?xml version="1.0" encoding="utf-8"?>
<sst xmlns="http://schemas.openxmlformats.org/spreadsheetml/2006/main" count="1946" uniqueCount="442">
  <si>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</si>
  <si>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</si>
  <si>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</si>
  <si>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</si>
  <si>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</si>
  <si>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</si>
  <si>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</si>
  <si>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</si>
  <si>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</si>
  <si>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</si>
  <si>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</si>
  <si>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</si>
  <si>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</si>
  <si>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</si>
  <si>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</si>
  <si>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</si>
  <si>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</si>
  <si>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</si>
  <si>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</si>
  <si>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Funding Source</t>
  </si>
  <si>
    <t>Maintain Blue</t>
  </si>
  <si>
    <t>Growth to Orange</t>
  </si>
  <si>
    <t>Growth to Yellow</t>
  </si>
  <si>
    <t>Growth to Green</t>
  </si>
  <si>
    <t>Additional GT Funding</t>
  </si>
  <si>
    <t>Supplemental Base funding for Center Programs (K-12 - K@.5)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</si>
  <si>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</si>
  <si>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</si>
  <si>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</si>
  <si>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</si>
  <si>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</si>
  <si>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</si>
  <si>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</si>
  <si>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</si>
  <si>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</si>
  <si>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</si>
  <si>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</si>
  <si>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</si>
  <si>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</si>
  <si>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</si>
  <si>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</si>
  <si>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</si>
  <si>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Number of Center Programs</t>
  </si>
  <si>
    <t>Mild Moderate Enrollment</t>
  </si>
  <si>
    <t>Grades 6 - 8 Enrollment</t>
  </si>
  <si>
    <t>Grades 9 - 12 Enrollment</t>
  </si>
  <si>
    <t>GENERAL FUND</t>
  </si>
  <si>
    <t>Targeted Interventions</t>
  </si>
  <si>
    <t>GT Allocation (FTE + Per Pupil)</t>
  </si>
  <si>
    <t>MILL LEVY ALLOCATIONS</t>
  </si>
  <si>
    <t>Technology</t>
  </si>
  <si>
    <t>STATE AND FEDERAL FUNDING SOURCES</t>
  </si>
  <si>
    <t>Use of Funding</t>
  </si>
  <si>
    <t>Yes</t>
  </si>
  <si>
    <t>No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</si>
  <si>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</si>
  <si>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</si>
  <si>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</si>
  <si>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</si>
  <si>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</si>
  <si>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</si>
  <si>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</si>
  <si>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</si>
  <si>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</si>
  <si>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</si>
  <si>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</si>
  <si>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</si>
  <si>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</si>
  <si>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</si>
  <si>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</si>
  <si>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</si>
  <si>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</si>
  <si>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</si>
  <si>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</si>
  <si>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</si>
  <si>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</si>
  <si>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</si>
  <si>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</si>
  <si>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Parent involvement activities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</si>
  <si>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</si>
  <si>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</si>
  <si>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</si>
  <si>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</si>
  <si>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</si>
  <si>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</si>
  <si>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</si>
  <si>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</si>
  <si>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</si>
  <si>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</si>
  <si>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</si>
  <si>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</si>
  <si>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</si>
  <si>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</si>
  <si>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</si>
  <si>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</si>
  <si>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</si>
  <si>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</si>
  <si>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</si>
  <si>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</si>
  <si>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</si>
  <si>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</si>
  <si>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</si>
  <si>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</si>
  <si>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</si>
  <si>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</si>
  <si>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</si>
  <si>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</si>
  <si>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</si>
  <si>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</si>
  <si>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</si>
  <si>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</si>
  <si>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</si>
  <si>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</si>
  <si>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</si>
  <si>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</si>
  <si>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</si>
  <si>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</si>
  <si>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</si>
  <si>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</si>
  <si>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</si>
  <si>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</si>
  <si>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</si>
  <si>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</si>
  <si>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</si>
  <si>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</si>
  <si>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</si>
  <si>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</si>
  <si>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</si>
  <si>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</si>
  <si>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</si>
  <si>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</si>
  <si>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</si>
  <si>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</si>
  <si>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</si>
  <si>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</si>
  <si>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</si>
  <si>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</si>
  <si>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</si>
  <si>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</si>
  <si>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</si>
  <si>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</si>
  <si>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</si>
  <si>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</si>
  <si>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</si>
  <si>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</si>
  <si>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</si>
  <si>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</si>
  <si>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</si>
  <si>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</si>
  <si>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</si>
  <si>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</si>
  <si>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</si>
  <si>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</si>
  <si>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</si>
  <si>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</si>
  <si>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</si>
  <si>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</si>
  <si>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</si>
  <si>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</si>
  <si>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</si>
  <si>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</si>
  <si>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</si>
  <si>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</si>
  <si>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</si>
  <si>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</si>
  <si>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</si>
  <si>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</si>
  <si>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</si>
  <si>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</si>
  <si>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</si>
  <si>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</si>
  <si>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</si>
  <si>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</si>
  <si>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</si>
  <si>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</si>
  <si>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</si>
  <si>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</si>
  <si>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</si>
  <si>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</si>
  <si>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</si>
  <si>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 TOTAL</t>
  </si>
  <si>
    <t>CLASSROOM STAFF</t>
  </si>
  <si>
    <t>3328</t>
  </si>
  <si>
    <t>3302</t>
  </si>
  <si>
    <t>Gifted &amp; Talented Teacher</t>
  </si>
  <si>
    <t>3329</t>
  </si>
  <si>
    <t>3337</t>
  </si>
  <si>
    <t>3306</t>
  </si>
  <si>
    <t>7300</t>
  </si>
  <si>
    <t>3362</t>
  </si>
  <si>
    <t>Guidance Counselor</t>
  </si>
  <si>
    <t>3372</t>
  </si>
  <si>
    <t>1401</t>
  </si>
  <si>
    <t>1530</t>
  </si>
  <si>
    <t>3407</t>
  </si>
  <si>
    <t>CLASSROOM STAFF TOTAL</t>
  </si>
  <si>
    <t>PRO TECH STAFF</t>
  </si>
  <si>
    <t>6339</t>
  </si>
  <si>
    <t>LPN</t>
  </si>
  <si>
    <t>6282</t>
  </si>
  <si>
    <t>6123</t>
  </si>
  <si>
    <t>6354</t>
  </si>
  <si>
    <t>6327</t>
  </si>
  <si>
    <t>6226</t>
  </si>
  <si>
    <t>9686</t>
  </si>
  <si>
    <t>9687</t>
  </si>
  <si>
    <t>PRO TECH STAFF TOTAL</t>
  </si>
  <si>
    <t>ADMINISTRATIVE STAFF</t>
  </si>
  <si>
    <t>Principal</t>
  </si>
  <si>
    <t>Office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</si>
  <si>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</si>
  <si>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</si>
  <si>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</si>
  <si>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</si>
  <si>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</si>
  <si>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</si>
  <si>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</si>
  <si>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</si>
  <si>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</si>
  <si>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</si>
  <si>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</si>
  <si>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CLERICAL STAFF TOTAL</t>
  </si>
  <si>
    <t>DESCRIPTION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</si>
  <si>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</si>
  <si>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</si>
  <si>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</si>
  <si>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</si>
  <si>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</si>
  <si>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</si>
  <si>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</si>
  <si>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K8</t>
  </si>
  <si>
    <t>TOTAL REVENUE</t>
  </si>
  <si>
    <t>ADMINISTRATIVE FULL TIME STAFF</t>
  </si>
  <si>
    <t>TEACHING FULL TIME STAFF</t>
  </si>
  <si>
    <t>PRO-TECH FULL TIME STAFF</t>
  </si>
  <si>
    <t>CLERICAL FULL TIME STAFF</t>
  </si>
  <si>
    <t>CAPITAL BUDGET TOTAL</t>
  </si>
  <si>
    <t>DISTRIBUTED BUDGET TOTAL</t>
  </si>
  <si>
    <t>TOTAL SBB FUNDS</t>
  </si>
  <si>
    <t>TOTAL SBB + OTHER</t>
  </si>
  <si>
    <t>Growth to Blue</t>
  </si>
  <si>
    <t>YEAR 0 - SBB = NA</t>
  </si>
  <si>
    <t>Per pupil calculation</t>
  </si>
  <si>
    <t>Average Kinder</t>
  </si>
  <si>
    <t>Average ECE</t>
  </si>
  <si>
    <t>ECE Allocation</t>
  </si>
  <si>
    <t>Teacher Para, supplies</t>
  </si>
  <si>
    <t>Step 1 - Build your school</t>
  </si>
  <si>
    <t>Enter student and school demographics in the white cells.</t>
  </si>
  <si>
    <t xml:space="preserve">Based Budget (SBB) Revenue is calculated appropriately. </t>
  </si>
  <si>
    <t>Step 2 - Review Your Revenue</t>
  </si>
  <si>
    <t>Review the SBB revenue output in the green cells.</t>
  </si>
  <si>
    <t>Step 3 - Staff Your School</t>
  </si>
  <si>
    <t>Determine staffing needs for years 0-5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</si>
  <si>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</si>
  <si>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</si>
  <si>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</si>
  <si>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</si>
  <si>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</si>
  <si>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</si>
  <si>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</si>
  <si>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</si>
  <si>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plan years to ensure funding gaps are accurately identified</t>
  </si>
  <si>
    <t>REQUIRED/RECOMMENDED FTE'S</t>
  </si>
  <si>
    <t>Recommended Mild Moderate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</si>
  <si>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</si>
  <si>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</si>
  <si>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</si>
  <si>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</si>
  <si>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</si>
  <si>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</si>
  <si>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</si>
  <si>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</si>
  <si>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</si>
  <si>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</si>
  <si>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</si>
  <si>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</si>
  <si>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</si>
  <si>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</si>
  <si>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</si>
  <si>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7464-207</t>
  </si>
  <si>
    <t>7464-223</t>
  </si>
  <si>
    <t>7464-233</t>
  </si>
  <si>
    <t>Student Based ELL Funds</t>
  </si>
  <si>
    <t>Multiple Pathways Center</t>
  </si>
  <si>
    <t>yes</t>
  </si>
  <si>
    <t>no</t>
  </si>
  <si>
    <t>(Select From Down Box)</t>
  </si>
  <si>
    <t>MPC Subsidy</t>
  </si>
  <si>
    <t>SBB Base (K-12 - K@1)</t>
  </si>
  <si>
    <t>$415/$365</t>
  </si>
  <si>
    <t>Grades K - 5 Enrollment</t>
  </si>
  <si>
    <t>PE Fund</t>
  </si>
  <si>
    <t>Technology 2014</t>
  </si>
  <si>
    <t>Tutoring</t>
  </si>
  <si>
    <t>Art/Music HS</t>
  </si>
  <si>
    <t>Art/Music Alt</t>
  </si>
  <si>
    <t>Art/Music Charter</t>
  </si>
  <si>
    <t>PE Supplies</t>
  </si>
  <si>
    <t>Performance Allocation (K-12)</t>
  </si>
  <si>
    <t>Supplemental Base funding for Center Programs</t>
  </si>
  <si>
    <t>Art/Music Supplies</t>
  </si>
  <si>
    <t xml:space="preserve">Art/Music Secondary </t>
  </si>
  <si>
    <t>Art/Music MS &amp; 6-12 &amp; HS</t>
  </si>
  <si>
    <t>Minimum FTE</t>
  </si>
  <si>
    <t>ECE FUNDING</t>
  </si>
  <si>
    <t>1998, 2003 &amp; 2012 MILL LEVY FUNDS</t>
  </si>
  <si>
    <t>GENERAL FUNDS</t>
  </si>
  <si>
    <t xml:space="preserve">It's important to spread additional revenue appropriately across </t>
  </si>
  <si>
    <t>This calculation varies by program and is therefore an estimate.  Refer to the Budget Guidance Manual for more detailed information</t>
  </si>
  <si>
    <t>Recommended Nurse</t>
  </si>
  <si>
    <t>Recommended Mental Health Days (Psychologist &amp; Social Worker)</t>
  </si>
  <si>
    <t>It's important to be as thorough as possible to ensure Student</t>
  </si>
  <si>
    <t>Librarian</t>
  </si>
  <si>
    <t>Community Liaison 200</t>
  </si>
  <si>
    <t>OFFICE SUPPORT I - 200</t>
  </si>
  <si>
    <t>Secretary I  - 200</t>
  </si>
  <si>
    <t>Secretary II - 200</t>
  </si>
  <si>
    <t>Secretary I  - 220</t>
  </si>
  <si>
    <t>Secretary II - 220</t>
  </si>
  <si>
    <t xml:space="preserve">ELA/Para </t>
  </si>
  <si>
    <t>ESL / Zone Teacher (ELD Teacher)</t>
  </si>
  <si>
    <t xml:space="preserve"> </t>
  </si>
  <si>
    <t>Asst School Principal</t>
  </si>
  <si>
    <t>Title I (K-12 K=1 FRL)</t>
  </si>
  <si>
    <t>Arts Resource Allocation (K - 8 )</t>
  </si>
  <si>
    <t>Textbooks - Fund 16 (K-12)</t>
  </si>
  <si>
    <t>Grade Level Deans</t>
  </si>
  <si>
    <t>ECE Slots/Classrooms</t>
  </si>
  <si>
    <t>Kinder Slots/Classrooms</t>
  </si>
  <si>
    <t>PARAPROFESSIONAL</t>
  </si>
  <si>
    <t>Regular/Supplemental Teacher</t>
  </si>
  <si>
    <t>Business Manager</t>
  </si>
  <si>
    <t>Several SBB allocations have FTE requirements.</t>
  </si>
  <si>
    <t xml:space="preserve">They have been pre-populated for you. </t>
  </si>
  <si>
    <t>Add any additional funding in lines 9-10.</t>
  </si>
  <si>
    <t xml:space="preserve"> - Enter in White Cells Only- </t>
  </si>
  <si>
    <t>Per Pupil Base Funding (Total of lines 16-18)</t>
  </si>
  <si>
    <t>SBB Base Allocation (K-12)</t>
  </si>
  <si>
    <t>Supplemental Funding for Center Programs (K-12)</t>
  </si>
  <si>
    <t>Guest Teacher Allocation (ECE-12)</t>
  </si>
  <si>
    <t>Free and Reduced Lunch Supp Funds (K-12)</t>
  </si>
  <si>
    <t>Performance Incentive (K-12)</t>
  </si>
  <si>
    <t>GT Allocation (per identified GT student K-8)</t>
  </si>
  <si>
    <t>Per Access 1, 2 and 3</t>
  </si>
  <si>
    <t>TNLI/Zone School Allocation</t>
  </si>
  <si>
    <t>ARE Stipends (for SALs) (K-12)</t>
  </si>
  <si>
    <t>Extended Learning Opportunity</t>
  </si>
  <si>
    <t>Negotiated Para (K-5)</t>
  </si>
  <si>
    <t>Technology (1998 ML) (ECE-12)</t>
  </si>
  <si>
    <t>Student Literacy Development (1998 ML) (K-12)</t>
  </si>
  <si>
    <t>FTE, Supplies</t>
  </si>
  <si>
    <t>The Arts - Elementary (2003 ML) (K-8)</t>
  </si>
  <si>
    <t>Textbooks (2003 ML) (K-12)</t>
  </si>
  <si>
    <t>Library Books Centrally Managed</t>
  </si>
  <si>
    <t>Technology (2012 ML) (ECE-12)</t>
  </si>
  <si>
    <t>($160 per or .5 FTE) + $7 per</t>
  </si>
  <si>
    <t>Greater of $160 per pupil or 0.5 FTE</t>
  </si>
  <si>
    <t>PE/Engagement (2012 ML) (ECE-12)</t>
  </si>
  <si>
    <t>The Arts - Secondary (2012 ML) (Grades 6-12)</t>
  </si>
  <si>
    <t>($60 per or .5 FTE) + $5 per</t>
  </si>
  <si>
    <t>Greater of $60 per pupil or 0.5 FTE</t>
  </si>
  <si>
    <t>Math Tutoring (2012 ML)</t>
  </si>
  <si>
    <t>Allocation based on SPF</t>
  </si>
  <si>
    <t>Target students below grade level math proficiency</t>
  </si>
  <si>
    <t>Title I (K-12) (per Free &amp; Reduced Lunch population)</t>
  </si>
  <si>
    <t>Title I - Parent Involvement (K-12) (per FRL population)</t>
  </si>
  <si>
    <t>Supplementary support for FRL students</t>
  </si>
  <si>
    <t>ACCESS 1, 2 and 3 Students</t>
  </si>
  <si>
    <t>Estimated Total Cost Per Student - K-12</t>
  </si>
  <si>
    <t>Facilitator</t>
  </si>
  <si>
    <t>Lead Teacher</t>
  </si>
  <si>
    <t>TOSA (Teacher on Special Assignment)</t>
  </si>
  <si>
    <t>Elective Teachers (Arts, Technology, Language, etc)</t>
  </si>
  <si>
    <t>Math Fellow</t>
  </si>
  <si>
    <t>SFPC Liaison</t>
  </si>
  <si>
    <t>School Technology Specialist I - 212 days</t>
  </si>
  <si>
    <t>School Technology Specialist II - 212 days</t>
  </si>
  <si>
    <t>Restorative Justice Coordinator</t>
  </si>
  <si>
    <t>PART TIME &amp; HOURLY</t>
  </si>
  <si>
    <t>FULL TIME TOTAL</t>
  </si>
  <si>
    <t>FULL TIME</t>
  </si>
  <si>
    <t>ENTER ANNUAL HOURS</t>
  </si>
  <si>
    <t>ENTER FTEs</t>
  </si>
  <si>
    <t>Don't forget employee costs for your planning year (year 0)</t>
  </si>
  <si>
    <t xml:space="preserve">Use this tab to take notes and further explain staffing and budget decisions, including </t>
  </si>
  <si>
    <t>options you might consider should you obtain additional funding</t>
  </si>
  <si>
    <t>Professional Development</t>
  </si>
  <si>
    <t>Books and Materials</t>
  </si>
  <si>
    <t>Consultants</t>
  </si>
  <si>
    <t>Other Service Providers</t>
  </si>
  <si>
    <t>Instructional Materials</t>
  </si>
  <si>
    <t>Substitute Teachers ($150/day + 20% benefits costs)</t>
  </si>
  <si>
    <t>Arts Supplies</t>
  </si>
  <si>
    <t>Phys Ed Supplies &amp; Materials</t>
  </si>
  <si>
    <t>General Instructional Supplies</t>
  </si>
  <si>
    <t>Administrative (Main Office) Supplies</t>
  </si>
  <si>
    <t>Furniture</t>
  </si>
  <si>
    <t>Nurse (minimum 0.2 FTE required)</t>
  </si>
  <si>
    <t>Mental Health (Psych and/or Social Worker) (min 0.2 Psych req'd)</t>
  </si>
  <si>
    <t>K-8 students</t>
  </si>
  <si>
    <t>Arts FTE $$$</t>
  </si>
  <si>
    <t>Avg Teacher Salary</t>
  </si>
  <si>
    <t xml:space="preserve"> - Enter in White Cells Only - </t>
  </si>
  <si>
    <t>Total Students per FTE at school - K-12</t>
  </si>
  <si>
    <t>Total Non-Salary Budget per Pupil at School - K-12</t>
  </si>
  <si>
    <t>Copying</t>
  </si>
  <si>
    <t>Required Arts (Art, Music, Dance, Drama, Graphic Design, etc)</t>
  </si>
  <si>
    <t>2ndary</t>
  </si>
  <si>
    <t>Arts $$$</t>
  </si>
  <si>
    <t>Field Trips</t>
  </si>
  <si>
    <t>Travel &amp; Registration</t>
  </si>
  <si>
    <t>REVENUE</t>
  </si>
  <si>
    <t>FULL TIME STAFFING TOTAL</t>
  </si>
  <si>
    <t>PART TIME &amp; HOURLY STAFFING TOTAL</t>
  </si>
  <si>
    <t>DISTRIBUTIONS</t>
  </si>
  <si>
    <t>SBB Revenue</t>
  </si>
  <si>
    <t>BUDGETARY SURPLUS/SHORTFALL (must balance to zero)</t>
  </si>
  <si>
    <t>BUDGET SUMMARY</t>
  </si>
  <si>
    <t>"Budgetary Surplus/Shortfall" must balance to zero each year</t>
  </si>
  <si>
    <t>PER PUPIL METRICS</t>
  </si>
  <si>
    <t>Estimated Per Student SBB Revenue - K-12</t>
  </si>
  <si>
    <t>Total Instructional FTEs (includes mental health)</t>
  </si>
  <si>
    <r>
      <t xml:space="preserve">Note that </t>
    </r>
    <r>
      <rPr>
        <b/>
        <sz val="14"/>
        <color theme="1"/>
        <rFont val="Calibri"/>
        <family val="2"/>
        <scheme val="minor"/>
      </rPr>
      <t>ECE funding</t>
    </r>
    <r>
      <rPr>
        <sz val="14"/>
        <color theme="1"/>
        <rFont val="Calibri"/>
        <family val="2"/>
        <scheme val="minor"/>
      </rPr>
      <t xml:space="preserve"> is provided separately by the Early Ed Dept.</t>
    </r>
  </si>
  <si>
    <r>
      <t xml:space="preserve">ECE funding is </t>
    </r>
    <r>
      <rPr>
        <b/>
        <sz val="14"/>
        <color theme="1"/>
        <rFont val="Calibri"/>
        <family val="2"/>
        <scheme val="minor"/>
      </rPr>
      <t>NOT</t>
    </r>
    <r>
      <rPr>
        <sz val="14"/>
        <color theme="1"/>
        <rFont val="Calibri"/>
        <family val="2"/>
        <scheme val="minor"/>
      </rPr>
      <t xml:space="preserve"> included in this SBB planning template.</t>
    </r>
  </si>
  <si>
    <t>Phys Ed</t>
  </si>
  <si>
    <t>Health Technician</t>
  </si>
  <si>
    <t>Parent Involvement</t>
  </si>
  <si>
    <t>Extra Duty Pay/Stipends (add 20% for benefits costs)</t>
  </si>
  <si>
    <t>Legacy Options HS</t>
  </si>
  <si>
    <t>District Start-up Funding</t>
  </si>
  <si>
    <t>District Start - up Funding</t>
  </si>
  <si>
    <t>Admin Assistant/ Budget Partner</t>
  </si>
  <si>
    <t xml:space="preserve">CTE Teacher </t>
  </si>
  <si>
    <t>3 CTE teachers centrally funded beginning in Year 3</t>
  </si>
  <si>
    <t>Start Up Funding Sources</t>
  </si>
  <si>
    <t>Mill Levy Support - Intensive Pathway School Projection</t>
  </si>
  <si>
    <t>2015-16</t>
  </si>
  <si>
    <t>2016-17</t>
  </si>
  <si>
    <t>2017-18</t>
  </si>
  <si>
    <t>2018-19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</si>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</sst>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-10409]#,##0;\(#,##0\);&quot;-&quot;"/>
    <numFmt numFmtId="172" formatCode="_([$$-409]* #,##0_);_([$$-409]* \(#,##0\);_([$$-409]* &quot;-&quot;??_);_(@_)"/>
    <numFmt numFmtId="173" formatCode="#,##0.0_);\(#,##0.0\)"/>
    <numFmt numFmtId="174" formatCode="0.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1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49">
    <xf numFmtId="0" fontId="0" fillId="0" borderId="0" xfId="0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9" fontId="5" fillId="3" borderId="2" xfId="4" applyFont="1" applyFill="1" applyBorder="1" applyAlignment="1" applyProtection="1">
      <alignment horizontal="center"/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0" fontId="1" fillId="10" borderId="41" xfId="2" applyNumberFormat="1" applyFont="1" applyFill="1" applyBorder="1" applyAlignment="1" applyProtection="1">
      <alignment horizontal="left"/>
      <protection hidden="1"/>
    </xf>
    <xf numFmtId="44" fontId="15" fillId="10" borderId="42" xfId="2" applyNumberFormat="1" applyFont="1" applyFill="1" applyBorder="1" applyAlignment="1" applyProtection="1">
      <alignment horizontal="left"/>
      <protection hidden="1"/>
    </xf>
    <xf numFmtId="44" fontId="14" fillId="10" borderId="41" xfId="5" applyNumberFormat="1" applyFont="1" applyFill="1" applyBorder="1" applyAlignment="1" applyProtection="1">
      <alignment horizontal="left"/>
      <protection hidden="1"/>
    </xf>
    <xf numFmtId="0" fontId="1" fillId="10" borderId="42" xfId="2" applyNumberFormat="1" applyFont="1" applyFill="1" applyBorder="1" applyAlignment="1" applyProtection="1">
      <alignment horizontal="left"/>
      <protection hidden="1"/>
    </xf>
    <xf numFmtId="44" fontId="14" fillId="10" borderId="42" xfId="5" applyNumberFormat="1" applyFont="1" applyFill="1" applyBorder="1" applyAlignment="1" applyProtection="1">
      <alignment horizontal="left"/>
      <protection hidden="1"/>
    </xf>
    <xf numFmtId="43" fontId="14" fillId="0" borderId="41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170" fontId="14" fillId="10" borderId="41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3" fillId="10" borderId="45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0" fontId="13" fillId="10" borderId="46" xfId="7" applyFill="1" applyBorder="1" applyAlignment="1" applyProtection="1">
      <alignment horizontal="left"/>
      <protection hidden="1"/>
    </xf>
    <xf numFmtId="170" fontId="16" fillId="0" borderId="47" xfId="5" applyNumberFormat="1" applyFont="1" applyFill="1" applyBorder="1" applyProtection="1">
      <protection locked="0" hidden="1"/>
    </xf>
    <xf numFmtId="170" fontId="16" fillId="0" borderId="46" xfId="5" applyNumberFormat="1" applyFont="1" applyFill="1" applyBorder="1" applyProtection="1">
      <protection locked="0"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2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3" xfId="5" applyNumberFormat="1" applyFont="1" applyFill="1" applyBorder="1" applyProtection="1">
      <protection hidden="1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3" xfId="7" quotePrefix="1" applyFill="1" applyBorder="1" applyAlignment="1" applyProtection="1">
      <alignment horizontal="left"/>
      <protection locked="0" hidden="1"/>
    </xf>
    <xf numFmtId="0" fontId="13" fillId="0" borderId="45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46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2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166" fontId="4" fillId="0" borderId="3" xfId="0" applyNumberFormat="1" applyFont="1" applyBorder="1" applyProtection="1"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0" fontId="13" fillId="10" borderId="46" xfId="7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0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3" xfId="7" applyFill="1" applyBorder="1" applyAlignment="1" applyProtection="1">
      <alignment horizontal="left"/>
      <protection hidden="1"/>
    </xf>
    <xf numFmtId="0" fontId="13" fillId="10" borderId="37" xfId="7" applyFill="1" applyBorder="1" applyAlignment="1" applyProtection="1">
      <alignment horizontal="left"/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3" xfId="5" applyNumberFormat="1" applyFont="1" applyFill="1" applyBorder="1" applyAlignment="1" applyProtection="1">
      <alignment vertical="center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1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3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4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1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1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57" xfId="3" applyNumberFormat="1" applyFont="1" applyFill="1" applyBorder="1" applyProtection="1">
      <protection hidden="1"/>
    </xf>
    <xf numFmtId="170" fontId="5" fillId="7" borderId="42" xfId="3" applyNumberFormat="1" applyFont="1" applyFill="1" applyBorder="1" applyProtection="1">
      <protection hidden="1"/>
    </xf>
    <xf numFmtId="170" fontId="5" fillId="7" borderId="59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1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2" borderId="57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58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59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5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Protection="1"/>
    <xf numFmtId="0" fontId="4" fillId="0" borderId="0" xfId="0" applyFont="1" applyAlignment="1" applyProtection="1">
      <alignment horizontal="left" indent="2"/>
      <protection hidden="1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70" fontId="5" fillId="4" borderId="32" xfId="3" applyNumberFormat="1" applyFont="1" applyFill="1" applyBorder="1" applyProtection="1">
      <protection hidden="1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17" fillId="11" borderId="7" xfId="7" applyFont="1" applyFill="1" applyBorder="1" applyAlignment="1" applyProtection="1">
      <alignment horizontal="left" vertical="center"/>
      <protection hidden="1"/>
    </xf>
    <xf numFmtId="6" fontId="3" fillId="7" borderId="0" xfId="0" applyNumberFormat="1" applyFont="1" applyFill="1" applyBorder="1" applyProtection="1">
      <protection hidden="1"/>
    </xf>
    <xf numFmtId="0" fontId="0" fillId="0" borderId="31" xfId="0" applyFill="1" applyBorder="1"/>
    <xf numFmtId="171" fontId="0" fillId="0" borderId="0" xfId="0" applyNumberFormat="1" applyBorder="1"/>
    <xf numFmtId="165" fontId="0" fillId="0" borderId="21" xfId="3" applyNumberFormat="1" applyFont="1" applyBorder="1"/>
    <xf numFmtId="0" fontId="0" fillId="0" borderId="59" xfId="0" applyFill="1" applyBorder="1"/>
    <xf numFmtId="171" fontId="0" fillId="0" borderId="3" xfId="0" applyNumberFormat="1" applyBorder="1"/>
    <xf numFmtId="165" fontId="0" fillId="0" borderId="30" xfId="3" applyNumberFormat="1" applyFont="1" applyBorder="1"/>
    <xf numFmtId="2" fontId="3" fillId="7" borderId="0" xfId="0" applyNumberFormat="1" applyFont="1" applyFill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165" fontId="0" fillId="0" borderId="0" xfId="3" applyNumberFormat="1" applyFont="1" applyBorder="1" applyProtection="1">
      <protection hidden="1"/>
    </xf>
    <xf numFmtId="170" fontId="5" fillId="7" borderId="35" xfId="3" applyNumberFormat="1" applyFont="1" applyFill="1" applyBorder="1" applyProtection="1">
      <protection hidden="1"/>
    </xf>
    <xf numFmtId="0" fontId="29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Protection="1"/>
    <xf numFmtId="0" fontId="28" fillId="0" borderId="0" xfId="0" applyFont="1" applyBorder="1" applyProtection="1">
      <protection hidden="1"/>
    </xf>
    <xf numFmtId="0" fontId="28" fillId="0" borderId="0" xfId="0" applyFont="1" applyBorder="1" applyProtection="1"/>
    <xf numFmtId="0" fontId="32" fillId="0" borderId="0" xfId="0" applyFont="1" applyProtection="1">
      <protection hidden="1"/>
    </xf>
    <xf numFmtId="0" fontId="32" fillId="0" borderId="0" xfId="0" applyFont="1" applyProtection="1"/>
    <xf numFmtId="0" fontId="33" fillId="3" borderId="3" xfId="0" applyFont="1" applyFill="1" applyBorder="1" applyAlignment="1" applyProtection="1">
      <alignment horizontal="centerContinuous"/>
      <protection hidden="1"/>
    </xf>
    <xf numFmtId="0" fontId="28" fillId="0" borderId="3" xfId="0" applyFont="1" applyBorder="1" applyAlignment="1" applyProtection="1">
      <alignment vertical="top"/>
      <protection hidden="1"/>
    </xf>
    <xf numFmtId="0" fontId="32" fillId="0" borderId="3" xfId="0" applyFont="1" applyBorder="1" applyProtection="1"/>
    <xf numFmtId="0" fontId="1" fillId="0" borderId="0" xfId="2" applyFont="1" applyFill="1" applyAlignment="1" applyProtection="1">
      <alignment horizontal="left" vertical="center" wrapText="1"/>
      <protection hidden="1"/>
    </xf>
    <xf numFmtId="0" fontId="1" fillId="0" borderId="0" xfId="2" applyFont="1" applyFill="1" applyAlignment="1" applyProtection="1">
      <alignment horizontal="left" wrapText="1"/>
      <protection hidden="1"/>
    </xf>
    <xf numFmtId="0" fontId="1" fillId="0" borderId="0" xfId="2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hidden="1"/>
    </xf>
    <xf numFmtId="164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Fill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0" xfId="2" applyFont="1" applyProtection="1">
      <protection hidden="1"/>
    </xf>
    <xf numFmtId="0" fontId="1" fillId="10" borderId="35" xfId="2" applyNumberFormat="1" applyFont="1" applyFill="1" applyBorder="1" applyProtection="1">
      <protection hidden="1"/>
    </xf>
    <xf numFmtId="170" fontId="14" fillId="10" borderId="30" xfId="5" applyNumberFormat="1" applyFont="1" applyFill="1" applyBorder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center"/>
      <protection locked="0"/>
    </xf>
    <xf numFmtId="43" fontId="1" fillId="0" borderId="0" xfId="2" applyNumberFormat="1" applyFont="1" applyFill="1" applyAlignment="1" applyProtection="1">
      <alignment horizontal="left"/>
      <protection hidden="1"/>
    </xf>
    <xf numFmtId="6" fontId="3" fillId="5" borderId="0" xfId="0" applyNumberFormat="1" applyFont="1" applyFill="1" applyBorder="1" applyProtection="1">
      <protection hidden="1"/>
    </xf>
    <xf numFmtId="172" fontId="19" fillId="12" borderId="27" xfId="5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Protection="1">
      <protection hidden="1"/>
    </xf>
    <xf numFmtId="170" fontId="1" fillId="10" borderId="55" xfId="5" applyNumberFormat="1" applyFont="1" applyFill="1" applyBorder="1" applyProtection="1">
      <protection hidden="1"/>
    </xf>
    <xf numFmtId="0" fontId="5" fillId="2" borderId="57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170" fontId="5" fillId="13" borderId="31" xfId="3" applyNumberFormat="1" applyFont="1" applyFill="1" applyBorder="1" applyProtection="1">
      <protection hidden="1"/>
    </xf>
    <xf numFmtId="170" fontId="14" fillId="14" borderId="35" xfId="5" applyNumberFormat="1" applyFont="1" applyFill="1" applyBorder="1" applyAlignment="1" applyProtection="1">
      <alignment horizontal="left"/>
      <protection hidden="1"/>
    </xf>
    <xf numFmtId="0" fontId="28" fillId="0" borderId="3" xfId="0" applyFont="1" applyBorder="1" applyProtection="1"/>
    <xf numFmtId="0" fontId="1" fillId="0" borderId="0" xfId="2" applyFont="1" applyFill="1" applyAlignment="1" applyProtection="1">
      <alignment horizontal="center"/>
    </xf>
    <xf numFmtId="0" fontId="1" fillId="0" borderId="0" xfId="2" applyFont="1" applyFill="1" applyProtection="1"/>
    <xf numFmtId="43" fontId="1" fillId="0" borderId="0" xfId="6" applyFont="1" applyProtection="1"/>
    <xf numFmtId="170" fontId="1" fillId="0" borderId="0" xfId="3" applyNumberFormat="1" applyFont="1" applyProtection="1"/>
    <xf numFmtId="0" fontId="1" fillId="0" borderId="0" xfId="2" applyFont="1" applyProtection="1"/>
    <xf numFmtId="0" fontId="1" fillId="0" borderId="32" xfId="2" applyFont="1" applyBorder="1" applyAlignment="1" applyProtection="1"/>
    <xf numFmtId="0" fontId="1" fillId="0" borderId="34" xfId="2" applyFont="1" applyFill="1" applyBorder="1" applyProtection="1"/>
    <xf numFmtId="0" fontId="1" fillId="0" borderId="2" xfId="2" applyFont="1" applyFill="1" applyBorder="1" applyProtection="1"/>
    <xf numFmtId="43" fontId="1" fillId="0" borderId="2" xfId="6" applyFont="1" applyBorder="1" applyProtection="1"/>
    <xf numFmtId="0" fontId="1" fillId="0" borderId="0" xfId="2" applyFont="1" applyFill="1" applyAlignment="1" applyProtection="1"/>
    <xf numFmtId="43" fontId="34" fillId="0" borderId="0" xfId="6" applyFont="1" applyProtection="1"/>
    <xf numFmtId="0" fontId="1" fillId="0" borderId="2" xfId="6" applyNumberFormat="1" applyFont="1" applyBorder="1" applyProtection="1"/>
    <xf numFmtId="0" fontId="1" fillId="0" borderId="0" xfId="3" applyNumberFormat="1" applyFont="1" applyProtection="1"/>
    <xf numFmtId="0" fontId="1" fillId="0" borderId="0" xfId="2" applyNumberFormat="1" applyFont="1" applyFill="1" applyProtection="1"/>
    <xf numFmtId="4" fontId="1" fillId="0" borderId="2" xfId="6" applyNumberFormat="1" applyFont="1" applyBorder="1" applyProtection="1"/>
    <xf numFmtId="2" fontId="1" fillId="0" borderId="2" xfId="6" applyNumberFormat="1" applyFont="1" applyBorder="1" applyProtection="1"/>
    <xf numFmtId="0" fontId="1" fillId="0" borderId="37" xfId="2" applyFont="1" applyBorder="1" applyAlignment="1" applyProtection="1"/>
    <xf numFmtId="43" fontId="1" fillId="0" borderId="38" xfId="6" applyFont="1" applyBorder="1" applyProtection="1"/>
    <xf numFmtId="40" fontId="1" fillId="0" borderId="2" xfId="6" applyNumberFormat="1" applyFont="1" applyBorder="1" applyProtection="1"/>
    <xf numFmtId="0" fontId="1" fillId="0" borderId="39" xfId="2" applyFont="1" applyBorder="1" applyAlignment="1" applyProtection="1"/>
    <xf numFmtId="43" fontId="34" fillId="0" borderId="40" xfId="6" applyFont="1" applyBorder="1" applyProtection="1"/>
    <xf numFmtId="0" fontId="1" fillId="0" borderId="0" xfId="2" applyFont="1" applyAlignment="1" applyProtection="1">
      <alignment horizontal="left" vertical="center" wrapText="1"/>
    </xf>
    <xf numFmtId="43" fontId="1" fillId="0" borderId="0" xfId="6" applyFont="1" applyAlignment="1" applyProtection="1">
      <alignment horizontal="left"/>
    </xf>
    <xf numFmtId="0" fontId="1" fillId="0" borderId="0" xfId="2" applyFont="1" applyAlignment="1" applyProtection="1">
      <alignment horizontal="left"/>
    </xf>
    <xf numFmtId="170" fontId="1" fillId="0" borderId="0" xfId="3" applyNumberFormat="1" applyFont="1" applyAlignment="1" applyProtection="1">
      <alignment horizontal="left"/>
    </xf>
    <xf numFmtId="0" fontId="34" fillId="0" borderId="0" xfId="0" applyFont="1" applyAlignment="1" applyProtection="1">
      <alignment wrapText="1"/>
    </xf>
    <xf numFmtId="0" fontId="34" fillId="0" borderId="0" xfId="0" applyFont="1" applyProtection="1"/>
    <xf numFmtId="49" fontId="34" fillId="0" borderId="0" xfId="0" applyNumberFormat="1" applyFont="1" applyAlignment="1" applyProtection="1">
      <alignment wrapText="1"/>
    </xf>
    <xf numFmtId="49" fontId="34" fillId="0" borderId="0" xfId="0" applyNumberFormat="1" applyFont="1" applyProtection="1"/>
    <xf numFmtId="49" fontId="34" fillId="0" borderId="0" xfId="0" quotePrefix="1" applyNumberFormat="1" applyFont="1" applyAlignment="1" applyProtection="1">
      <alignment wrapText="1"/>
    </xf>
    <xf numFmtId="0" fontId="1" fillId="0" borderId="0" xfId="2" applyFont="1" applyFill="1" applyAlignment="1" applyProtection="1">
      <alignment horizontal="left"/>
    </xf>
    <xf numFmtId="43" fontId="14" fillId="0" borderId="35" xfId="6" applyFont="1" applyFill="1" applyBorder="1" applyAlignment="1" applyProtection="1">
      <alignment horizontal="left"/>
      <protection locked="0" hidden="1"/>
    </xf>
    <xf numFmtId="0" fontId="36" fillId="0" borderId="0" xfId="0" quotePrefix="1" applyFont="1" applyAlignment="1" applyProtection="1">
      <alignment horizontal="left" indent="2"/>
      <protection hidden="1"/>
    </xf>
    <xf numFmtId="0" fontId="1" fillId="0" borderId="58" xfId="2" applyFont="1" applyFill="1" applyBorder="1" applyProtection="1"/>
    <xf numFmtId="0" fontId="1" fillId="0" borderId="42" xfId="2" applyFont="1" applyFill="1" applyBorder="1" applyProtection="1"/>
    <xf numFmtId="0" fontId="14" fillId="2" borderId="35" xfId="2" applyFont="1" applyFill="1" applyBorder="1" applyAlignment="1" applyProtection="1">
      <alignment horizontal="center" vertical="center" wrapText="1"/>
      <protection hidden="1"/>
    </xf>
    <xf numFmtId="0" fontId="37" fillId="3" borderId="0" xfId="0" applyFont="1" applyFill="1" applyBorder="1" applyAlignment="1" applyProtection="1">
      <alignment horizontal="left"/>
      <protection hidden="1"/>
    </xf>
    <xf numFmtId="0" fontId="37" fillId="0" borderId="0" xfId="0" applyFont="1" applyProtection="1">
      <protection hidden="1"/>
    </xf>
    <xf numFmtId="0" fontId="32" fillId="0" borderId="0" xfId="0" applyFont="1" applyBorder="1" applyProtection="1">
      <protection hidden="1"/>
    </xf>
    <xf numFmtId="0" fontId="32" fillId="0" borderId="3" xfId="0" applyFont="1" applyBorder="1" applyAlignment="1" applyProtection="1">
      <alignment vertical="top"/>
      <protection hidden="1"/>
    </xf>
    <xf numFmtId="0" fontId="38" fillId="0" borderId="0" xfId="0" applyFont="1" applyAlignment="1" applyProtection="1">
      <alignment horizontal="left" indent="7"/>
      <protection hidden="1"/>
    </xf>
    <xf numFmtId="0" fontId="39" fillId="0" borderId="0" xfId="0" applyFont="1" applyAlignment="1" applyProtection="1">
      <alignment horizontal="left" indent="7"/>
      <protection hidden="1"/>
    </xf>
    <xf numFmtId="0" fontId="39" fillId="0" borderId="3" xfId="0" applyFont="1" applyBorder="1" applyAlignment="1" applyProtection="1">
      <alignment horizontal="left" vertical="top" indent="7"/>
      <protection hidden="1"/>
    </xf>
    <xf numFmtId="0" fontId="7" fillId="0" borderId="3" xfId="0" applyFont="1" applyBorder="1" applyProtection="1">
      <protection hidden="1"/>
    </xf>
    <xf numFmtId="170" fontId="5" fillId="4" borderId="3" xfId="3" applyNumberFormat="1" applyFont="1" applyFill="1" applyBorder="1" applyProtection="1">
      <protection hidden="1"/>
    </xf>
    <xf numFmtId="170" fontId="5" fillId="0" borderId="42" xfId="3" applyNumberFormat="1" applyFont="1" applyFill="1" applyBorder="1" applyProtection="1">
      <protection locked="0"/>
    </xf>
    <xf numFmtId="0" fontId="40" fillId="0" borderId="0" xfId="0" quotePrefix="1" applyFont="1" applyAlignment="1" applyProtection="1">
      <alignment horizontal="center"/>
      <protection hidden="1"/>
    </xf>
    <xf numFmtId="0" fontId="41" fillId="0" borderId="0" xfId="0" quotePrefix="1" applyFont="1" applyBorder="1" applyAlignment="1" applyProtection="1">
      <alignment horizontal="left" indent="2"/>
      <protection hidden="1"/>
    </xf>
    <xf numFmtId="0" fontId="5" fillId="0" borderId="0" xfId="0" applyFont="1" applyProtection="1"/>
    <xf numFmtId="0" fontId="5" fillId="2" borderId="1" xfId="0" applyFont="1" applyFill="1" applyBorder="1" applyProtection="1"/>
    <xf numFmtId="0" fontId="5" fillId="2" borderId="0" xfId="0" applyFont="1" applyFill="1" applyBorder="1" applyProtection="1"/>
    <xf numFmtId="0" fontId="5" fillId="2" borderId="31" xfId="0" applyFont="1" applyFill="1" applyBorder="1" applyProtection="1"/>
    <xf numFmtId="0" fontId="5" fillId="2" borderId="21" xfId="0" applyFont="1" applyFill="1" applyBorder="1" applyProtection="1"/>
    <xf numFmtId="0" fontId="8" fillId="2" borderId="31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0" borderId="31" xfId="0" applyFont="1" applyBorder="1" applyProtection="1"/>
    <xf numFmtId="0" fontId="5" fillId="2" borderId="3" xfId="0" applyFont="1" applyFill="1" applyBorder="1" applyProtection="1"/>
    <xf numFmtId="0" fontId="5" fillId="2" borderId="30" xfId="0" applyFont="1" applyFill="1" applyBorder="1" applyProtection="1"/>
    <xf numFmtId="0" fontId="40" fillId="0" borderId="0" xfId="0" quotePrefix="1" applyFont="1" applyAlignment="1" applyProtection="1">
      <alignment horizontal="left" indent="2"/>
      <protection hidden="1"/>
    </xf>
    <xf numFmtId="0" fontId="38" fillId="0" borderId="0" xfId="0" applyFont="1" applyAlignment="1" applyProtection="1">
      <alignment horizontal="left" indent="2"/>
      <protection hidden="1"/>
    </xf>
    <xf numFmtId="0" fontId="7" fillId="0" borderId="0" xfId="0" applyFont="1" applyAlignment="1" applyProtection="1">
      <alignment horizontal="left" indent="2"/>
      <protection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 hidden="1"/>
    </xf>
    <xf numFmtId="0" fontId="5" fillId="3" borderId="3" xfId="0" applyFont="1" applyFill="1" applyBorder="1" applyProtection="1">
      <protection locked="0" hidden="1"/>
    </xf>
    <xf numFmtId="0" fontId="5" fillId="3" borderId="3" xfId="0" applyFont="1" applyFill="1" applyBorder="1" applyAlignment="1" applyProtection="1">
      <alignment horizontal="center"/>
      <protection locked="0" hidden="1"/>
    </xf>
    <xf numFmtId="0" fontId="35" fillId="0" borderId="0" xfId="0" applyFont="1" applyProtection="1">
      <protection locked="0"/>
    </xf>
    <xf numFmtId="9" fontId="5" fillId="5" borderId="2" xfId="4" applyFont="1" applyFill="1" applyBorder="1" applyAlignment="1" applyProtection="1">
      <alignment horizontal="center"/>
    </xf>
    <xf numFmtId="0" fontId="21" fillId="5" borderId="2" xfId="0" applyFont="1" applyFill="1" applyBorder="1" applyAlignment="1" applyProtection="1">
      <alignment horizontal="center"/>
    </xf>
    <xf numFmtId="0" fontId="8" fillId="5" borderId="33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indent="11"/>
      <protection hidden="1"/>
    </xf>
    <xf numFmtId="0" fontId="38" fillId="0" borderId="0" xfId="0" applyFont="1" applyAlignment="1" applyProtection="1">
      <alignment horizontal="left" indent="11"/>
      <protection hidden="1"/>
    </xf>
    <xf numFmtId="0" fontId="7" fillId="0" borderId="0" xfId="0" applyFont="1" applyBorder="1" applyAlignment="1" applyProtection="1">
      <alignment horizontal="left" indent="11"/>
      <protection hidden="1"/>
    </xf>
    <xf numFmtId="0" fontId="7" fillId="0" borderId="3" xfId="0" applyFont="1" applyBorder="1" applyAlignment="1" applyProtection="1">
      <alignment horizontal="left" vertical="top" indent="11"/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40" fillId="0" borderId="0" xfId="0" quotePrefix="1" applyFont="1" applyAlignment="1" applyProtection="1">
      <alignment horizontal="right" indent="2"/>
      <protection hidden="1"/>
    </xf>
    <xf numFmtId="0" fontId="1" fillId="0" borderId="0" xfId="2" applyProtection="1"/>
    <xf numFmtId="0" fontId="1" fillId="0" borderId="0" xfId="2" applyFill="1" applyProtection="1"/>
    <xf numFmtId="0" fontId="24" fillId="0" borderId="3" xfId="0" applyFont="1" applyBorder="1" applyProtection="1"/>
    <xf numFmtId="0" fontId="13" fillId="0" borderId="0" xfId="7" applyProtection="1"/>
    <xf numFmtId="170" fontId="13" fillId="0" borderId="0" xfId="5" applyNumberFormat="1" applyFont="1" applyProtection="1"/>
    <xf numFmtId="0" fontId="14" fillId="0" borderId="0" xfId="2" applyFont="1" applyAlignment="1" applyProtection="1">
      <alignment horizontal="center"/>
    </xf>
    <xf numFmtId="170" fontId="13" fillId="0" borderId="0" xfId="7" applyNumberFormat="1" applyProtection="1"/>
    <xf numFmtId="0" fontId="17" fillId="0" borderId="0" xfId="7" applyFont="1" applyFill="1" applyBorder="1" applyAlignment="1" applyProtection="1">
      <alignment horizontal="left"/>
    </xf>
    <xf numFmtId="0" fontId="13" fillId="0" borderId="0" xfId="7" applyAlignment="1" applyProtection="1">
      <alignment vertical="center"/>
    </xf>
    <xf numFmtId="170" fontId="13" fillId="0" borderId="0" xfId="5" applyNumberFormat="1" applyFont="1" applyFill="1" applyBorder="1" applyProtection="1"/>
    <xf numFmtId="0" fontId="38" fillId="3" borderId="0" xfId="0" applyFont="1" applyFill="1" applyBorder="1" applyAlignment="1" applyProtection="1">
      <alignment horizontal="left"/>
      <protection hidden="1"/>
    </xf>
    <xf numFmtId="0" fontId="38" fillId="0" borderId="0" xfId="0" applyFont="1" applyProtection="1">
      <protection hidden="1"/>
    </xf>
    <xf numFmtId="0" fontId="7" fillId="0" borderId="3" xfId="0" applyFont="1" applyBorder="1" applyAlignment="1" applyProtection="1">
      <alignment vertical="top"/>
      <protection hidden="1"/>
    </xf>
    <xf numFmtId="0" fontId="1" fillId="0" borderId="0" xfId="2" applyFill="1" applyAlignment="1" applyProtection="1">
      <alignment horizontal="center"/>
    </xf>
    <xf numFmtId="0" fontId="4" fillId="0" borderId="3" xfId="0" applyFont="1" applyBorder="1" applyProtection="1"/>
    <xf numFmtId="0" fontId="14" fillId="0" borderId="0" xfId="16" applyFont="1" applyAlignment="1" applyProtection="1">
      <alignment horizontal="center"/>
    </xf>
    <xf numFmtId="0" fontId="19" fillId="0" borderId="0" xfId="16" applyFont="1" applyAlignment="1" applyProtection="1">
      <alignment horizontal="center"/>
    </xf>
    <xf numFmtId="170" fontId="5" fillId="13" borderId="42" xfId="3" applyNumberFormat="1" applyFont="1" applyFill="1" applyBorder="1" applyProtection="1">
      <protection hidden="1"/>
    </xf>
    <xf numFmtId="170" fontId="5" fillId="4" borderId="2" xfId="3" applyNumberFormat="1" applyFont="1" applyFill="1" applyBorder="1" applyProtection="1">
      <protection hidden="1"/>
    </xf>
    <xf numFmtId="0" fontId="4" fillId="3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26" fillId="11" borderId="25" xfId="7" applyFont="1" applyFill="1" applyBorder="1" applyProtection="1"/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Fill="1" applyBorder="1" applyProtection="1">
      <protection locked="0"/>
    </xf>
    <xf numFmtId="170" fontId="13" fillId="0" borderId="0" xfId="5" applyNumberFormat="1" applyFont="1" applyProtection="1">
      <protection locked="0"/>
    </xf>
    <xf numFmtId="0" fontId="7" fillId="0" borderId="0" xfId="0" applyFont="1" applyProtection="1">
      <protection locked="0"/>
    </xf>
    <xf numFmtId="0" fontId="14" fillId="0" borderId="0" xfId="16" applyFont="1" applyAlignment="1" applyProtection="1">
      <alignment horizontal="center"/>
      <protection locked="0"/>
    </xf>
    <xf numFmtId="0" fontId="19" fillId="0" borderId="0" xfId="16" applyFont="1" applyAlignment="1" applyProtection="1">
      <alignment horizontal="center"/>
      <protection locked="0"/>
    </xf>
    <xf numFmtId="0" fontId="13" fillId="0" borderId="0" xfId="7" applyAlignment="1" applyProtection="1">
      <alignment vertical="center"/>
      <protection locked="0"/>
    </xf>
    <xf numFmtId="0" fontId="2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1" fillId="0" borderId="0" xfId="2" applyFont="1" applyProtection="1">
      <protection locked="0"/>
    </xf>
    <xf numFmtId="0" fontId="1" fillId="0" borderId="0" xfId="2" applyFont="1" applyAlignment="1" applyProtection="1">
      <alignment horizontal="left" vertical="center" wrapText="1"/>
      <protection locked="0"/>
    </xf>
    <xf numFmtId="0" fontId="1" fillId="0" borderId="0" xfId="2" applyFont="1" applyAlignment="1" applyProtection="1">
      <alignment horizontal="left"/>
      <protection locked="0"/>
    </xf>
    <xf numFmtId="0" fontId="1" fillId="0" borderId="0" xfId="2" applyFont="1" applyFill="1" applyProtection="1">
      <protection locked="0"/>
    </xf>
    <xf numFmtId="0" fontId="1" fillId="0" borderId="0" xfId="2" quotePrefix="1" applyFont="1" applyFill="1" applyAlignment="1" applyProtection="1">
      <alignment horizontal="left"/>
      <protection locked="0" hidden="1"/>
    </xf>
    <xf numFmtId="0" fontId="1" fillId="0" borderId="0" xfId="2" applyFont="1" applyFill="1" applyAlignment="1" applyProtection="1">
      <alignment horizontal="left"/>
      <protection locked="0" hidden="1"/>
    </xf>
    <xf numFmtId="170" fontId="1" fillId="0" borderId="0" xfId="5" applyNumberFormat="1" applyFont="1" applyAlignment="1" applyProtection="1">
      <alignment horizontal="left"/>
      <protection locked="0" hidden="1"/>
    </xf>
    <xf numFmtId="170" fontId="1" fillId="0" borderId="0" xfId="5" applyNumberFormat="1" applyFont="1" applyFill="1" applyAlignment="1" applyProtection="1">
      <alignment horizontal="left"/>
      <protection locked="0" hidden="1"/>
    </xf>
    <xf numFmtId="43" fontId="1" fillId="0" borderId="0" xfId="6" applyFont="1" applyAlignment="1" applyProtection="1">
      <alignment horizontal="left"/>
      <protection locked="0"/>
    </xf>
    <xf numFmtId="170" fontId="1" fillId="0" borderId="0" xfId="3" applyNumberFormat="1" applyFont="1" applyAlignment="1" applyProtection="1">
      <alignment horizontal="left"/>
      <protection locked="0"/>
    </xf>
    <xf numFmtId="0" fontId="1" fillId="0" borderId="0" xfId="2" applyFont="1" applyAlignment="1" applyProtection="1">
      <alignment horizontal="left"/>
      <protection locked="0" hidden="1"/>
    </xf>
    <xf numFmtId="49" fontId="1" fillId="0" borderId="0" xfId="6" applyNumberFormat="1" applyFont="1" applyBorder="1" applyAlignment="1" applyProtection="1">
      <protection locked="0" hidden="1"/>
    </xf>
    <xf numFmtId="49" fontId="1" fillId="0" borderId="0" xfId="2" applyNumberFormat="1" applyFont="1" applyFill="1" applyBorder="1" applyAlignment="1" applyProtection="1">
      <alignment horizontal="left"/>
      <protection locked="0" hidden="1"/>
    </xf>
    <xf numFmtId="0" fontId="1" fillId="0" borderId="0" xfId="2" applyFont="1" applyFill="1" applyBorder="1" applyAlignment="1" applyProtection="1">
      <alignment horizontal="left"/>
      <protection locked="0" hidden="1"/>
    </xf>
    <xf numFmtId="0" fontId="1" fillId="0" borderId="0" xfId="2" quotePrefix="1" applyFont="1" applyFill="1" applyAlignment="1" applyProtection="1">
      <alignment horizontal="left"/>
      <protection locked="0"/>
    </xf>
    <xf numFmtId="49" fontId="1" fillId="0" borderId="0" xfId="6" quotePrefix="1" applyNumberFormat="1" applyFont="1" applyBorder="1" applyAlignment="1" applyProtection="1">
      <protection locked="0" hidden="1"/>
    </xf>
    <xf numFmtId="0" fontId="34" fillId="0" borderId="0" xfId="0" applyFont="1" applyAlignment="1" applyProtection="1">
      <alignment wrapText="1"/>
      <protection locked="0"/>
    </xf>
    <xf numFmtId="0" fontId="34" fillId="0" borderId="0" xfId="0" applyFont="1" applyProtection="1">
      <protection locked="0"/>
    </xf>
    <xf numFmtId="0" fontId="1" fillId="0" borderId="0" xfId="2" applyFont="1" applyFill="1" applyAlignment="1" applyProtection="1">
      <alignment horizontal="left"/>
      <protection locked="0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" fillId="0" borderId="0" xfId="5" applyNumberFormat="1" applyFont="1" applyProtection="1">
      <protection locked="0" hidden="1"/>
    </xf>
    <xf numFmtId="170" fontId="1" fillId="0" borderId="0" xfId="5" applyNumberFormat="1" applyFont="1" applyFill="1" applyProtection="1">
      <protection locked="0" hidden="1"/>
    </xf>
    <xf numFmtId="43" fontId="1" fillId="0" borderId="0" xfId="6" applyFont="1" applyProtection="1">
      <protection locked="0"/>
    </xf>
    <xf numFmtId="170" fontId="1" fillId="0" borderId="0" xfId="3" applyNumberFormat="1" applyFont="1" applyProtection="1">
      <protection locked="0"/>
    </xf>
    <xf numFmtId="170" fontId="15" fillId="10" borderId="42" xfId="3" applyNumberFormat="1" applyFont="1" applyFill="1" applyBorder="1" applyAlignment="1" applyProtection="1">
      <alignment horizontal="left"/>
      <protection hidden="1"/>
    </xf>
    <xf numFmtId="170" fontId="15" fillId="10" borderId="2" xfId="3" applyNumberFormat="1" applyFont="1" applyFill="1" applyBorder="1" applyAlignment="1" applyProtection="1">
      <alignment horizontal="left"/>
      <protection hidden="1"/>
    </xf>
    <xf numFmtId="170" fontId="15" fillId="10" borderId="58" xfId="3" applyNumberFormat="1" applyFont="1" applyFill="1" applyBorder="1" applyAlignment="1" applyProtection="1">
      <alignment horizontal="left"/>
      <protection hidden="1"/>
    </xf>
    <xf numFmtId="0" fontId="3" fillId="0" borderId="0" xfId="0" applyFont="1"/>
    <xf numFmtId="0" fontId="0" fillId="0" borderId="0" xfId="0" applyProtection="1">
      <protection locked="0"/>
    </xf>
    <xf numFmtId="0" fontId="42" fillId="0" borderId="0" xfId="0" applyFont="1" applyProtection="1"/>
    <xf numFmtId="0" fontId="0" fillId="0" borderId="0" xfId="0" applyProtection="1"/>
    <xf numFmtId="0" fontId="13" fillId="3" borderId="4" xfId="7" applyFont="1" applyFill="1" applyBorder="1" applyAlignment="1" applyProtection="1">
      <alignment horizontal="left"/>
      <protection locked="0" hidden="1"/>
    </xf>
    <xf numFmtId="0" fontId="13" fillId="3" borderId="1" xfId="7" applyFont="1" applyFill="1" applyBorder="1" applyAlignment="1" applyProtection="1">
      <alignment horizontal="left"/>
      <protection locked="0" hidden="1"/>
    </xf>
    <xf numFmtId="0" fontId="13" fillId="3" borderId="49" xfId="7" applyFont="1" applyFill="1" applyBorder="1" applyAlignment="1" applyProtection="1">
      <alignment horizontal="left"/>
      <protection locked="0" hidden="1"/>
    </xf>
    <xf numFmtId="0" fontId="13" fillId="3" borderId="45" xfId="7" applyFill="1" applyBorder="1" applyAlignment="1" applyProtection="1">
      <alignment horizontal="left"/>
      <protection locked="0" hidden="1"/>
    </xf>
    <xf numFmtId="0" fontId="13" fillId="3" borderId="46" xfId="7" applyFill="1" applyBorder="1" applyAlignment="1" applyProtection="1">
      <alignment horizontal="left"/>
      <protection locked="0" hidden="1"/>
    </xf>
    <xf numFmtId="0" fontId="13" fillId="3" borderId="48" xfId="7" applyFill="1" applyBorder="1" applyAlignment="1" applyProtection="1">
      <alignment horizontal="left"/>
      <protection locked="0" hidden="1"/>
    </xf>
    <xf numFmtId="0" fontId="4" fillId="3" borderId="0" xfId="0" applyFont="1" applyFill="1" applyProtection="1">
      <protection locked="0" hidden="1"/>
    </xf>
    <xf numFmtId="0" fontId="12" fillId="3" borderId="0" xfId="0" applyFont="1" applyFill="1" applyBorder="1" applyAlignment="1" applyProtection="1">
      <alignment horizontal="centerContinuous"/>
      <protection locked="0" hidden="1"/>
    </xf>
    <xf numFmtId="0" fontId="7" fillId="0" borderId="0" xfId="0" applyFont="1" applyProtection="1">
      <protection locked="0" hidden="1"/>
    </xf>
    <xf numFmtId="166" fontId="4" fillId="3" borderId="0" xfId="0" applyNumberFormat="1" applyFont="1" applyFill="1" applyBorder="1" applyProtection="1">
      <protection locked="0" hidden="1"/>
    </xf>
    <xf numFmtId="166" fontId="5" fillId="3" borderId="0" xfId="0" applyNumberFormat="1" applyFont="1" applyFill="1" applyBorder="1" applyAlignment="1" applyProtection="1">
      <alignment horizontal="center"/>
      <protection locked="0" hidden="1"/>
    </xf>
    <xf numFmtId="0" fontId="5" fillId="3" borderId="0" xfId="0" applyFont="1" applyFill="1" applyBorder="1" applyAlignment="1" applyProtection="1">
      <alignment horizontal="center"/>
      <protection locked="0" hidden="1"/>
    </xf>
    <xf numFmtId="170" fontId="5" fillId="3" borderId="0" xfId="3" applyNumberFormat="1" applyFont="1" applyFill="1" applyBorder="1" applyProtection="1">
      <protection locked="0"/>
    </xf>
    <xf numFmtId="170" fontId="5" fillId="3" borderId="0" xfId="3" applyNumberFormat="1" applyFont="1" applyFill="1" applyBorder="1" applyProtection="1">
      <protection locked="0" hidden="1"/>
    </xf>
    <xf numFmtId="0" fontId="5" fillId="3" borderId="0" xfId="0" applyFont="1" applyFill="1" applyBorder="1" applyAlignment="1" applyProtection="1">
      <alignment horizontal="centerContinuous"/>
      <protection locked="0" hidden="1"/>
    </xf>
    <xf numFmtId="170" fontId="4" fillId="3" borderId="0" xfId="3" applyNumberFormat="1" applyFont="1" applyFill="1" applyBorder="1" applyProtection="1">
      <protection locked="0" hidden="1"/>
    </xf>
    <xf numFmtId="166" fontId="5" fillId="3" borderId="0" xfId="0" applyNumberFormat="1" applyFont="1" applyFill="1" applyBorder="1" applyAlignment="1" applyProtection="1">
      <alignment horizontal="centerContinuous"/>
      <protection locked="0" hidden="1"/>
    </xf>
    <xf numFmtId="0" fontId="4" fillId="3" borderId="0" xfId="0" applyFont="1" applyFill="1" applyBorder="1" applyProtection="1">
      <protection locked="0" hidden="1"/>
    </xf>
    <xf numFmtId="166" fontId="5" fillId="3" borderId="0" xfId="0" applyNumberFormat="1" applyFont="1" applyFill="1" applyBorder="1" applyProtection="1">
      <protection locked="0" hidden="1"/>
    </xf>
    <xf numFmtId="168" fontId="5" fillId="3" borderId="0" xfId="0" applyNumberFormat="1" applyFont="1" applyFill="1" applyBorder="1" applyProtection="1">
      <protection locked="0" hidden="1"/>
    </xf>
    <xf numFmtId="170" fontId="5" fillId="3" borderId="0" xfId="3" applyNumberFormat="1" applyFont="1" applyFill="1" applyBorder="1" applyAlignment="1" applyProtection="1">
      <alignment vertical="center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170" fontId="4" fillId="0" borderId="0" xfId="0" applyNumberFormat="1" applyFont="1" applyProtection="1">
      <protection locked="0"/>
    </xf>
    <xf numFmtId="170" fontId="0" fillId="0" borderId="0" xfId="3" applyNumberFormat="1" applyFont="1"/>
    <xf numFmtId="170" fontId="3" fillId="0" borderId="0" xfId="3" applyNumberFormat="1" applyFont="1"/>
    <xf numFmtId="173" fontId="27" fillId="11" borderId="24" xfId="5" applyNumberFormat="1" applyFont="1" applyFill="1" applyBorder="1" applyProtection="1"/>
    <xf numFmtId="170" fontId="26" fillId="11" borderId="23" xfId="3" applyNumberFormat="1" applyFont="1" applyFill="1" applyBorder="1" applyAlignment="1" applyProtection="1">
      <alignment horizontal="center"/>
    </xf>
    <xf numFmtId="170" fontId="26" fillId="11" borderId="27" xfId="3" applyNumberFormat="1" applyFont="1" applyFill="1" applyBorder="1" applyAlignment="1" applyProtection="1">
      <alignment horizontal="center"/>
    </xf>
    <xf numFmtId="168" fontId="5" fillId="7" borderId="42" xfId="0" applyNumberFormat="1" applyFont="1" applyFill="1" applyBorder="1" applyProtection="1">
      <protection hidden="1"/>
    </xf>
    <xf numFmtId="168" fontId="5" fillId="7" borderId="35" xfId="0" applyNumberFormat="1" applyFont="1" applyFill="1" applyBorder="1" applyProtection="1">
      <protection hidden="1"/>
    </xf>
    <xf numFmtId="174" fontId="0" fillId="0" borderId="0" xfId="0" applyNumberFormat="1"/>
    <xf numFmtId="170" fontId="0" fillId="0" borderId="0" xfId="0" applyNumberFormat="1"/>
    <xf numFmtId="0" fontId="5" fillId="7" borderId="33" xfId="0" applyFont="1" applyFill="1" applyBorder="1" applyAlignment="1" applyProtection="1">
      <alignment horizontal="center"/>
      <protection hidden="1"/>
    </xf>
    <xf numFmtId="170" fontId="5" fillId="15" borderId="31" xfId="3" applyNumberFormat="1" applyFont="1" applyFill="1" applyBorder="1" applyProtection="1">
      <protection hidden="1"/>
    </xf>
    <xf numFmtId="170" fontId="4" fillId="15" borderId="31" xfId="3" applyNumberFormat="1" applyFont="1" applyFill="1" applyBorder="1" applyProtection="1">
      <protection hidden="1"/>
    </xf>
    <xf numFmtId="170" fontId="5" fillId="15" borderId="57" xfId="3" applyNumberFormat="1" applyFont="1" applyFill="1" applyBorder="1" applyProtection="1">
      <protection hidden="1"/>
    </xf>
    <xf numFmtId="170" fontId="5" fillId="15" borderId="59" xfId="3" applyNumberFormat="1" applyFont="1" applyFill="1" applyBorder="1" applyProtection="1">
      <protection hidden="1"/>
    </xf>
    <xf numFmtId="168" fontId="5" fillId="15" borderId="42" xfId="0" applyNumberFormat="1" applyFont="1" applyFill="1" applyBorder="1" applyProtection="1">
      <protection hidden="1"/>
    </xf>
    <xf numFmtId="168" fontId="5" fillId="15" borderId="41" xfId="0" applyNumberFormat="1" applyFont="1" applyFill="1" applyBorder="1" applyProtection="1">
      <protection hidden="1"/>
    </xf>
    <xf numFmtId="170" fontId="5" fillId="15" borderId="4" xfId="3" applyNumberFormat="1" applyFont="1" applyFill="1" applyBorder="1" applyProtection="1">
      <protection hidden="1"/>
    </xf>
    <xf numFmtId="170" fontId="19" fillId="10" borderId="60" xfId="5" applyNumberFormat="1" applyFont="1" applyFill="1" applyBorder="1" applyAlignment="1" applyProtection="1">
      <alignment horizontal="center" vertical="center" wrapText="1"/>
      <protection hidden="1"/>
    </xf>
    <xf numFmtId="0" fontId="19" fillId="10" borderId="53" xfId="16" applyFont="1" applyFill="1" applyBorder="1" applyAlignment="1" applyProtection="1">
      <alignment horizontal="left" vertical="center" wrapText="1"/>
      <protection hidden="1"/>
    </xf>
    <xf numFmtId="0" fontId="19" fillId="10" borderId="45" xfId="16" applyFont="1" applyFill="1" applyBorder="1" applyAlignment="1" applyProtection="1">
      <alignment horizontal="left" vertical="center" wrapText="1"/>
      <protection hidden="1"/>
    </xf>
    <xf numFmtId="0" fontId="19" fillId="10" borderId="37" xfId="16" applyFont="1" applyFill="1" applyBorder="1" applyAlignment="1" applyProtection="1">
      <alignment horizontal="left" vertical="center" wrapText="1"/>
      <protection hidden="1"/>
    </xf>
    <xf numFmtId="0" fontId="13" fillId="0" borderId="10" xfId="7" applyFill="1" applyBorder="1" applyAlignment="1" applyProtection="1">
      <alignment horizontal="left"/>
      <protection hidden="1"/>
    </xf>
    <xf numFmtId="170" fontId="16" fillId="0" borderId="5" xfId="5" applyNumberFormat="1" applyFont="1" applyFill="1" applyBorder="1" applyProtection="1">
      <protection hidden="1"/>
    </xf>
    <xf numFmtId="0" fontId="17" fillId="0" borderId="10" xfId="7" applyFont="1" applyFill="1" applyBorder="1" applyAlignment="1" applyProtection="1">
      <alignment horizontal="left"/>
      <protection hidden="1"/>
    </xf>
    <xf numFmtId="170" fontId="17" fillId="0" borderId="5" xfId="5" applyNumberFormat="1" applyFont="1" applyFill="1" applyBorder="1" applyProtection="1">
      <protection hidden="1"/>
    </xf>
    <xf numFmtId="170" fontId="1" fillId="10" borderId="47" xfId="5" applyNumberFormat="1" applyFont="1" applyFill="1" applyBorder="1" applyProtection="1">
      <protection hidden="1"/>
    </xf>
    <xf numFmtId="0" fontId="19" fillId="2" borderId="9" xfId="16" applyFont="1" applyFill="1" applyBorder="1" applyAlignment="1" applyProtection="1">
      <alignment horizontal="centerContinuous" vertical="center" wrapText="1"/>
      <protection hidden="1"/>
    </xf>
    <xf numFmtId="0" fontId="43" fillId="2" borderId="7" xfId="7" applyFont="1" applyFill="1" applyBorder="1" applyAlignment="1" applyProtection="1">
      <alignment horizontal="left" indent="2"/>
      <protection hidden="1"/>
    </xf>
    <xf numFmtId="170" fontId="1" fillId="10" borderId="54" xfId="5" applyNumberFormat="1" applyFont="1" applyFill="1" applyBorder="1" applyProtection="1">
      <protection hidden="1"/>
    </xf>
    <xf numFmtId="170" fontId="1" fillId="10" borderId="61" xfId="5" applyNumberFormat="1" applyFont="1" applyFill="1" applyBorder="1" applyProtection="1">
      <protection hidden="1"/>
    </xf>
    <xf numFmtId="170" fontId="1" fillId="10" borderId="56" xfId="5" applyNumberFormat="1" applyFont="1" applyFill="1" applyBorder="1" applyProtection="1">
      <protection hidden="1"/>
    </xf>
    <xf numFmtId="170" fontId="1" fillId="10" borderId="51" xfId="5" applyNumberFormat="1" applyFont="1" applyFill="1" applyBorder="1" applyProtection="1">
      <protection hidden="1"/>
    </xf>
    <xf numFmtId="173" fontId="27" fillId="11" borderId="25" xfId="5" applyNumberFormat="1" applyFont="1" applyFill="1" applyBorder="1" applyProtection="1"/>
    <xf numFmtId="0" fontId="4" fillId="5" borderId="0" xfId="0" applyFont="1" applyFill="1" applyProtection="1">
      <protection hidden="1"/>
    </xf>
    <xf numFmtId="0" fontId="5" fillId="7" borderId="57" xfId="0" applyFont="1" applyFill="1" applyBorder="1" applyAlignment="1" applyProtection="1">
      <alignment horizontal="center"/>
      <protection hidden="1"/>
    </xf>
    <xf numFmtId="170" fontId="4" fillId="0" borderId="0" xfId="0" applyNumberFormat="1" applyFont="1" applyProtection="1">
      <protection locked="0" hidden="1"/>
    </xf>
    <xf numFmtId="170" fontId="2" fillId="0" borderId="0" xfId="18" applyNumberFormat="1" applyProtection="1">
      <protection locked="0"/>
    </xf>
    <xf numFmtId="0" fontId="33" fillId="0" borderId="3" xfId="0" applyFont="1" applyBorder="1" applyProtection="1"/>
    <xf numFmtId="43" fontId="14" fillId="3" borderId="35" xfId="6" applyFont="1" applyFill="1" applyBorder="1" applyAlignment="1" applyProtection="1">
      <alignment horizontal="left"/>
      <protection locked="0"/>
    </xf>
    <xf numFmtId="43" fontId="14" fillId="3" borderId="35" xfId="6" applyFont="1" applyFill="1" applyBorder="1" applyAlignment="1" applyProtection="1">
      <alignment horizontal="left"/>
      <protection locked="0" hidden="1"/>
    </xf>
    <xf numFmtId="0" fontId="31" fillId="3" borderId="3" xfId="0" applyFont="1" applyFill="1" applyBorder="1" applyProtection="1">
      <protection hidden="1"/>
    </xf>
    <xf numFmtId="0" fontId="5" fillId="2" borderId="57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43" fontId="14" fillId="7" borderId="32" xfId="6" quotePrefix="1" applyFont="1" applyFill="1" applyBorder="1" applyAlignment="1" applyProtection="1">
      <alignment horizontal="center" vertical="center" wrapText="1"/>
      <protection hidden="1"/>
    </xf>
    <xf numFmtId="43" fontId="14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0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9" fillId="0" borderId="0" xfId="2" applyFont="1" applyFill="1" applyBorder="1" applyAlignment="1" applyProtection="1">
      <alignment horizontal="center"/>
    </xf>
    <xf numFmtId="0" fontId="17" fillId="2" borderId="7" xfId="7" applyFont="1" applyFill="1" applyBorder="1" applyAlignment="1" applyProtection="1">
      <alignment horizontal="center" vertical="center"/>
      <protection hidden="1"/>
    </xf>
    <xf numFmtId="0" fontId="17" fillId="2" borderId="9" xfId="7" applyFont="1" applyFill="1" applyBorder="1" applyAlignment="1" applyProtection="1">
      <alignment horizontal="center" vertical="center"/>
      <protection hidden="1"/>
    </xf>
    <xf numFmtId="0" fontId="17" fillId="11" borderId="7" xfId="7" applyFont="1" applyFill="1" applyBorder="1" applyAlignment="1" applyProtection="1">
      <alignment horizontal="center" vertical="center"/>
      <protection hidden="1"/>
    </xf>
    <xf numFmtId="0" fontId="17" fillId="11" borderId="9" xfId="7" applyFont="1" applyFill="1" applyBorder="1" applyAlignment="1" applyProtection="1">
      <alignment horizontal="center" vertical="center"/>
      <protection hidden="1"/>
    </xf>
    <xf numFmtId="0" fontId="19" fillId="10" borderId="37" xfId="16" applyFont="1" applyFill="1" applyBorder="1" applyAlignment="1" applyProtection="1">
      <alignment horizontal="left" vertical="center" wrapText="1"/>
      <protection hidden="1"/>
    </xf>
    <xf numFmtId="0" fontId="0" fillId="0" borderId="46" xfId="0" applyBorder="1" applyAlignment="1">
      <alignment horizontal="left" vertical="center" wrapText="1"/>
    </xf>
    <xf numFmtId="0" fontId="19" fillId="2" borderId="7" xfId="16" applyFont="1" applyFill="1" applyBorder="1" applyAlignment="1" applyProtection="1">
      <alignment horizontal="center" vertical="center" wrapText="1"/>
      <protection hidden="1"/>
    </xf>
    <xf numFmtId="0" fontId="19" fillId="2" borderId="9" xfId="16" applyFont="1" applyFill="1" applyBorder="1" applyAlignment="1" applyProtection="1">
      <alignment horizontal="center" vertical="center" wrapText="1"/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0" fontId="19" fillId="2" borderId="8" xfId="16" applyFont="1" applyFill="1" applyBorder="1" applyAlignment="1" applyProtection="1">
      <alignment horizontal="center" vertical="center" wrapText="1"/>
      <protection hidden="1"/>
    </xf>
  </cellXfs>
  <cellStyles count="116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4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sel="5" val="2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25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6</xdr:col>
          <xdr:colOff>371475</xdr:colOff>
          <xdr:row>5</xdr:row>
          <xdr:rowOff>180975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oneCellAnchor>
    <xdr:from>
      <xdr:col>7</xdr:col>
      <xdr:colOff>371475</xdr:colOff>
      <xdr:row>25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048953" y="4870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371475</xdr:colOff>
      <xdr:row>25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048953" y="4870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371475</xdr:colOff>
      <xdr:row>25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048953" y="4870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371475</xdr:colOff>
      <xdr:row>25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048953" y="4870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acobs\Library\Caches\TemporaryItems\Outlook%20Temp\Scenario%20tool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M169"/>
  <sheetViews>
    <sheetView showGridLines="0" tabSelected="1" zoomScale="90" zoomScaleNormal="90" zoomScalePageLayoutView="115" workbookViewId="0">
      <selection activeCell="I46" sqref="I46"/>
    </sheetView>
  </sheetViews>
  <sheetFormatPr defaultColWidth="8.85546875" defaultRowHeight="12.75" x14ac:dyDescent="0.2"/>
  <cols>
    <col min="1" max="1" width="1.42578125" style="476" customWidth="1"/>
    <col min="2" max="2" width="4.28515625" style="476" customWidth="1"/>
    <col min="3" max="3" width="16.28515625" style="476" bestFit="1" customWidth="1"/>
    <col min="4" max="4" width="8.85546875" style="476"/>
    <col min="5" max="5" width="17.7109375" style="476" customWidth="1"/>
    <col min="6" max="6" width="18.85546875" style="476" hidden="1" customWidth="1"/>
    <col min="7" max="9" width="18.42578125" style="476" customWidth="1"/>
    <col min="10" max="10" width="18.7109375" style="476" customWidth="1"/>
    <col min="11" max="11" width="19.140625" style="476" customWidth="1"/>
    <col min="12" max="12" width="2" style="476" customWidth="1"/>
    <col min="13" max="16384" width="8.85546875" style="476"/>
  </cols>
  <sheetData>
    <row r="1" spans="2:13" s="350" customFormat="1" ht="6" customHeight="1" x14ac:dyDescent="0.2">
      <c r="B1" s="475"/>
      <c r="C1" s="476"/>
      <c r="D1" s="475"/>
      <c r="E1" s="475"/>
      <c r="F1" s="475"/>
      <c r="G1" s="477"/>
      <c r="K1" s="477"/>
    </row>
    <row r="2" spans="2:13" s="350" customFormat="1" ht="24" customHeight="1" x14ac:dyDescent="0.35">
      <c r="B2" s="333"/>
      <c r="C2" s="462"/>
      <c r="D2" s="462"/>
      <c r="E2" s="334"/>
      <c r="F2" s="335"/>
      <c r="G2" s="331"/>
      <c r="H2" s="472" t="s">
        <v>247</v>
      </c>
      <c r="I2" s="461"/>
      <c r="J2" s="461"/>
      <c r="K2" s="331"/>
    </row>
    <row r="3" spans="2:13" s="350" customFormat="1" ht="21" x14ac:dyDescent="0.35">
      <c r="B3" s="336" t="s">
        <v>0</v>
      </c>
      <c r="C3" s="463"/>
      <c r="D3" s="622" t="s">
        <v>429</v>
      </c>
      <c r="E3" s="623"/>
      <c r="F3" s="624"/>
      <c r="G3" s="331"/>
      <c r="H3" s="472" t="s">
        <v>248</v>
      </c>
      <c r="I3" s="461"/>
      <c r="J3" s="461"/>
      <c r="K3" s="331"/>
    </row>
    <row r="4" spans="2:13" s="350" customFormat="1" ht="18.75" x14ac:dyDescent="0.3">
      <c r="B4" s="336"/>
      <c r="C4" s="463"/>
      <c r="D4" s="463"/>
      <c r="E4" s="474"/>
      <c r="F4" s="338"/>
      <c r="G4" s="332"/>
      <c r="H4" s="473" t="s">
        <v>312</v>
      </c>
      <c r="I4" s="461"/>
      <c r="J4" s="461"/>
      <c r="K4" s="331"/>
    </row>
    <row r="5" spans="2:13" s="350" customFormat="1" ht="18.75" x14ac:dyDescent="0.3">
      <c r="B5" s="464" t="s">
        <v>133</v>
      </c>
      <c r="C5" s="463"/>
      <c r="D5" s="463"/>
      <c r="E5" s="351">
        <v>5</v>
      </c>
      <c r="F5" s="352"/>
      <c r="G5" s="461"/>
      <c r="H5" s="473" t="s">
        <v>249</v>
      </c>
      <c r="I5" s="461"/>
      <c r="J5" s="461"/>
      <c r="K5" s="461"/>
    </row>
    <row r="6" spans="2:13" s="350" customFormat="1" ht="18.75" x14ac:dyDescent="0.3">
      <c r="B6" s="466" t="s">
        <v>132</v>
      </c>
      <c r="C6" s="463"/>
      <c r="D6" s="463"/>
      <c r="E6" s="353"/>
      <c r="F6" s="352"/>
      <c r="G6" s="461"/>
      <c r="H6" s="473" t="s">
        <v>423</v>
      </c>
      <c r="I6" s="461"/>
      <c r="J6" s="461"/>
      <c r="K6" s="461"/>
    </row>
    <row r="7" spans="2:13" s="350" customFormat="1" ht="18.75" x14ac:dyDescent="0.3">
      <c r="B7" s="464"/>
      <c r="C7" s="463"/>
      <c r="D7" s="463"/>
      <c r="E7" s="362"/>
      <c r="F7" s="465"/>
      <c r="G7" s="468"/>
      <c r="H7" s="473" t="s">
        <v>424</v>
      </c>
      <c r="I7" s="461"/>
      <c r="J7" s="461"/>
      <c r="K7" s="461"/>
    </row>
    <row r="8" spans="2:13" s="350" customFormat="1" ht="21" x14ac:dyDescent="0.35">
      <c r="B8" s="464" t="s">
        <v>284</v>
      </c>
      <c r="C8" s="463"/>
      <c r="D8" s="463"/>
      <c r="E8" s="3" t="s">
        <v>286</v>
      </c>
      <c r="F8" s="465"/>
      <c r="G8" s="468"/>
      <c r="H8" s="471" t="s">
        <v>403</v>
      </c>
      <c r="I8" s="358"/>
      <c r="J8" s="461"/>
      <c r="K8" s="461"/>
    </row>
    <row r="9" spans="2:13" s="350" customFormat="1" x14ac:dyDescent="0.2">
      <c r="B9" s="466" t="s">
        <v>287</v>
      </c>
      <c r="C9" s="469"/>
      <c r="D9" s="469"/>
      <c r="E9" s="354"/>
      <c r="F9" s="470"/>
      <c r="G9" s="468"/>
      <c r="H9" s="461"/>
      <c r="I9" s="358"/>
      <c r="J9" s="461"/>
      <c r="K9" s="461"/>
    </row>
    <row r="10" spans="2:13" s="350" customFormat="1" x14ac:dyDescent="0.2">
      <c r="B10" s="478"/>
      <c r="C10" s="478"/>
      <c r="D10" s="478"/>
      <c r="E10" s="478"/>
      <c r="F10" s="479"/>
      <c r="G10" s="619" t="s">
        <v>437</v>
      </c>
      <c r="H10" s="619" t="s">
        <v>438</v>
      </c>
      <c r="I10" s="619" t="s">
        <v>439</v>
      </c>
      <c r="J10" s="619" t="s">
        <v>440</v>
      </c>
      <c r="K10" s="619" t="s">
        <v>441</v>
      </c>
    </row>
    <row r="11" spans="2:13" s="350" customFormat="1" ht="19.5" customHeight="1" x14ac:dyDescent="0.2">
      <c r="B11" s="408"/>
      <c r="C11" s="409"/>
      <c r="D11" s="409"/>
      <c r="E11" s="409"/>
      <c r="F11" s="342" t="s">
        <v>140</v>
      </c>
      <c r="G11" s="342" t="s">
        <v>141</v>
      </c>
      <c r="H11" s="342" t="s">
        <v>142</v>
      </c>
      <c r="I11" s="342" t="s">
        <v>143</v>
      </c>
      <c r="J11" s="342" t="s">
        <v>144</v>
      </c>
      <c r="K11" s="343" t="s">
        <v>145</v>
      </c>
    </row>
    <row r="12" spans="2:13" s="350" customFormat="1" hidden="1" x14ac:dyDescent="0.2">
      <c r="B12" s="336"/>
      <c r="C12" s="344"/>
      <c r="D12" s="344"/>
      <c r="E12" s="344"/>
      <c r="F12" s="337"/>
      <c r="G12" s="337"/>
      <c r="H12" s="337"/>
      <c r="I12" s="337"/>
      <c r="J12" s="337"/>
      <c r="K12" s="345"/>
    </row>
    <row r="13" spans="2:13" s="350" customFormat="1" hidden="1" x14ac:dyDescent="0.2">
      <c r="B13" s="336"/>
      <c r="C13" s="344" t="s">
        <v>149</v>
      </c>
      <c r="D13" s="344"/>
      <c r="E13" s="344"/>
      <c r="F13" s="481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</row>
    <row r="14" spans="2:13" s="350" customFormat="1" ht="5.25" customHeight="1" x14ac:dyDescent="0.2">
      <c r="B14" s="336"/>
      <c r="C14" s="344"/>
      <c r="D14" s="344"/>
      <c r="E14" s="344"/>
      <c r="F14" s="337"/>
      <c r="G14" s="337"/>
      <c r="H14" s="337"/>
      <c r="I14" s="337"/>
      <c r="J14" s="337"/>
      <c r="K14" s="345"/>
    </row>
    <row r="15" spans="2:13" s="350" customFormat="1" x14ac:dyDescent="0.2">
      <c r="B15" s="336"/>
      <c r="C15" s="344" t="s">
        <v>38</v>
      </c>
      <c r="D15" s="344"/>
      <c r="E15" s="344"/>
      <c r="F15" s="482" t="s">
        <v>147</v>
      </c>
      <c r="G15" s="4">
        <v>0.95</v>
      </c>
      <c r="H15" s="4">
        <v>0.95</v>
      </c>
      <c r="I15" s="4">
        <v>0.95</v>
      </c>
      <c r="J15" s="4">
        <v>0.95</v>
      </c>
      <c r="K15" s="4">
        <v>0.95</v>
      </c>
      <c r="M15" s="480"/>
    </row>
    <row r="16" spans="2:13" s="350" customFormat="1" ht="6.75" customHeight="1" x14ac:dyDescent="0.2">
      <c r="B16" s="336"/>
      <c r="C16" s="344"/>
      <c r="D16" s="344"/>
      <c r="E16" s="344"/>
      <c r="F16" s="337"/>
      <c r="G16" s="337"/>
      <c r="H16" s="337"/>
      <c r="I16" s="337"/>
      <c r="J16" s="337"/>
      <c r="K16" s="345"/>
    </row>
    <row r="17" spans="2:13" s="350" customFormat="1" x14ac:dyDescent="0.2">
      <c r="B17" s="336"/>
      <c r="C17" s="344" t="s">
        <v>32</v>
      </c>
      <c r="D17" s="344"/>
      <c r="E17" s="344"/>
      <c r="F17" s="482" t="s">
        <v>147</v>
      </c>
      <c r="G17" s="509">
        <v>20</v>
      </c>
      <c r="H17" s="509">
        <v>40</v>
      </c>
      <c r="I17" s="509">
        <v>60</v>
      </c>
      <c r="J17" s="509">
        <v>80</v>
      </c>
      <c r="K17" s="509">
        <v>80</v>
      </c>
    </row>
    <row r="18" spans="2:13" s="350" customFormat="1" hidden="1" x14ac:dyDescent="0.2">
      <c r="B18" s="336"/>
      <c r="C18" s="346" t="s">
        <v>27</v>
      </c>
      <c r="D18" s="344"/>
      <c r="E18" s="344"/>
      <c r="F18" s="482" t="s">
        <v>147</v>
      </c>
      <c r="G18" s="3">
        <f>G17</f>
        <v>20</v>
      </c>
      <c r="H18" s="3">
        <f>H17</f>
        <v>40</v>
      </c>
      <c r="I18" s="3">
        <f>I17</f>
        <v>60</v>
      </c>
      <c r="J18" s="3">
        <f>J17</f>
        <v>80</v>
      </c>
      <c r="K18" s="3">
        <f>K17</f>
        <v>80</v>
      </c>
    </row>
    <row r="19" spans="2:13" s="350" customFormat="1" hidden="1" x14ac:dyDescent="0.2">
      <c r="B19" s="336"/>
      <c r="C19" s="346" t="s">
        <v>28</v>
      </c>
      <c r="D19" s="344"/>
      <c r="E19" s="344"/>
      <c r="F19" s="482" t="s">
        <v>147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3" s="350" customFormat="1" x14ac:dyDescent="0.2">
      <c r="B20" s="336"/>
      <c r="C20" s="346" t="s">
        <v>368</v>
      </c>
      <c r="D20" s="344"/>
      <c r="E20" s="344"/>
      <c r="F20" s="510" t="s">
        <v>147</v>
      </c>
      <c r="G20" s="509">
        <v>5</v>
      </c>
      <c r="H20" s="509">
        <v>10</v>
      </c>
      <c r="I20" s="509">
        <v>15</v>
      </c>
      <c r="J20" s="509">
        <v>20</v>
      </c>
      <c r="K20" s="509">
        <v>20</v>
      </c>
      <c r="M20" s="480"/>
    </row>
    <row r="21" spans="2:13" s="350" customFormat="1" ht="7.5" customHeight="1" x14ac:dyDescent="0.2">
      <c r="B21" s="620"/>
      <c r="C21" s="621"/>
      <c r="D21" s="621"/>
      <c r="E21" s="621"/>
      <c r="F21" s="621"/>
      <c r="G21" s="334"/>
      <c r="H21" s="334"/>
      <c r="I21" s="334"/>
      <c r="J21" s="334"/>
      <c r="K21" s="335"/>
    </row>
    <row r="22" spans="2:13" s="350" customFormat="1" hidden="1" x14ac:dyDescent="0.2">
      <c r="B22" s="336"/>
      <c r="C22" s="344" t="s">
        <v>41</v>
      </c>
      <c r="D22" s="344"/>
      <c r="E22" s="344"/>
      <c r="F22" s="482" t="s">
        <v>147</v>
      </c>
      <c r="G22" s="402">
        <v>0</v>
      </c>
      <c r="H22" s="402">
        <v>0</v>
      </c>
      <c r="I22" s="402">
        <v>0</v>
      </c>
      <c r="J22" s="402">
        <v>0</v>
      </c>
      <c r="K22" s="402">
        <v>0</v>
      </c>
    </row>
    <row r="23" spans="2:13" s="350" customFormat="1" hidden="1" x14ac:dyDescent="0.2">
      <c r="B23" s="336"/>
      <c r="C23" s="344" t="s">
        <v>291</v>
      </c>
      <c r="D23" s="344"/>
      <c r="E23" s="344"/>
      <c r="F23" s="482" t="s">
        <v>147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2:13" s="350" customFormat="1" hidden="1" x14ac:dyDescent="0.2">
      <c r="B24" s="336"/>
      <c r="C24" s="344" t="s">
        <v>44</v>
      </c>
      <c r="D24" s="344"/>
      <c r="E24" s="344"/>
      <c r="F24" s="482" t="s">
        <v>147</v>
      </c>
      <c r="G24" s="402">
        <v>0</v>
      </c>
      <c r="H24" s="402">
        <v>0</v>
      </c>
      <c r="I24" s="402">
        <v>0</v>
      </c>
      <c r="J24" s="402">
        <v>0</v>
      </c>
      <c r="K24" s="402">
        <v>0</v>
      </c>
    </row>
    <row r="25" spans="2:13" s="350" customFormat="1" x14ac:dyDescent="0.2">
      <c r="B25" s="336"/>
      <c r="C25" s="344" t="s">
        <v>45</v>
      </c>
      <c r="D25" s="344"/>
      <c r="E25" s="344"/>
      <c r="F25" s="482" t="s">
        <v>147</v>
      </c>
      <c r="G25" s="3">
        <v>60</v>
      </c>
      <c r="H25" s="3">
        <v>120</v>
      </c>
      <c r="I25" s="3">
        <v>180</v>
      </c>
      <c r="J25" s="3">
        <v>240</v>
      </c>
      <c r="K25" s="3">
        <v>240</v>
      </c>
    </row>
    <row r="26" spans="2:13" s="350" customFormat="1" ht="13.5" thickBot="1" x14ac:dyDescent="0.25">
      <c r="B26" s="336"/>
      <c r="C26" s="344" t="s">
        <v>40</v>
      </c>
      <c r="D26" s="344"/>
      <c r="E26" s="344"/>
      <c r="F26" s="483" t="s">
        <v>147</v>
      </c>
      <c r="G26" s="588">
        <f>SUM(G22:G25)</f>
        <v>60</v>
      </c>
      <c r="H26" s="588">
        <f t="shared" ref="H26:K26" si="0">SUM(H22:H25)</f>
        <v>120</v>
      </c>
      <c r="I26" s="588">
        <f t="shared" si="0"/>
        <v>180</v>
      </c>
      <c r="J26" s="588">
        <f t="shared" si="0"/>
        <v>240</v>
      </c>
      <c r="K26" s="588">
        <f t="shared" si="0"/>
        <v>240</v>
      </c>
    </row>
    <row r="27" spans="2:13" s="350" customFormat="1" ht="12" customHeight="1" thickTop="1" x14ac:dyDescent="0.2">
      <c r="B27" s="336"/>
      <c r="C27" s="344"/>
      <c r="D27" s="344"/>
      <c r="E27" s="344"/>
      <c r="F27" s="337"/>
      <c r="G27" s="337"/>
      <c r="H27" s="337"/>
      <c r="I27" s="337"/>
      <c r="J27" s="337"/>
      <c r="K27" s="345"/>
    </row>
    <row r="28" spans="2:13" s="350" customFormat="1" x14ac:dyDescent="0.2">
      <c r="B28" s="336"/>
      <c r="C28" s="344" t="s">
        <v>42</v>
      </c>
      <c r="D28" s="344"/>
      <c r="E28" s="344"/>
      <c r="F28" s="482" t="s">
        <v>147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2:13" s="350" customFormat="1" ht="12" hidden="1" customHeight="1" x14ac:dyDescent="0.2">
      <c r="B29" s="336"/>
      <c r="C29" s="344"/>
      <c r="D29" s="344"/>
      <c r="E29" s="344"/>
      <c r="F29" s="337"/>
      <c r="G29" s="467"/>
      <c r="H29" s="467"/>
      <c r="I29" s="467"/>
      <c r="J29" s="467"/>
      <c r="K29" s="467"/>
    </row>
    <row r="30" spans="2:13" s="350" customFormat="1" hidden="1" x14ac:dyDescent="0.2">
      <c r="B30" s="336"/>
      <c r="C30" s="344" t="s">
        <v>135</v>
      </c>
      <c r="D30" s="344"/>
      <c r="E30" s="344"/>
      <c r="F30" s="482" t="s">
        <v>147</v>
      </c>
      <c r="G30" s="3">
        <v>9</v>
      </c>
      <c r="H30" s="3">
        <v>18</v>
      </c>
      <c r="I30" s="3">
        <v>27</v>
      </c>
      <c r="J30" s="3">
        <v>36</v>
      </c>
      <c r="K30" s="3">
        <v>36</v>
      </c>
    </row>
    <row r="31" spans="2:13" s="350" customFormat="1" ht="3.75" customHeight="1" x14ac:dyDescent="0.2">
      <c r="B31" s="336"/>
      <c r="C31" s="344"/>
      <c r="D31" s="344"/>
      <c r="E31" s="344"/>
      <c r="F31" s="337"/>
      <c r="G31" s="467"/>
      <c r="H31" s="467"/>
      <c r="I31" s="467"/>
      <c r="J31" s="467"/>
      <c r="K31" s="467"/>
    </row>
    <row r="32" spans="2:13" s="350" customFormat="1" x14ac:dyDescent="0.2">
      <c r="B32" s="336"/>
      <c r="C32" s="344" t="s">
        <v>43</v>
      </c>
      <c r="D32" s="344"/>
      <c r="E32" s="344"/>
      <c r="F32" s="482" t="s">
        <v>147</v>
      </c>
      <c r="G32" s="3">
        <v>9</v>
      </c>
      <c r="H32" s="3">
        <v>18</v>
      </c>
      <c r="I32" s="3">
        <v>27</v>
      </c>
      <c r="J32" s="3">
        <v>36</v>
      </c>
      <c r="K32" s="3">
        <v>36</v>
      </c>
    </row>
    <row r="33" spans="2:11" s="350" customFormat="1" ht="6" customHeight="1" x14ac:dyDescent="0.2">
      <c r="B33" s="336"/>
      <c r="C33" s="344"/>
      <c r="D33" s="344"/>
      <c r="E33" s="344"/>
      <c r="F33" s="337"/>
      <c r="G33" s="467"/>
      <c r="H33" s="467"/>
      <c r="I33" s="467"/>
      <c r="J33" s="467"/>
      <c r="K33" s="467"/>
    </row>
    <row r="34" spans="2:11" s="350" customFormat="1" hidden="1" x14ac:dyDescent="0.2">
      <c r="B34" s="336"/>
      <c r="C34" s="344" t="s">
        <v>328</v>
      </c>
      <c r="D34" s="344"/>
      <c r="E34" s="344"/>
      <c r="F34" s="482" t="s">
        <v>147</v>
      </c>
      <c r="G34" s="402">
        <v>0</v>
      </c>
      <c r="H34" s="402">
        <v>0</v>
      </c>
      <c r="I34" s="402">
        <v>0</v>
      </c>
      <c r="J34" s="402">
        <v>0</v>
      </c>
      <c r="K34" s="402">
        <v>0</v>
      </c>
    </row>
    <row r="35" spans="2:11" s="350" customFormat="1" hidden="1" x14ac:dyDescent="0.2">
      <c r="B35" s="336"/>
      <c r="C35" s="344" t="s">
        <v>329</v>
      </c>
      <c r="D35" s="344"/>
      <c r="E35" s="344"/>
      <c r="F35" s="482" t="s">
        <v>147</v>
      </c>
      <c r="G35" s="402">
        <v>0</v>
      </c>
      <c r="H35" s="402">
        <v>0</v>
      </c>
      <c r="I35" s="402">
        <v>0</v>
      </c>
      <c r="J35" s="402">
        <v>0</v>
      </c>
      <c r="K35" s="402">
        <v>0</v>
      </c>
    </row>
    <row r="36" spans="2:11" s="350" customFormat="1" ht="18.75" hidden="1" customHeight="1" x14ac:dyDescent="0.2">
      <c r="B36" s="339"/>
      <c r="C36" s="347"/>
      <c r="D36" s="347"/>
      <c r="E36" s="347"/>
      <c r="F36" s="340"/>
      <c r="G36" s="347"/>
      <c r="H36" s="347"/>
      <c r="I36" s="347"/>
      <c r="J36" s="347"/>
      <c r="K36" s="341"/>
    </row>
    <row r="168" spans="3:3" x14ac:dyDescent="0.2">
      <c r="C168" s="476" t="s">
        <v>285</v>
      </c>
    </row>
    <row r="169" spans="3:3" x14ac:dyDescent="0.2">
      <c r="C169" s="476" t="s">
        <v>286</v>
      </c>
    </row>
  </sheetData>
  <sheetProtection selectLockedCells="1"/>
  <mergeCells count="2">
    <mergeCell ref="B21:F21"/>
    <mergeCell ref="D3:F3"/>
  </mergeCells>
  <phoneticPr fontId="25" type="noConversion"/>
  <dataValidations count="1">
    <dataValidation type="list" allowBlank="1" showInputMessage="1" showErrorMessage="1" sqref="E8">
      <formula1>$C$168:$C$169</formula1>
    </dataValidation>
  </dataValidation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4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6</xdr:col>
                    <xdr:colOff>371475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66307816-29EE-4258-B0E2-3952AC7E3955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6" id="{5B3107C9-A89D-4C59-BFEE-334F4264396A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7" id="{EF3F0F11-F843-44F7-8743-541A6EB20532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F22:K22</xm:sqref>
        </x14:conditionalFormatting>
        <x14:conditionalFormatting xmlns:xm="http://schemas.microsoft.com/office/excel/2006/main">
          <x14:cfRule type="expression" priority="19" id="{F8D93574-BAFD-4544-A895-8554F0CC66BB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0" id="{EFDB730D-57B8-4420-863D-6B7DE33F2C20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1" id="{D125DD38-BF3A-4499-818D-860923D24110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F23:K23</xm:sqref>
        </x14:conditionalFormatting>
        <x14:conditionalFormatting xmlns:xm="http://schemas.microsoft.com/office/excel/2006/main">
          <x14:cfRule type="expression" priority="10" id="{9725D913-9228-455B-9B42-A71BC669F185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1" id="{8D9AA44B-0FEF-41B9-A1BB-4853B66C553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8" id="{308AD34E-2039-4FF2-B07B-9F0C3B8C3516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G24:K24</xm:sqref>
        </x14:conditionalFormatting>
        <x14:conditionalFormatting xmlns:xm="http://schemas.microsoft.com/office/excel/2006/main">
          <x14:cfRule type="expression" priority="9" id="{F89FD157-DA2F-4B26-B9AF-E94B7BE5F537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2" id="{3BA09D7E-0208-4535-B616-1AC4ED8A1BB9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3" id="{ACC765E2-9406-4F09-89A9-C857622A0BD8}">
            <xm:f>'Calculations - HIDE'!$AK$16&gt;1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4" id="{50DEBAD9-22C4-41EE-8493-CF8F400C80CF}">
            <xm:f>'Calculations - HIDE'!$AK$15&gt;1</xm:f>
            <x14:dxf>
              <fill>
                <patternFill>
                  <bgColor theme="1" tint="0.34998626667073579"/>
                </patternFill>
              </fill>
            </x14:dxf>
          </x14:cfRule>
          <xm:sqref>F25:K25</xm:sqref>
        </x14:conditionalFormatting>
        <x14:conditionalFormatting xmlns:xm="http://schemas.microsoft.com/office/excel/2006/main">
          <x14:cfRule type="expression" priority="8" id="{ED78C334-80EF-487E-9CFC-B878755485CC}">
            <xm:f>'Calculations - HIDE'!$AK$18&lt;1</xm:f>
            <x14:dxf>
              <fill>
                <patternFill>
                  <bgColor theme="1" tint="0.34998626667073579"/>
                </patternFill>
              </fill>
            </x14:dxf>
          </x14:cfRule>
          <xm:sqref>F18:K19</xm:sqref>
        </x14:conditionalFormatting>
        <x14:conditionalFormatting xmlns:xm="http://schemas.microsoft.com/office/excel/2006/main">
          <x14:cfRule type="expression" priority="7" id="{B15503FE-0A2D-48C9-B5E2-7816CE41E9AC}">
            <xm:f>'Calculations - HIDE'!$AK$19&gt;0</xm:f>
            <x14:dxf>
              <fill>
                <patternFill>
                  <bgColor theme="1" tint="0.34998626667073579"/>
                </patternFill>
              </fill>
            </x14:dxf>
          </x14:cfRule>
          <xm:sqref>F30:K30</xm:sqref>
        </x14:conditionalFormatting>
        <x14:conditionalFormatting xmlns:xm="http://schemas.microsoft.com/office/excel/2006/main">
          <x14:cfRule type="expression" priority="4" id="{F6B5AB5C-85D4-4058-A58A-0BC13AD91832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5" id="{94E38153-3250-4B7C-93BC-4A2B0F0E5915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6" id="{F1CB3F6F-0AD6-4946-9787-7A5BCE214C1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F35:K35</xm:sqref>
        </x14:conditionalFormatting>
        <x14:conditionalFormatting xmlns:xm="http://schemas.microsoft.com/office/excel/2006/main">
          <x14:cfRule type="expression" priority="1" id="{BCE54261-2224-48DE-AACF-AE6EB5A0E470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" id="{36122936-44C7-4286-8771-7844792C8804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" id="{F37B01EC-9B4B-4EB9-93D8-594F035643A7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F34:K34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V109"/>
  <sheetViews>
    <sheetView showGridLines="0" topLeftCell="B5" zoomScale="90" zoomScaleNormal="90" zoomScalePageLayoutView="80" workbookViewId="0">
      <selection activeCell="P19" sqref="P19"/>
    </sheetView>
  </sheetViews>
  <sheetFormatPr defaultColWidth="8.85546875" defaultRowHeight="12.75" x14ac:dyDescent="0.2"/>
  <cols>
    <col min="1" max="1" width="2.85546875" style="301" customWidth="1"/>
    <col min="2" max="2" width="10" style="301" customWidth="1"/>
    <col min="3" max="3" width="9.140625" style="301" customWidth="1"/>
    <col min="4" max="4" width="16.28515625" style="301" bestFit="1" customWidth="1"/>
    <col min="5" max="5" width="5.85546875" style="301" customWidth="1"/>
    <col min="6" max="6" width="24.85546875" style="301" customWidth="1"/>
    <col min="7" max="7" width="18.28515625" style="301" customWidth="1"/>
    <col min="8" max="8" width="14.85546875" style="301" customWidth="1"/>
    <col min="9" max="9" width="12.28515625" style="301" hidden="1" customWidth="1"/>
    <col min="10" max="14" width="12.28515625" style="301" customWidth="1"/>
    <col min="15" max="15" width="2.42578125" style="406" customWidth="1"/>
    <col min="16" max="16" width="57.5703125" style="301" customWidth="1"/>
    <col min="17" max="16384" width="8.85546875" style="301"/>
  </cols>
  <sheetData>
    <row r="1" spans="2:20" ht="21" x14ac:dyDescent="0.35">
      <c r="B1" s="449" t="str">
        <f>'Start Here - Data Entry '!D3&amp;" - REVENUE"</f>
        <v>Legacy Options HS - REVENUE</v>
      </c>
      <c r="H1" s="329"/>
      <c r="I1" s="453" t="s">
        <v>250</v>
      </c>
      <c r="O1" s="562"/>
      <c r="P1" s="475"/>
      <c r="Q1" s="475"/>
      <c r="R1" s="475"/>
      <c r="S1" s="475"/>
      <c r="T1" s="475"/>
    </row>
    <row r="2" spans="2:20" ht="21" x14ac:dyDescent="0.35">
      <c r="F2" s="9"/>
      <c r="H2" s="9"/>
      <c r="I2" s="453" t="s">
        <v>251</v>
      </c>
      <c r="O2" s="562"/>
      <c r="P2" s="475"/>
      <c r="Q2" s="475"/>
      <c r="R2" s="475"/>
      <c r="S2" s="475"/>
      <c r="T2" s="475"/>
    </row>
    <row r="3" spans="2:20" ht="15.75" x14ac:dyDescent="0.25">
      <c r="F3" s="331"/>
      <c r="H3" s="331"/>
      <c r="I3" s="454" t="s">
        <v>335</v>
      </c>
      <c r="O3" s="562"/>
      <c r="P3" s="475"/>
      <c r="Q3" s="475"/>
      <c r="R3" s="475"/>
      <c r="S3" s="475"/>
      <c r="T3" s="475"/>
    </row>
    <row r="4" spans="2:20" ht="21" x14ac:dyDescent="0.35">
      <c r="G4" s="459" t="s">
        <v>336</v>
      </c>
      <c r="I4" s="454" t="s">
        <v>308</v>
      </c>
      <c r="O4" s="562"/>
      <c r="P4" s="475"/>
      <c r="Q4" s="475"/>
      <c r="R4" s="475"/>
      <c r="S4" s="475"/>
      <c r="T4" s="475"/>
    </row>
    <row r="5" spans="2:20" s="302" customFormat="1" ht="18.75" x14ac:dyDescent="0.3">
      <c r="B5" s="456"/>
      <c r="C5" s="303"/>
      <c r="D5" s="303"/>
      <c r="E5" s="355"/>
      <c r="F5" s="356"/>
      <c r="G5" s="303"/>
      <c r="H5" s="356"/>
      <c r="I5" s="455" t="s">
        <v>262</v>
      </c>
      <c r="J5" s="456"/>
      <c r="K5" s="303"/>
      <c r="L5" s="303"/>
      <c r="M5" s="303"/>
      <c r="N5" s="303"/>
      <c r="O5" s="563"/>
      <c r="P5" s="564"/>
      <c r="Q5" s="564"/>
      <c r="R5" s="564"/>
      <c r="S5" s="564"/>
      <c r="T5" s="564"/>
    </row>
    <row r="6" spans="2:20" x14ac:dyDescent="0.2">
      <c r="B6" s="304"/>
      <c r="C6" s="304"/>
      <c r="D6" s="304"/>
      <c r="E6" s="304"/>
      <c r="F6" s="304"/>
      <c r="G6" s="304"/>
      <c r="H6" s="304"/>
      <c r="I6" s="251"/>
      <c r="J6" s="251"/>
      <c r="K6" s="251"/>
      <c r="L6" s="251"/>
      <c r="M6" s="251"/>
      <c r="N6" s="251"/>
      <c r="O6" s="565"/>
      <c r="P6" s="475"/>
      <c r="Q6" s="475"/>
      <c r="R6" s="475"/>
      <c r="S6" s="475"/>
      <c r="T6" s="475"/>
    </row>
    <row r="7" spans="2:20" ht="20.25" customHeight="1" x14ac:dyDescent="0.2">
      <c r="B7" s="175"/>
      <c r="C7" s="274"/>
      <c r="D7" s="305"/>
      <c r="E7" s="305"/>
      <c r="F7" s="305"/>
      <c r="G7" s="305" t="s">
        <v>148</v>
      </c>
      <c r="H7" s="305"/>
      <c r="I7" s="166"/>
      <c r="J7" s="274" t="s">
        <v>437</v>
      </c>
      <c r="K7" s="274" t="s">
        <v>438</v>
      </c>
      <c r="L7" s="274" t="s">
        <v>439</v>
      </c>
      <c r="M7" s="274" t="s">
        <v>440</v>
      </c>
      <c r="N7" s="275" t="s">
        <v>441</v>
      </c>
      <c r="O7" s="566"/>
      <c r="P7" s="475"/>
      <c r="Q7" s="475"/>
      <c r="R7" s="475"/>
      <c r="S7" s="475"/>
      <c r="T7" s="475"/>
    </row>
    <row r="8" spans="2:20" x14ac:dyDescent="0.2">
      <c r="B8" s="306"/>
      <c r="C8" s="307"/>
      <c r="D8" s="307"/>
      <c r="E8" s="307"/>
      <c r="F8" s="308"/>
      <c r="G8" s="307"/>
      <c r="H8" s="307"/>
      <c r="I8" s="309" t="s">
        <v>140</v>
      </c>
      <c r="J8" s="309" t="s">
        <v>141</v>
      </c>
      <c r="K8" s="309" t="s">
        <v>142</v>
      </c>
      <c r="L8" s="309" t="s">
        <v>143</v>
      </c>
      <c r="M8" s="309" t="s">
        <v>144</v>
      </c>
      <c r="N8" s="310" t="s">
        <v>145</v>
      </c>
      <c r="O8" s="567"/>
      <c r="P8" s="475"/>
      <c r="Q8" s="475"/>
      <c r="R8" s="475"/>
      <c r="S8" s="475"/>
      <c r="T8" s="475"/>
    </row>
    <row r="9" spans="2:20" x14ac:dyDescent="0.2">
      <c r="B9" s="612" t="s">
        <v>436</v>
      </c>
      <c r="C9" s="612"/>
      <c r="D9" s="612"/>
      <c r="E9" s="612"/>
      <c r="F9" s="612"/>
      <c r="G9" s="612"/>
      <c r="H9" s="612"/>
      <c r="I9" s="613"/>
      <c r="J9" s="458">
        <v>361902</v>
      </c>
      <c r="K9" s="458">
        <v>417241</v>
      </c>
      <c r="L9" s="458">
        <v>590221</v>
      </c>
      <c r="M9" s="458">
        <v>460965</v>
      </c>
      <c r="N9" s="458">
        <v>460965</v>
      </c>
      <c r="O9" s="567"/>
      <c r="P9" s="475"/>
      <c r="Q9" s="475"/>
      <c r="R9" s="475"/>
      <c r="S9" s="475"/>
      <c r="T9" s="475"/>
    </row>
    <row r="10" spans="2:20" x14ac:dyDescent="0.2">
      <c r="B10" s="612" t="s">
        <v>430</v>
      </c>
      <c r="C10" s="167"/>
      <c r="D10" s="167"/>
      <c r="E10" s="167"/>
      <c r="F10" s="312"/>
      <c r="G10" s="313"/>
      <c r="H10" s="167"/>
      <c r="I10" s="458">
        <v>0</v>
      </c>
      <c r="J10" s="458">
        <v>200000</v>
      </c>
      <c r="K10" s="458">
        <v>150000</v>
      </c>
      <c r="L10" s="458">
        <v>0</v>
      </c>
      <c r="M10" s="458">
        <v>0</v>
      </c>
      <c r="N10" s="458">
        <v>0</v>
      </c>
      <c r="O10" s="568"/>
      <c r="P10" s="475"/>
      <c r="Q10" s="475"/>
      <c r="R10" s="475"/>
      <c r="S10" s="475"/>
      <c r="T10" s="475"/>
    </row>
    <row r="11" spans="2:20" x14ac:dyDescent="0.2">
      <c r="B11" s="315" t="s">
        <v>435</v>
      </c>
      <c r="C11" s="316"/>
      <c r="D11" s="316"/>
      <c r="E11" s="316"/>
      <c r="F11" s="316"/>
      <c r="G11" s="316"/>
      <c r="H11" s="316"/>
      <c r="I11" s="457">
        <f>SUM(I10:I10)</f>
        <v>0</v>
      </c>
      <c r="J11" s="287">
        <f>SUM(J9:J10)</f>
        <v>561902</v>
      </c>
      <c r="K11" s="287">
        <f>SUM(K9:K10)</f>
        <v>567241</v>
      </c>
      <c r="L11" s="287">
        <f>SUM(L9:L10)</f>
        <v>590221</v>
      </c>
      <c r="M11" s="287">
        <f>SUM(M9:M10)</f>
        <v>460965</v>
      </c>
      <c r="N11" s="287">
        <f>SUM(N9:N10)</f>
        <v>460965</v>
      </c>
      <c r="O11" s="569"/>
      <c r="P11" s="475"/>
      <c r="Q11" s="475"/>
      <c r="R11" s="475"/>
      <c r="S11" s="475"/>
      <c r="T11" s="475"/>
    </row>
    <row r="12" spans="2:20" x14ac:dyDescent="0.2">
      <c r="B12" s="317"/>
      <c r="C12" s="174"/>
      <c r="D12" s="174"/>
      <c r="E12" s="174"/>
      <c r="F12" s="174"/>
      <c r="G12" s="174"/>
      <c r="H12" s="174"/>
      <c r="I12" s="165"/>
      <c r="J12" s="165"/>
      <c r="K12" s="165"/>
      <c r="L12" s="165"/>
      <c r="M12" s="165"/>
      <c r="N12" s="268"/>
      <c r="O12" s="565"/>
      <c r="P12" s="614"/>
      <c r="Q12" s="475"/>
      <c r="R12" s="475"/>
      <c r="S12" s="475"/>
      <c r="T12" s="475"/>
    </row>
    <row r="13" spans="2:20" ht="15" x14ac:dyDescent="0.25">
      <c r="B13" s="318" t="s">
        <v>46</v>
      </c>
      <c r="C13" s="319"/>
      <c r="D13" s="319"/>
      <c r="E13" s="319"/>
      <c r="F13" s="319"/>
      <c r="G13" s="319"/>
      <c r="H13" s="319"/>
      <c r="I13" s="318"/>
      <c r="J13" s="318"/>
      <c r="K13" s="318"/>
      <c r="L13" s="318"/>
      <c r="M13" s="318"/>
      <c r="N13" s="320"/>
      <c r="O13" s="570"/>
      <c r="P13" s="615"/>
      <c r="Q13" s="475"/>
      <c r="R13" s="475"/>
      <c r="S13" s="475"/>
      <c r="T13" s="475"/>
    </row>
    <row r="14" spans="2:20" ht="12.75" customHeight="1" x14ac:dyDescent="0.2">
      <c r="B14" s="306" t="s">
        <v>19</v>
      </c>
      <c r="C14" s="307"/>
      <c r="D14" s="307"/>
      <c r="E14" s="307"/>
      <c r="F14" s="308" t="s">
        <v>242</v>
      </c>
      <c r="G14" s="307" t="s">
        <v>52</v>
      </c>
      <c r="H14" s="307"/>
      <c r="I14" s="309" t="s">
        <v>140</v>
      </c>
      <c r="J14" s="309" t="s">
        <v>141</v>
      </c>
      <c r="K14" s="309" t="s">
        <v>142</v>
      </c>
      <c r="L14" s="309" t="s">
        <v>143</v>
      </c>
      <c r="M14" s="309" t="s">
        <v>144</v>
      </c>
      <c r="N14" s="310" t="s">
        <v>145</v>
      </c>
      <c r="O14" s="567"/>
      <c r="P14" s="475"/>
      <c r="Q14" s="475"/>
      <c r="R14" s="475"/>
      <c r="S14" s="475" t="s">
        <v>322</v>
      </c>
      <c r="T14" s="475"/>
    </row>
    <row r="15" spans="2:20" x14ac:dyDescent="0.2">
      <c r="B15" s="311" t="s">
        <v>337</v>
      </c>
      <c r="C15" s="313"/>
      <c r="D15" s="313"/>
      <c r="E15" s="167"/>
      <c r="F15" s="312">
        <f>F16+F18</f>
        <v>4076</v>
      </c>
      <c r="G15" s="313"/>
      <c r="H15" s="167"/>
      <c r="I15" s="589">
        <f t="shared" ref="I15:N15" si="0">SUM(I16:I18)</f>
        <v>0</v>
      </c>
      <c r="J15" s="410">
        <f t="shared" si="0"/>
        <v>244560</v>
      </c>
      <c r="K15" s="410">
        <f t="shared" si="0"/>
        <v>489120</v>
      </c>
      <c r="L15" s="410">
        <f t="shared" si="0"/>
        <v>733680</v>
      </c>
      <c r="M15" s="410">
        <f t="shared" si="0"/>
        <v>978240</v>
      </c>
      <c r="N15" s="507">
        <f t="shared" si="0"/>
        <v>978240</v>
      </c>
      <c r="O15" s="569"/>
      <c r="P15" s="475"/>
      <c r="Q15" s="475"/>
      <c r="R15" s="475"/>
      <c r="S15" s="475"/>
      <c r="T15" s="475"/>
    </row>
    <row r="16" spans="2:20" x14ac:dyDescent="0.2">
      <c r="B16" s="321" t="s">
        <v>338</v>
      </c>
      <c r="C16" s="167"/>
      <c r="D16" s="167"/>
      <c r="E16" s="167"/>
      <c r="F16" s="322">
        <v>4024</v>
      </c>
      <c r="G16" s="313" t="s">
        <v>73</v>
      </c>
      <c r="H16" s="167"/>
      <c r="I16" s="590">
        <v>0</v>
      </c>
      <c r="J16" s="285">
        <f>$F$16*('Start Here - Data Entry '!G26-'Start Here - Data Entry '!G22)</f>
        <v>241440</v>
      </c>
      <c r="K16" s="285">
        <f>$F$16*('Start Here - Data Entry '!H26-'Start Here - Data Entry '!H22)</f>
        <v>482880</v>
      </c>
      <c r="L16" s="285">
        <f>$F$16*('Start Here - Data Entry '!I26-'Start Here - Data Entry '!I22)</f>
        <v>724320</v>
      </c>
      <c r="M16" s="285">
        <f>$F$16*('Start Here - Data Entry '!J26-'Start Here - Data Entry '!J22)</f>
        <v>965760</v>
      </c>
      <c r="N16" s="286">
        <f>$F$16*('Start Here - Data Entry '!K26-'Start Here - Data Entry '!K22)</f>
        <v>965760</v>
      </c>
      <c r="O16" s="571"/>
      <c r="P16" s="475"/>
      <c r="Q16" s="475"/>
      <c r="R16" s="475"/>
      <c r="S16" s="475"/>
      <c r="T16" s="475"/>
    </row>
    <row r="17" spans="2:22" x14ac:dyDescent="0.2">
      <c r="B17" s="321" t="s">
        <v>339</v>
      </c>
      <c r="C17" s="167"/>
      <c r="D17" s="167"/>
      <c r="E17" s="167"/>
      <c r="F17" s="322">
        <v>7480</v>
      </c>
      <c r="G17" s="313" t="s">
        <v>73</v>
      </c>
      <c r="H17" s="167"/>
      <c r="I17" s="590">
        <v>0</v>
      </c>
      <c r="J17" s="285">
        <f>$F$17*'Start Here - Data Entry '!G28</f>
        <v>0</v>
      </c>
      <c r="K17" s="285">
        <f>$F$17*'Start Here - Data Entry '!H28</f>
        <v>0</v>
      </c>
      <c r="L17" s="285">
        <f>$F$17*'Start Here - Data Entry '!I28</f>
        <v>0</v>
      </c>
      <c r="M17" s="285">
        <f>$F$17*'Start Here - Data Entry '!J28</f>
        <v>0</v>
      </c>
      <c r="N17" s="286">
        <f>$F$17*'Start Here - Data Entry '!K28</f>
        <v>0</v>
      </c>
      <c r="O17" s="571"/>
      <c r="P17" s="475"/>
      <c r="Q17" s="475"/>
      <c r="R17" s="475"/>
      <c r="S17" s="475"/>
      <c r="T17" s="475"/>
    </row>
    <row r="18" spans="2:22" x14ac:dyDescent="0.2">
      <c r="B18" s="321" t="s">
        <v>340</v>
      </c>
      <c r="C18" s="167"/>
      <c r="D18" s="167"/>
      <c r="E18" s="167"/>
      <c r="F18" s="322">
        <f>'Calculations - HIDE'!C21</f>
        <v>52</v>
      </c>
      <c r="G18" s="313" t="s">
        <v>77</v>
      </c>
      <c r="H18" s="167"/>
      <c r="I18" s="590">
        <v>0</v>
      </c>
      <c r="J18" s="285">
        <f>$F$18*'Start Here - Data Entry '!G26</f>
        <v>3120</v>
      </c>
      <c r="K18" s="285">
        <f>$F$18*'Start Here - Data Entry '!H26</f>
        <v>6240</v>
      </c>
      <c r="L18" s="285">
        <f>$F$18*'Start Here - Data Entry '!I26</f>
        <v>9360</v>
      </c>
      <c r="M18" s="285">
        <f>$F$18*'Start Here - Data Entry '!J26</f>
        <v>12480</v>
      </c>
      <c r="N18" s="286">
        <f>$F$18*'Start Here - Data Entry '!K26</f>
        <v>12480</v>
      </c>
      <c r="O18" s="571"/>
      <c r="P18" s="475"/>
      <c r="Q18" s="475"/>
      <c r="R18" s="475"/>
      <c r="S18" s="475"/>
      <c r="T18" s="475"/>
    </row>
    <row r="19" spans="2:22" x14ac:dyDescent="0.2">
      <c r="B19" s="311" t="s">
        <v>341</v>
      </c>
      <c r="C19" s="167"/>
      <c r="D19" s="167"/>
      <c r="E19" s="167"/>
      <c r="F19" s="312">
        <f>VLOOKUP('Start Here - Data Entry '!$E$5,'Calculations - HIDE'!A25:C29,3,FALSE)</f>
        <v>503</v>
      </c>
      <c r="G19" s="313" t="s">
        <v>73</v>
      </c>
      <c r="H19" s="167"/>
      <c r="I19" s="589">
        <v>0</v>
      </c>
      <c r="J19" s="285">
        <f>$F$19*'Start Here - Data Entry '!G15*('Start Here - Data Entry '!G26-'Start Here - Data Entry '!G22)</f>
        <v>28670.999999999996</v>
      </c>
      <c r="K19" s="285">
        <f>$F$19*'Start Here - Data Entry '!H15*('Start Here - Data Entry '!H26-'Start Here - Data Entry '!H22)</f>
        <v>57341.999999999993</v>
      </c>
      <c r="L19" s="285">
        <f>$F$19*'Start Here - Data Entry '!I15*('Start Here - Data Entry '!I26-'Start Here - Data Entry '!I22)</f>
        <v>86013</v>
      </c>
      <c r="M19" s="285">
        <f>$F$19*'Start Here - Data Entry '!J15*('Start Here - Data Entry '!J26-'Start Here - Data Entry '!J22)</f>
        <v>114683.99999999999</v>
      </c>
      <c r="N19" s="286">
        <f>$F$19*'Start Here - Data Entry '!K15*('Start Here - Data Entry '!K26-'Start Here - Data Entry '!K22)</f>
        <v>114683.99999999999</v>
      </c>
      <c r="O19" s="569"/>
      <c r="P19" s="475"/>
      <c r="Q19" s="475"/>
      <c r="R19" s="475"/>
      <c r="S19" s="475"/>
      <c r="T19" s="475"/>
    </row>
    <row r="20" spans="2:22" x14ac:dyDescent="0.2">
      <c r="B20" s="311" t="s">
        <v>47</v>
      </c>
      <c r="C20" s="167"/>
      <c r="D20" s="167"/>
      <c r="E20" s="167"/>
      <c r="F20" s="323"/>
      <c r="G20" s="313" t="s">
        <v>94</v>
      </c>
      <c r="H20" s="167"/>
      <c r="I20" s="589">
        <v>0</v>
      </c>
      <c r="J20" s="283">
        <v>0</v>
      </c>
      <c r="K20" s="283">
        <v>0</v>
      </c>
      <c r="L20" s="283">
        <v>0</v>
      </c>
      <c r="M20" s="283">
        <v>0</v>
      </c>
      <c r="N20" s="284">
        <v>0</v>
      </c>
      <c r="O20" s="569"/>
      <c r="P20" s="475"/>
      <c r="Q20" s="475"/>
      <c r="R20" s="475"/>
      <c r="S20" s="475"/>
      <c r="T20" s="475"/>
    </row>
    <row r="21" spans="2:22" x14ac:dyDescent="0.2">
      <c r="B21" s="311" t="s">
        <v>288</v>
      </c>
      <c r="C21" s="167"/>
      <c r="D21" s="167"/>
      <c r="E21" s="167"/>
      <c r="F21" s="323">
        <v>2791</v>
      </c>
      <c r="G21" s="313" t="s">
        <v>73</v>
      </c>
      <c r="H21" s="167"/>
      <c r="I21" s="589">
        <f>IF('Start Here - Data Entry '!$E$8="no",0,'Calculations - HIDE'!O243)</f>
        <v>0</v>
      </c>
      <c r="J21" s="283">
        <f>IF('Start Here - Data Entry '!$E$8="no",0,'Calculations - HIDE'!K243)</f>
        <v>0</v>
      </c>
      <c r="K21" s="283">
        <f>IF('Start Here - Data Entry '!$E$8="no",0,'Calculations - HIDE'!Q243)</f>
        <v>0</v>
      </c>
      <c r="L21" s="283">
        <f>IF('Start Here - Data Entry '!$E$8="no",0,'Calculations - HIDE'!W243)</f>
        <v>0</v>
      </c>
      <c r="M21" s="283">
        <f>IF('Start Here - Data Entry '!$E$8="no",0,'Calculations - HIDE'!AC243)</f>
        <v>0</v>
      </c>
      <c r="N21" s="284">
        <f>IF('Start Here - Data Entry '!$E$8="no",0,'Calculations - HIDE'!AI243)</f>
        <v>0</v>
      </c>
      <c r="O21" s="569"/>
      <c r="P21" s="475"/>
      <c r="Q21" s="475"/>
      <c r="R21" s="475"/>
      <c r="S21" s="475"/>
      <c r="T21" s="475"/>
    </row>
    <row r="22" spans="2:22" x14ac:dyDescent="0.2">
      <c r="B22" s="311" t="s">
        <v>342</v>
      </c>
      <c r="C22" s="167"/>
      <c r="D22" s="167"/>
      <c r="E22" s="167"/>
      <c r="F22" s="312"/>
      <c r="G22" s="313" t="s">
        <v>94</v>
      </c>
      <c r="H22" s="167"/>
      <c r="I22" s="589">
        <v>0</v>
      </c>
      <c r="J22" s="283">
        <v>0</v>
      </c>
      <c r="K22" s="283">
        <v>0</v>
      </c>
      <c r="L22" s="283">
        <v>0</v>
      </c>
      <c r="M22" s="283">
        <v>0</v>
      </c>
      <c r="N22" s="284">
        <v>0</v>
      </c>
      <c r="O22" s="569"/>
      <c r="P22" s="475"/>
      <c r="Q22" s="475"/>
      <c r="R22" s="475"/>
      <c r="S22" s="475"/>
      <c r="T22" s="475"/>
    </row>
    <row r="23" spans="2:22" x14ac:dyDescent="0.2">
      <c r="B23" s="311" t="s">
        <v>343</v>
      </c>
      <c r="C23" s="167"/>
      <c r="D23" s="167"/>
      <c r="E23" s="167"/>
      <c r="F23" s="312" t="str">
        <f>".25 FTE &amp; $"&amp;'Calculations - HIDE'!C44&amp;" per"</f>
        <v>.25 FTE &amp; $120 per</v>
      </c>
      <c r="G23" s="313" t="s">
        <v>74</v>
      </c>
      <c r="H23" s="167"/>
      <c r="I23" s="589">
        <v>0</v>
      </c>
      <c r="J23" s="283">
        <f>(0.25*'Step 3 - Staffing Tool'!$G$29)+(120*'Start Here - Data Entry '!G30)</f>
        <v>17958.826000000001</v>
      </c>
      <c r="K23" s="283">
        <f>(0.25*'Step 3 - Staffing Tool'!$G$29)+(120*'Start Here - Data Entry '!H30)</f>
        <v>19038.826000000001</v>
      </c>
      <c r="L23" s="283">
        <f>(0.25*'Step 3 - Staffing Tool'!$G$29)+(120*'Start Here - Data Entry '!I30)</f>
        <v>20118.826000000001</v>
      </c>
      <c r="M23" s="283">
        <f>(0.25*'Step 3 - Staffing Tool'!$G$29)+(120*'Start Here - Data Entry '!J30)</f>
        <v>21198.826000000001</v>
      </c>
      <c r="N23" s="284">
        <f>(0.25*'Step 3 - Staffing Tool'!$G$29)+(120*'Start Here - Data Entry '!K30)</f>
        <v>21198.826000000001</v>
      </c>
      <c r="O23" s="569"/>
      <c r="P23" s="475"/>
      <c r="Q23" s="475"/>
      <c r="R23" s="475"/>
      <c r="S23" s="475"/>
      <c r="T23" s="475"/>
    </row>
    <row r="24" spans="2:22" x14ac:dyDescent="0.2">
      <c r="B24" s="311" t="s">
        <v>320</v>
      </c>
      <c r="C24" s="167"/>
      <c r="D24" s="167"/>
      <c r="E24" s="167"/>
      <c r="F24" s="312"/>
      <c r="G24" s="313" t="s">
        <v>94</v>
      </c>
      <c r="H24" s="167"/>
      <c r="I24" s="589">
        <v>0</v>
      </c>
      <c r="J24" s="283">
        <f>SUM('Calculations - HIDE'!$K50:$K55)</f>
        <v>3507.84</v>
      </c>
      <c r="K24" s="283">
        <v>7016</v>
      </c>
      <c r="L24" s="283">
        <f>SUM('Calculations - HIDE'!$W50:$W55)</f>
        <v>10523.52</v>
      </c>
      <c r="M24" s="283">
        <f>SUM('Calculations - HIDE'!$AC50:$AC55)</f>
        <v>35078.400000000001</v>
      </c>
      <c r="N24" s="284">
        <v>35078</v>
      </c>
      <c r="O24" s="569"/>
      <c r="P24" s="475"/>
      <c r="Q24" s="475"/>
      <c r="R24" s="475"/>
      <c r="S24" s="475"/>
      <c r="T24" s="475"/>
      <c r="V24" s="301" t="s">
        <v>322</v>
      </c>
    </row>
    <row r="25" spans="2:22" x14ac:dyDescent="0.2">
      <c r="B25" s="311" t="s">
        <v>283</v>
      </c>
      <c r="C25" s="167"/>
      <c r="D25" s="167"/>
      <c r="E25" s="167"/>
      <c r="F25" s="312">
        <f>'Calculations - HIDE'!C242</f>
        <v>400</v>
      </c>
      <c r="G25" s="313" t="s">
        <v>344</v>
      </c>
      <c r="H25" s="167"/>
      <c r="I25" s="589">
        <v>0</v>
      </c>
      <c r="J25" s="283">
        <f>$F$25*'Start Here - Data Entry '!G20</f>
        <v>2000</v>
      </c>
      <c r="K25" s="283">
        <f>$F$25*'Start Here - Data Entry '!H20</f>
        <v>4000</v>
      </c>
      <c r="L25" s="283">
        <f>$F$25*'Start Here - Data Entry '!I20</f>
        <v>6000</v>
      </c>
      <c r="M25" s="283">
        <f>$F$25*'Start Here - Data Entry '!J20</f>
        <v>8000</v>
      </c>
      <c r="N25" s="284">
        <f>$F$25*'Start Here - Data Entry '!K20</f>
        <v>8000</v>
      </c>
      <c r="O25" s="569"/>
      <c r="P25" s="475"/>
      <c r="Q25" s="475"/>
      <c r="R25" s="475"/>
      <c r="S25" s="475"/>
      <c r="T25" s="475"/>
    </row>
    <row r="26" spans="2:22" x14ac:dyDescent="0.2">
      <c r="B26" s="311" t="s">
        <v>345</v>
      </c>
      <c r="C26" s="167"/>
      <c r="D26" s="167"/>
      <c r="E26" s="167"/>
      <c r="F26" s="312"/>
      <c r="G26" s="313" t="s">
        <v>94</v>
      </c>
      <c r="H26" s="167"/>
      <c r="I26" s="589">
        <v>0</v>
      </c>
      <c r="J26" s="283">
        <v>0</v>
      </c>
      <c r="K26" s="283">
        <v>0</v>
      </c>
      <c r="L26" s="283">
        <v>0</v>
      </c>
      <c r="M26" s="283">
        <v>0</v>
      </c>
      <c r="N26" s="284">
        <v>0</v>
      </c>
      <c r="O26" s="569"/>
      <c r="P26" s="562"/>
      <c r="Q26" s="475"/>
      <c r="R26" s="475"/>
      <c r="S26" s="475"/>
      <c r="T26" s="475"/>
    </row>
    <row r="27" spans="2:22" x14ac:dyDescent="0.2">
      <c r="B27" s="311" t="s">
        <v>346</v>
      </c>
      <c r="C27" s="167"/>
      <c r="D27" s="167"/>
      <c r="E27" s="167"/>
      <c r="F27" s="312">
        <v>4</v>
      </c>
      <c r="G27" s="313" t="s">
        <v>73</v>
      </c>
      <c r="H27" s="167"/>
      <c r="I27" s="589">
        <v>0</v>
      </c>
      <c r="J27" s="283">
        <f>$F$27*('Start Here - Data Entry '!G26-'Start Here - Data Entry '!G22)</f>
        <v>240</v>
      </c>
      <c r="K27" s="283">
        <f>$F$27*('Start Here - Data Entry '!H26-'Start Here - Data Entry '!H22)</f>
        <v>480</v>
      </c>
      <c r="L27" s="283">
        <f>$F$27*('Start Here - Data Entry '!I26-'Start Here - Data Entry '!I22)</f>
        <v>720</v>
      </c>
      <c r="M27" s="283">
        <f>$F$27*('Start Here - Data Entry '!J26-'Start Here - Data Entry '!J22)</f>
        <v>960</v>
      </c>
      <c r="N27" s="284">
        <f>$F$27*('Start Here - Data Entry '!K26-'Start Here - Data Entry '!K22)</f>
        <v>960</v>
      </c>
      <c r="O27" s="569"/>
      <c r="P27" s="562" t="s">
        <v>322</v>
      </c>
      <c r="Q27" s="475"/>
      <c r="R27" s="475"/>
      <c r="S27" s="475"/>
      <c r="T27" s="475"/>
    </row>
    <row r="28" spans="2:22" x14ac:dyDescent="0.2">
      <c r="B28" s="311" t="s">
        <v>347</v>
      </c>
      <c r="C28" s="167"/>
      <c r="D28" s="167"/>
      <c r="E28" s="167"/>
      <c r="F28" s="312"/>
      <c r="G28" s="313" t="s">
        <v>73</v>
      </c>
      <c r="H28" s="167"/>
      <c r="I28" s="589">
        <v>0</v>
      </c>
      <c r="J28" s="283">
        <v>0</v>
      </c>
      <c r="K28" s="283">
        <v>0</v>
      </c>
      <c r="L28" s="283">
        <v>0</v>
      </c>
      <c r="M28" s="283">
        <v>0</v>
      </c>
      <c r="N28" s="284">
        <v>0</v>
      </c>
      <c r="O28" s="569"/>
      <c r="P28" s="562"/>
      <c r="Q28" s="475"/>
      <c r="R28" s="475"/>
      <c r="S28" s="475"/>
      <c r="T28" s="475"/>
    </row>
    <row r="29" spans="2:22" x14ac:dyDescent="0.2">
      <c r="B29" s="311" t="s">
        <v>348</v>
      </c>
      <c r="C29" s="167"/>
      <c r="D29" s="167"/>
      <c r="E29" s="167"/>
      <c r="F29" s="314">
        <v>15.66</v>
      </c>
      <c r="G29" s="313" t="s">
        <v>73</v>
      </c>
      <c r="H29" s="167"/>
      <c r="I29" s="589">
        <v>0</v>
      </c>
      <c r="J29" s="291">
        <f>$F$29*'Start Here - Data Entry '!G23</f>
        <v>0</v>
      </c>
      <c r="K29" s="291">
        <f>$F$29*'Start Here - Data Entry '!H23</f>
        <v>0</v>
      </c>
      <c r="L29" s="291">
        <f>$F$29*'Start Here - Data Entry '!I23</f>
        <v>0</v>
      </c>
      <c r="M29" s="291">
        <f>$F$29*'Start Here - Data Entry '!J23</f>
        <v>0</v>
      </c>
      <c r="N29" s="378">
        <f>$F$29*'Start Here - Data Entry '!K23</f>
        <v>0</v>
      </c>
      <c r="O29" s="569"/>
      <c r="P29" s="562"/>
      <c r="Q29" s="475"/>
      <c r="R29" s="475"/>
      <c r="S29" s="475"/>
      <c r="T29" s="475"/>
    </row>
    <row r="30" spans="2:22" x14ac:dyDescent="0.2">
      <c r="B30" s="315" t="s">
        <v>307</v>
      </c>
      <c r="C30" s="316"/>
      <c r="D30" s="316"/>
      <c r="E30" s="316"/>
      <c r="F30" s="324"/>
      <c r="G30" s="316"/>
      <c r="H30" s="316"/>
      <c r="I30" s="363">
        <f t="shared" ref="I30:N30" si="1">SUM(I16:I26)</f>
        <v>0</v>
      </c>
      <c r="J30" s="363">
        <f t="shared" si="1"/>
        <v>296697.66600000003</v>
      </c>
      <c r="K30" s="363">
        <f t="shared" si="1"/>
        <v>576516.826</v>
      </c>
      <c r="L30" s="363">
        <f t="shared" si="1"/>
        <v>856335.34600000002</v>
      </c>
      <c r="M30" s="363">
        <f t="shared" si="1"/>
        <v>1157201.2259999998</v>
      </c>
      <c r="N30" s="508">
        <f t="shared" si="1"/>
        <v>1157200.8259999999</v>
      </c>
      <c r="O30" s="569"/>
      <c r="P30" s="475"/>
      <c r="Q30" s="475"/>
      <c r="R30" s="475"/>
      <c r="S30" s="475"/>
      <c r="T30" s="475"/>
    </row>
    <row r="31" spans="2:22" x14ac:dyDescent="0.2">
      <c r="B31" s="317"/>
      <c r="C31" s="174"/>
      <c r="D31" s="174"/>
      <c r="E31" s="174"/>
      <c r="F31" s="174"/>
      <c r="G31" s="174"/>
      <c r="H31" s="174"/>
      <c r="I31" s="165"/>
      <c r="J31" s="165"/>
      <c r="K31" s="165"/>
      <c r="L31" s="165"/>
      <c r="M31" s="165"/>
      <c r="N31" s="268"/>
      <c r="O31" s="565"/>
      <c r="P31" s="475"/>
      <c r="Q31" s="475"/>
      <c r="R31" s="475"/>
      <c r="S31" s="475"/>
      <c r="T31" s="475"/>
    </row>
    <row r="32" spans="2:22" x14ac:dyDescent="0.2">
      <c r="B32" s="166" t="s">
        <v>49</v>
      </c>
      <c r="C32" s="305"/>
      <c r="D32" s="305"/>
      <c r="E32" s="305"/>
      <c r="F32" s="305"/>
      <c r="G32" s="305"/>
      <c r="H32" s="305"/>
      <c r="I32" s="166"/>
      <c r="J32" s="166"/>
      <c r="K32" s="166"/>
      <c r="L32" s="166"/>
      <c r="M32" s="166"/>
      <c r="N32" s="269"/>
      <c r="O32" s="572"/>
      <c r="P32" s="475"/>
      <c r="Q32" s="475"/>
      <c r="R32" s="475"/>
      <c r="S32" s="475"/>
      <c r="T32" s="475"/>
    </row>
    <row r="33" spans="2:20" x14ac:dyDescent="0.2">
      <c r="B33" s="311" t="s">
        <v>350</v>
      </c>
      <c r="C33" s="167"/>
      <c r="D33" s="167"/>
      <c r="E33" s="167"/>
      <c r="F33" s="312">
        <f>'Calculations - HIDE'!C97</f>
        <v>69</v>
      </c>
      <c r="G33" s="313" t="s">
        <v>75</v>
      </c>
      <c r="H33" s="167"/>
      <c r="I33" s="591">
        <v>0</v>
      </c>
      <c r="J33" s="289">
        <f>$F$33*('Start Here - Data Entry '!G26-'Start Here - Data Entry '!G22)</f>
        <v>4140</v>
      </c>
      <c r="K33" s="289">
        <f>$F$33*('Start Here - Data Entry '!H26-'Start Here - Data Entry '!H22)</f>
        <v>8280</v>
      </c>
      <c r="L33" s="289">
        <f>$F$33*('Start Here - Data Entry '!I26-'Start Here - Data Entry '!I22)</f>
        <v>12420</v>
      </c>
      <c r="M33" s="289">
        <f>$F$33*('Start Here - Data Entry '!J26-'Start Here - Data Entry '!J22)</f>
        <v>16560</v>
      </c>
      <c r="N33" s="290">
        <f>$F$33*('Start Here - Data Entry '!K26-'Start Here - Data Entry '!K22)</f>
        <v>16560</v>
      </c>
      <c r="O33" s="569"/>
      <c r="P33" s="475"/>
      <c r="Q33" s="475"/>
      <c r="R33" s="475"/>
      <c r="S33" s="475"/>
      <c r="T33" s="475"/>
    </row>
    <row r="34" spans="2:20" x14ac:dyDescent="0.2">
      <c r="B34" s="311" t="s">
        <v>349</v>
      </c>
      <c r="C34" s="167"/>
      <c r="D34" s="167"/>
      <c r="E34" s="167"/>
      <c r="F34" s="312">
        <f>'Calculations - HIDE'!C98</f>
        <v>22</v>
      </c>
      <c r="G34" s="313" t="s">
        <v>76</v>
      </c>
      <c r="H34" s="167"/>
      <c r="I34" s="589">
        <v>0</v>
      </c>
      <c r="J34" s="283">
        <f>$F$34*'Start Here - Data Entry '!G26</f>
        <v>1320</v>
      </c>
      <c r="K34" s="283">
        <f>$F$34*'Start Here - Data Entry '!H26</f>
        <v>2640</v>
      </c>
      <c r="L34" s="283">
        <f>$F$34*'Start Here - Data Entry '!I26</f>
        <v>3960</v>
      </c>
      <c r="M34" s="283">
        <f>$F$34*'Start Here - Data Entry '!J26</f>
        <v>5280</v>
      </c>
      <c r="N34" s="284">
        <f>$F$34*'Start Here - Data Entry '!K26</f>
        <v>5280</v>
      </c>
      <c r="O34" s="569"/>
      <c r="P34" s="475"/>
      <c r="Q34" s="475"/>
      <c r="R34" s="475"/>
      <c r="S34" s="475"/>
      <c r="T34" s="475"/>
    </row>
    <row r="35" spans="2:20" x14ac:dyDescent="0.2">
      <c r="B35" s="311" t="s">
        <v>352</v>
      </c>
      <c r="C35" s="167"/>
      <c r="D35" s="167"/>
      <c r="E35" s="167"/>
      <c r="F35" s="312" t="str">
        <f>"FTE (see table) + $7 per"</f>
        <v>FTE (see table) + $7 per</v>
      </c>
      <c r="G35" s="313" t="s">
        <v>351</v>
      </c>
      <c r="H35" s="167"/>
      <c r="I35" s="589">
        <v>0</v>
      </c>
      <c r="J35" s="283">
        <f>IF(OR('Start Here - Data Entry '!$E$5=1,'Start Here - Data Entry '!$E$5=2),(7*('Start Here - Data Entry '!G$26-'Start Here - Data Entry '!G$22))+VLOOKUP(('Start Here - Data Entry '!G$26-'Start Here - Data Entry '!G$22),'Arts Vlookup'!$A:$B,2,FALSE),0)</f>
        <v>0</v>
      </c>
      <c r="K35" s="283">
        <f>IF(OR('Start Here - Data Entry '!$E$5=1,'Start Here - Data Entry '!$E$5=2),(7*('Start Here - Data Entry '!H$26-'Start Here - Data Entry '!H$22))+VLOOKUP(('Start Here - Data Entry '!H$26-'Start Here - Data Entry '!H$22),'Arts Vlookup'!$A:$B,2,FALSE),0)</f>
        <v>0</v>
      </c>
      <c r="L35" s="283">
        <f>IF(OR('Start Here - Data Entry '!$E$5=1,'Start Here - Data Entry '!$E$5=2),(7*('Start Here - Data Entry '!I$26-'Start Here - Data Entry '!I$22))+VLOOKUP(('Start Here - Data Entry '!I$26-'Start Here - Data Entry '!I$22),'Arts Vlookup'!$A:$B,2,FALSE),0)</f>
        <v>0</v>
      </c>
      <c r="M35" s="283">
        <f>IF(OR('Start Here - Data Entry '!$E$5=1,'Start Here - Data Entry '!$E$5=2),(7*('Start Here - Data Entry '!J$26-'Start Here - Data Entry '!J$22))+VLOOKUP(('Start Here - Data Entry '!J$26-'Start Here - Data Entry '!J$22),'Arts Vlookup'!$A:$B,2,FALSE),0)</f>
        <v>0</v>
      </c>
      <c r="N35" s="284">
        <f>IF(OR('Start Here - Data Entry '!$E$5=1,'Start Here - Data Entry '!$E$5=2),(7*('Start Here - Data Entry '!K$26-'Start Here - Data Entry '!K$22))+VLOOKUP(('Start Here - Data Entry '!K$26-'Start Here - Data Entry '!K$22),'Arts Vlookup'!$A:$B,2,FALSE),0)</f>
        <v>0</v>
      </c>
      <c r="O35" s="569"/>
      <c r="P35" s="475"/>
      <c r="Q35" s="475"/>
      <c r="R35" s="475"/>
      <c r="S35" s="475"/>
      <c r="T35" s="475"/>
    </row>
    <row r="36" spans="2:20" x14ac:dyDescent="0.2">
      <c r="B36" s="311" t="s">
        <v>353</v>
      </c>
      <c r="C36" s="167"/>
      <c r="D36" s="167"/>
      <c r="E36" s="167"/>
      <c r="F36" s="312">
        <f>'Calculations - HIDE'!C107</f>
        <v>10</v>
      </c>
      <c r="G36" s="313" t="s">
        <v>95</v>
      </c>
      <c r="H36" s="167"/>
      <c r="I36" s="589">
        <v>0</v>
      </c>
      <c r="J36" s="283">
        <f>$F$36*('Start Here - Data Entry '!G26-'Start Here - Data Entry '!G22)</f>
        <v>600</v>
      </c>
      <c r="K36" s="283">
        <f>$F$36*('Start Here - Data Entry '!H26-'Start Here - Data Entry '!H22)</f>
        <v>1200</v>
      </c>
      <c r="L36" s="283">
        <f>$F$36*('Start Here - Data Entry '!I26-'Start Here - Data Entry '!I22)</f>
        <v>1800</v>
      </c>
      <c r="M36" s="283">
        <f>$F$36*('Start Here - Data Entry '!J26-'Start Here - Data Entry '!J22)</f>
        <v>2400</v>
      </c>
      <c r="N36" s="284">
        <f>$F$36*('Start Here - Data Entry '!K26-'Start Here - Data Entry '!K22)</f>
        <v>2400</v>
      </c>
      <c r="O36" s="569"/>
      <c r="P36" s="475"/>
      <c r="Q36" s="475"/>
      <c r="R36" s="475"/>
      <c r="S36" s="475"/>
      <c r="T36" s="475"/>
    </row>
    <row r="37" spans="2:20" x14ac:dyDescent="0.2">
      <c r="B37" s="311" t="s">
        <v>354</v>
      </c>
      <c r="C37" s="167"/>
      <c r="D37" s="167"/>
      <c r="E37" s="167"/>
      <c r="F37" s="312">
        <f>'Calculations - HIDE'!C108</f>
        <v>6</v>
      </c>
      <c r="G37" s="313" t="s">
        <v>257</v>
      </c>
      <c r="H37" s="167"/>
      <c r="I37" s="589">
        <v>0</v>
      </c>
      <c r="J37" s="283">
        <f>$F$37*'Start Here - Data Entry '!G26</f>
        <v>360</v>
      </c>
      <c r="K37" s="283">
        <f>$F$37*'Start Here - Data Entry '!H26</f>
        <v>720</v>
      </c>
      <c r="L37" s="283">
        <f>$F$37*'Start Here - Data Entry '!I26</f>
        <v>1080</v>
      </c>
      <c r="M37" s="283">
        <f>$F$37*'Start Here - Data Entry '!J26</f>
        <v>1440</v>
      </c>
      <c r="N37" s="284">
        <f>$F$37*'Start Here - Data Entry '!K26</f>
        <v>1440</v>
      </c>
      <c r="O37" s="569"/>
      <c r="P37" s="475"/>
      <c r="Q37" s="475"/>
      <c r="R37" s="475"/>
      <c r="S37" s="475"/>
      <c r="T37" s="475"/>
    </row>
    <row r="38" spans="2:20" x14ac:dyDescent="0.2">
      <c r="B38" s="311" t="s">
        <v>355</v>
      </c>
      <c r="C38" s="167"/>
      <c r="D38" s="167"/>
      <c r="E38" s="167"/>
      <c r="F38" s="312">
        <v>45</v>
      </c>
      <c r="G38" s="313" t="s">
        <v>76</v>
      </c>
      <c r="H38" s="167"/>
      <c r="I38" s="589">
        <v>0</v>
      </c>
      <c r="J38" s="283">
        <f>$F$38*'Start Here - Data Entry '!G26</f>
        <v>2700</v>
      </c>
      <c r="K38" s="283">
        <f>$F$38*'Start Here - Data Entry '!H26</f>
        <v>5400</v>
      </c>
      <c r="L38" s="283">
        <f>$F$38*'Start Here - Data Entry '!I26</f>
        <v>8100</v>
      </c>
      <c r="M38" s="283">
        <f>$F$38*'Start Here - Data Entry '!J26</f>
        <v>10800</v>
      </c>
      <c r="N38" s="284">
        <f>$F$38*'Start Here - Data Entry '!K26</f>
        <v>10800</v>
      </c>
      <c r="O38" s="569"/>
      <c r="P38" s="475"/>
      <c r="Q38" s="475"/>
      <c r="R38" s="475"/>
      <c r="S38" s="475"/>
      <c r="T38" s="475"/>
    </row>
    <row r="39" spans="2:20" x14ac:dyDescent="0.2">
      <c r="B39" s="311" t="s">
        <v>358</v>
      </c>
      <c r="C39" s="167"/>
      <c r="D39" s="167"/>
      <c r="E39" s="167"/>
      <c r="F39" s="312" t="s">
        <v>360</v>
      </c>
      <c r="G39" s="313" t="s">
        <v>361</v>
      </c>
      <c r="H39" s="167"/>
      <c r="I39" s="589">
        <v>0</v>
      </c>
      <c r="J39" s="283">
        <f>(5*'Start Here - Data Entry '!G26)+(IF('Start Here - Data Entry '!G26*60&gt;0.5*'Step 3 - Staffing Tool'!$G$28,'Start Here - Data Entry '!G26*60,0.5*'Step 3 - Staffing Tool'!$G$28))</f>
        <v>27335.9</v>
      </c>
      <c r="K39" s="283">
        <f>(5*'Start Here - Data Entry '!H26)+(IF('Start Here - Data Entry '!H26*60&gt;0.5*'Step 3 - Staffing Tool'!$G$28,'Start Here - Data Entry '!H26*60,0.5*'Step 3 - Staffing Tool'!$G$28))</f>
        <v>27635.9</v>
      </c>
      <c r="L39" s="283">
        <f>(5*'Start Here - Data Entry '!I26)+(IF('Start Here - Data Entry '!I26*60&gt;0.5*'Step 3 - Staffing Tool'!$G$28,'Start Here - Data Entry '!I26*60,0.5*'Step 3 - Staffing Tool'!$G$28))</f>
        <v>27935.9</v>
      </c>
      <c r="M39" s="283">
        <f>(5*'Start Here - Data Entry '!J26)+(IF('Start Here - Data Entry '!J26*60&gt;0.5*'Step 3 - Staffing Tool'!$G$28,'Start Here - Data Entry '!J26*60,0.5*'Step 3 - Staffing Tool'!$G$28))</f>
        <v>28235.9</v>
      </c>
      <c r="N39" s="284">
        <f>(5*'Start Here - Data Entry '!K26)+(IF('Start Here - Data Entry '!K26*60&gt;0.5*'Step 3 - Staffing Tool'!$G$28,'Start Here - Data Entry '!K26*60,0.5*'Step 3 - Staffing Tool'!$G$28))</f>
        <v>28235.9</v>
      </c>
      <c r="O39" s="569"/>
      <c r="P39" s="475"/>
      <c r="Q39" s="475"/>
      <c r="R39" s="475"/>
      <c r="S39" s="475"/>
      <c r="T39" s="475"/>
    </row>
    <row r="40" spans="2:20" x14ac:dyDescent="0.2">
      <c r="B40" s="311" t="s">
        <v>359</v>
      </c>
      <c r="C40" s="167"/>
      <c r="D40" s="167"/>
      <c r="E40" s="167"/>
      <c r="F40" s="312" t="s">
        <v>356</v>
      </c>
      <c r="G40" s="313" t="s">
        <v>357</v>
      </c>
      <c r="H40" s="167"/>
      <c r="I40" s="589">
        <v>0</v>
      </c>
      <c r="J40" s="283">
        <f>IF(OR('Start Here - Data Entry '!$E$5=3,'Start Here - Data Entry '!$E$5=4,'Start Here - Data Entry '!$E$5=5),(7*'Start Here - Data Entry '!G$26)+(IF('Start Here - Data Entry '!G$26*160&gt;0.5*'Step 3 - Staffing Tool'!$G$28,'Start Here - Data Entry '!G$26*160,0.5*'Step 3 - Staffing Tool'!$G$28)),0)</f>
        <v>27455.9</v>
      </c>
      <c r="K40" s="283">
        <f>IF(OR('Start Here - Data Entry '!$E$5=3,'Start Here - Data Entry '!$E$5=4,'Start Here - Data Entry '!$E$5=5),(7*'Start Here - Data Entry '!H$26)+(IF('Start Here - Data Entry '!H$26*160&gt;0.5*'Step 3 - Staffing Tool'!$G$28,'Start Here - Data Entry '!H$26*160,0.5*'Step 3 - Staffing Tool'!$G$28)),0)</f>
        <v>27875.9</v>
      </c>
      <c r="L40" s="283">
        <f>IF(OR('Start Here - Data Entry '!$E$5=3,'Start Here - Data Entry '!$E$5=4,'Start Here - Data Entry '!$E$5=5),(7*'Start Here - Data Entry '!I$26)+(IF('Start Here - Data Entry '!I$26*160&gt;0.5*'Step 3 - Staffing Tool'!$G$28,'Start Here - Data Entry '!I$26*160,0.5*'Step 3 - Staffing Tool'!$G$28)),0)</f>
        <v>30060</v>
      </c>
      <c r="M40" s="283">
        <f>IF(OR('Start Here - Data Entry '!$E$5=3,'Start Here - Data Entry '!$E$5=4,'Start Here - Data Entry '!$E$5=5),(7*'Start Here - Data Entry '!J$26)+(IF('Start Here - Data Entry '!J$26*160&gt;0.5*'Step 3 - Staffing Tool'!$G$28,'Start Here - Data Entry '!J$26*160,0.5*'Step 3 - Staffing Tool'!$G$28)),0)</f>
        <v>40080</v>
      </c>
      <c r="N40" s="284">
        <f>IF(OR('Start Here - Data Entry '!$E$5=3,'Start Here - Data Entry '!$E$5=4,'Start Here - Data Entry '!$E$5=5),(7*'Start Here - Data Entry '!K$26)+(IF('Start Here - Data Entry '!K$26*160&gt;0.5*'Step 3 - Staffing Tool'!$G$28,'Start Here - Data Entry '!K$26*160,0.5*'Step 3 - Staffing Tool'!$G$28)),0)</f>
        <v>40080</v>
      </c>
      <c r="O40" s="569"/>
      <c r="P40" s="475"/>
      <c r="Q40" s="475"/>
      <c r="R40" s="475"/>
      <c r="S40" s="475"/>
      <c r="T40" s="475"/>
    </row>
    <row r="41" spans="2:20" x14ac:dyDescent="0.2">
      <c r="B41" s="311" t="s">
        <v>362</v>
      </c>
      <c r="C41" s="167"/>
      <c r="D41" s="167"/>
      <c r="E41" s="167"/>
      <c r="F41" s="312" t="s">
        <v>363</v>
      </c>
      <c r="G41" s="313" t="s">
        <v>364</v>
      </c>
      <c r="H41" s="167"/>
      <c r="I41" s="592">
        <v>0</v>
      </c>
      <c r="J41" s="291">
        <v>0</v>
      </c>
      <c r="K41" s="291">
        <v>0</v>
      </c>
      <c r="L41" s="291">
        <v>0</v>
      </c>
      <c r="M41" s="291">
        <v>0</v>
      </c>
      <c r="N41" s="378">
        <v>0</v>
      </c>
      <c r="O41" s="569"/>
      <c r="P41" s="475"/>
      <c r="Q41" s="475"/>
      <c r="R41" s="475"/>
      <c r="S41" s="475"/>
      <c r="T41" s="475"/>
    </row>
    <row r="42" spans="2:20" x14ac:dyDescent="0.2">
      <c r="B42" s="315" t="s">
        <v>306</v>
      </c>
      <c r="C42" s="316"/>
      <c r="D42" s="316"/>
      <c r="E42" s="316"/>
      <c r="F42" s="324"/>
      <c r="G42" s="316"/>
      <c r="H42" s="316"/>
      <c r="I42" s="287">
        <f t="shared" ref="I42:N42" si="2">SUM(I33:I41)</f>
        <v>0</v>
      </c>
      <c r="J42" s="287">
        <f t="shared" si="2"/>
        <v>63911.8</v>
      </c>
      <c r="K42" s="287">
        <f t="shared" si="2"/>
        <v>73751.8</v>
      </c>
      <c r="L42" s="287">
        <f t="shared" si="2"/>
        <v>85355.9</v>
      </c>
      <c r="M42" s="287">
        <f t="shared" si="2"/>
        <v>104795.9</v>
      </c>
      <c r="N42" s="287">
        <f t="shared" si="2"/>
        <v>104795.9</v>
      </c>
      <c r="O42" s="569"/>
      <c r="P42" s="475"/>
      <c r="Q42" s="475"/>
      <c r="R42" s="475"/>
      <c r="S42" s="475"/>
      <c r="T42" s="475"/>
    </row>
    <row r="43" spans="2:20" x14ac:dyDescent="0.2">
      <c r="B43" s="317"/>
      <c r="C43" s="174"/>
      <c r="D43" s="174"/>
      <c r="E43" s="174"/>
      <c r="F43" s="174"/>
      <c r="G43" s="174"/>
      <c r="H43" s="174"/>
      <c r="I43" s="165"/>
      <c r="J43" s="165"/>
      <c r="K43" s="165"/>
      <c r="L43" s="165"/>
      <c r="M43" s="165"/>
      <c r="N43" s="268"/>
      <c r="O43" s="565"/>
      <c r="P43" s="475"/>
      <c r="Q43" s="475"/>
      <c r="R43" s="475"/>
      <c r="S43" s="475"/>
      <c r="T43" s="475"/>
    </row>
    <row r="44" spans="2:20" x14ac:dyDescent="0.2">
      <c r="B44" s="166" t="s">
        <v>51</v>
      </c>
      <c r="C44" s="305"/>
      <c r="D44" s="305"/>
      <c r="E44" s="305"/>
      <c r="F44" s="305"/>
      <c r="G44" s="305"/>
      <c r="H44" s="305"/>
      <c r="I44" s="166"/>
      <c r="J44" s="166"/>
      <c r="K44" s="166"/>
      <c r="L44" s="166"/>
      <c r="M44" s="166"/>
      <c r="N44" s="269"/>
      <c r="O44" s="572"/>
      <c r="P44" s="475"/>
      <c r="Q44" s="475"/>
      <c r="R44" s="475"/>
      <c r="S44" s="475"/>
      <c r="T44" s="475"/>
    </row>
    <row r="45" spans="2:20" x14ac:dyDescent="0.2">
      <c r="B45" s="311" t="s">
        <v>365</v>
      </c>
      <c r="C45" s="167"/>
      <c r="D45" s="167"/>
      <c r="E45" s="167"/>
      <c r="F45" s="364" t="s">
        <v>290</v>
      </c>
      <c r="G45" s="313" t="s">
        <v>367</v>
      </c>
      <c r="H45" s="167"/>
      <c r="I45" s="589">
        <v>0</v>
      </c>
      <c r="J45" s="283">
        <f>IF(AND('Start Here - Data Entry '!G15&gt;=0.64,'Start Here - Data Entry '!G15&lt;0.9),365*('Start Here - Data Entry '!G26-'Start Here - Data Entry '!G22),IF('Start Here - Data Entry '!G15&gt;=0.9,415*('Start Here - Data Entry '!G26-'Start Here - Data Entry '!G22),0))</f>
        <v>24900</v>
      </c>
      <c r="K45" s="283">
        <f>IF(AND('Start Here - Data Entry '!H15&gt;=0.64,'Start Here - Data Entry '!H15&lt;0.9),365*('Start Here - Data Entry '!H26-'Start Here - Data Entry '!H22),IF('Start Here - Data Entry '!H15&gt;=0.9,415*('Start Here - Data Entry '!H26-'Start Here - Data Entry '!H22),0))</f>
        <v>49800</v>
      </c>
      <c r="L45" s="283">
        <f>IF(AND('Start Here - Data Entry '!I15&gt;=0.64,'Start Here - Data Entry '!I15&lt;0.9),365*('Start Here - Data Entry '!I26-'Start Here - Data Entry '!I22),IF('Start Here - Data Entry '!I15&gt;=0.9,415*('Start Here - Data Entry '!I26-'Start Here - Data Entry '!I22),0))</f>
        <v>74700</v>
      </c>
      <c r="M45" s="283">
        <f>IF(AND('Start Here - Data Entry '!J15&gt;=0.64,'Start Here - Data Entry '!J15&lt;0.9),365*('Start Here - Data Entry '!J26-'Start Here - Data Entry '!J22),IF('Start Here - Data Entry '!J15&gt;=0.9,415*('Start Here - Data Entry '!J26-'Start Here - Data Entry '!J22),0))</f>
        <v>99600</v>
      </c>
      <c r="N45" s="283">
        <f>IF(AND('Start Here - Data Entry '!K15&gt;=0.64,'Start Here - Data Entry '!K15&lt;0.9),365*('Start Here - Data Entry '!K26-'Start Here - Data Entry '!K22),IF('Start Here - Data Entry '!K15&gt;=0.9,415*('Start Here - Data Entry '!K26-'Start Here - Data Entry '!K22),0))</f>
        <v>99600</v>
      </c>
      <c r="O45" s="569"/>
      <c r="P45" s="475"/>
      <c r="Q45" s="475"/>
      <c r="R45" s="475"/>
      <c r="S45" s="475"/>
      <c r="T45" s="475"/>
    </row>
    <row r="46" spans="2:20" x14ac:dyDescent="0.2">
      <c r="B46" s="311" t="s">
        <v>366</v>
      </c>
      <c r="C46" s="167"/>
      <c r="D46" s="167"/>
      <c r="E46" s="167"/>
      <c r="F46" s="314">
        <f>'Calculations - HIDE'!C152</f>
        <v>5.92</v>
      </c>
      <c r="G46" s="313" t="s">
        <v>78</v>
      </c>
      <c r="H46" s="167"/>
      <c r="I46" s="589">
        <v>0</v>
      </c>
      <c r="J46" s="283">
        <f>IF(J45&gt;0,$F$46*'Start Here - Data Entry '!G15*('Start Here - Data Entry '!G26-'Start Here - Data Entry '!G22),0)</f>
        <v>337.44</v>
      </c>
      <c r="K46" s="283">
        <f>IF(K45&gt;0,$F$46*'Start Here - Data Entry '!H15*('Start Here - Data Entry '!H26-'Start Here - Data Entry '!H22),0)</f>
        <v>674.88</v>
      </c>
      <c r="L46" s="283">
        <f>IF(L45&gt;0,$F$46*'Start Here - Data Entry '!I15*('Start Here - Data Entry '!I26-'Start Here - Data Entry '!I22),0)</f>
        <v>1012.3199999999999</v>
      </c>
      <c r="M46" s="283">
        <f>IF(M45&gt;0,$F$46*'Start Here - Data Entry '!J15*('Start Here - Data Entry '!J26-'Start Here - Data Entry '!J22),0)</f>
        <v>1349.76</v>
      </c>
      <c r="N46" s="283">
        <f>IF(N45&gt;0,$F$46*'Start Here - Data Entry '!K15*('Start Here - Data Entry '!K26-'Start Here - Data Entry '!K22),0)</f>
        <v>1349.76</v>
      </c>
      <c r="O46" s="569"/>
      <c r="P46" s="475"/>
      <c r="Q46" s="475"/>
      <c r="R46" s="475"/>
      <c r="S46" s="475"/>
      <c r="T46" s="475"/>
    </row>
    <row r="47" spans="2:20" x14ac:dyDescent="0.2">
      <c r="B47" s="315" t="s">
        <v>51</v>
      </c>
      <c r="C47" s="316"/>
      <c r="D47" s="316"/>
      <c r="E47" s="316"/>
      <c r="F47" s="316"/>
      <c r="G47" s="316"/>
      <c r="H47" s="316"/>
      <c r="I47" s="287">
        <f t="shared" ref="I47:N47" si="3">SUM(I45:I46)</f>
        <v>0</v>
      </c>
      <c r="J47" s="287">
        <f t="shared" si="3"/>
        <v>25237.439999999999</v>
      </c>
      <c r="K47" s="287">
        <f t="shared" si="3"/>
        <v>50474.879999999997</v>
      </c>
      <c r="L47" s="287">
        <f t="shared" si="3"/>
        <v>75712.320000000007</v>
      </c>
      <c r="M47" s="287">
        <f t="shared" si="3"/>
        <v>100949.75999999999</v>
      </c>
      <c r="N47" s="288">
        <f t="shared" si="3"/>
        <v>100949.75999999999</v>
      </c>
      <c r="O47" s="569"/>
      <c r="P47" s="475"/>
      <c r="Q47" s="475"/>
      <c r="R47" s="475"/>
      <c r="S47" s="475"/>
      <c r="T47" s="475"/>
    </row>
    <row r="48" spans="2:20" x14ac:dyDescent="0.2">
      <c r="B48" s="317"/>
      <c r="C48" s="174"/>
      <c r="D48" s="174"/>
      <c r="E48" s="174"/>
      <c r="F48" s="174"/>
      <c r="G48" s="174"/>
      <c r="H48" s="174"/>
      <c r="I48" s="165"/>
      <c r="J48" s="165"/>
      <c r="K48" s="165"/>
      <c r="L48" s="165"/>
      <c r="M48" s="165"/>
      <c r="N48" s="268"/>
      <c r="O48" s="565"/>
      <c r="P48" s="475"/>
      <c r="Q48" s="475"/>
      <c r="R48" s="475"/>
      <c r="S48" s="475"/>
      <c r="T48" s="475"/>
    </row>
    <row r="49" spans="2:20" hidden="1" x14ac:dyDescent="0.2">
      <c r="B49" s="166" t="s">
        <v>305</v>
      </c>
      <c r="C49" s="305"/>
      <c r="D49" s="305"/>
      <c r="E49" s="305"/>
      <c r="F49" s="305"/>
      <c r="G49" s="305"/>
      <c r="H49" s="305"/>
      <c r="I49" s="166"/>
      <c r="J49" s="166"/>
      <c r="K49" s="166"/>
      <c r="L49" s="166"/>
      <c r="M49" s="166"/>
      <c r="N49" s="269"/>
      <c r="O49" s="572"/>
      <c r="P49" s="475"/>
      <c r="Q49" s="475"/>
      <c r="R49" s="475"/>
      <c r="S49" s="475"/>
      <c r="T49" s="475"/>
    </row>
    <row r="50" spans="2:20" hidden="1" x14ac:dyDescent="0.2">
      <c r="B50" s="311"/>
      <c r="C50" s="167"/>
      <c r="D50" s="167"/>
      <c r="E50" s="167"/>
      <c r="F50" s="167"/>
      <c r="G50" s="313"/>
      <c r="H50" s="167"/>
      <c r="I50" s="289"/>
      <c r="J50" s="289"/>
      <c r="K50" s="289"/>
      <c r="L50" s="289"/>
      <c r="M50" s="289"/>
      <c r="N50" s="290"/>
      <c r="O50" s="569"/>
      <c r="P50" s="475"/>
      <c r="Q50" s="475"/>
      <c r="R50" s="475"/>
      <c r="S50" s="475"/>
      <c r="T50" s="475"/>
    </row>
    <row r="51" spans="2:20" hidden="1" x14ac:dyDescent="0.2">
      <c r="B51" s="311" t="s">
        <v>245</v>
      </c>
      <c r="C51" s="167"/>
      <c r="D51" s="167"/>
      <c r="E51" s="167"/>
      <c r="F51" s="167">
        <v>3233</v>
      </c>
      <c r="G51" s="313" t="s">
        <v>246</v>
      </c>
      <c r="H51" s="167"/>
      <c r="I51" s="291">
        <v>0</v>
      </c>
      <c r="J51" s="291">
        <v>0</v>
      </c>
      <c r="K51" s="291">
        <v>0</v>
      </c>
      <c r="L51" s="291">
        <v>0</v>
      </c>
      <c r="M51" s="291">
        <v>0</v>
      </c>
      <c r="N51" s="378">
        <v>0</v>
      </c>
      <c r="O51" s="569"/>
      <c r="P51" s="475"/>
      <c r="Q51" s="475"/>
      <c r="R51" s="475"/>
      <c r="S51" s="475"/>
      <c r="T51" s="475"/>
    </row>
    <row r="52" spans="2:20" ht="4.5" hidden="1" customHeight="1" x14ac:dyDescent="0.2">
      <c r="B52" s="311"/>
      <c r="C52" s="167"/>
      <c r="D52" s="167"/>
      <c r="E52" s="167"/>
      <c r="F52" s="325"/>
      <c r="G52" s="167"/>
      <c r="H52" s="167"/>
      <c r="I52" s="168"/>
      <c r="J52" s="168"/>
      <c r="K52" s="168"/>
      <c r="L52" s="168"/>
      <c r="M52" s="168"/>
      <c r="N52" s="270"/>
      <c r="O52" s="573"/>
      <c r="P52" s="475"/>
      <c r="Q52" s="475"/>
      <c r="R52" s="475"/>
      <c r="S52" s="475"/>
      <c r="T52" s="475"/>
    </row>
    <row r="53" spans="2:20" hidden="1" x14ac:dyDescent="0.2">
      <c r="B53" s="311"/>
      <c r="C53" s="167"/>
      <c r="D53" s="167"/>
      <c r="E53" s="167"/>
      <c r="F53" s="167" t="s">
        <v>309</v>
      </c>
      <c r="G53" s="167"/>
      <c r="H53" s="167"/>
      <c r="I53" s="168"/>
      <c r="J53" s="168"/>
      <c r="K53" s="168"/>
      <c r="L53" s="168"/>
      <c r="M53" s="168"/>
      <c r="N53" s="270"/>
      <c r="O53" s="573"/>
      <c r="P53" s="475"/>
      <c r="Q53" s="475"/>
      <c r="R53" s="475"/>
      <c r="S53" s="475"/>
      <c r="T53" s="475"/>
    </row>
    <row r="54" spans="2:20" ht="3.75" hidden="1" customHeight="1" x14ac:dyDescent="0.2">
      <c r="B54" s="311"/>
      <c r="C54" s="167"/>
      <c r="D54" s="167"/>
      <c r="E54" s="167"/>
      <c r="F54" s="167"/>
      <c r="G54" s="167"/>
      <c r="H54" s="167"/>
      <c r="I54" s="168"/>
      <c r="J54" s="168"/>
      <c r="K54" s="168"/>
      <c r="L54" s="168"/>
      <c r="M54" s="168"/>
      <c r="N54" s="270"/>
      <c r="O54" s="573"/>
      <c r="P54" s="475"/>
      <c r="Q54" s="475"/>
      <c r="R54" s="475"/>
      <c r="S54" s="475"/>
      <c r="T54" s="475"/>
    </row>
    <row r="55" spans="2:20" hidden="1" x14ac:dyDescent="0.2">
      <c r="B55" s="315" t="s">
        <v>305</v>
      </c>
      <c r="C55" s="164"/>
      <c r="D55" s="164"/>
      <c r="E55" s="164"/>
      <c r="F55" s="164"/>
      <c r="G55" s="164"/>
      <c r="H55" s="164"/>
      <c r="I55" s="287">
        <f t="shared" ref="I55:N55" si="4">SUM(I50:I51)</f>
        <v>0</v>
      </c>
      <c r="J55" s="287">
        <f t="shared" si="4"/>
        <v>0</v>
      </c>
      <c r="K55" s="287">
        <f t="shared" si="4"/>
        <v>0</v>
      </c>
      <c r="L55" s="287">
        <f t="shared" si="4"/>
        <v>0</v>
      </c>
      <c r="M55" s="287">
        <f t="shared" si="4"/>
        <v>0</v>
      </c>
      <c r="N55" s="288">
        <f t="shared" si="4"/>
        <v>0</v>
      </c>
      <c r="O55" s="569"/>
      <c r="P55" s="475"/>
      <c r="Q55" s="475"/>
      <c r="R55" s="475"/>
      <c r="S55" s="475"/>
      <c r="T55" s="475"/>
    </row>
    <row r="56" spans="2:20" hidden="1" x14ac:dyDescent="0.2">
      <c r="B56" s="326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271"/>
      <c r="O56" s="574"/>
      <c r="P56" s="475"/>
      <c r="Q56" s="475"/>
      <c r="R56" s="475"/>
      <c r="S56" s="475"/>
      <c r="T56" s="475"/>
    </row>
    <row r="57" spans="2:20" x14ac:dyDescent="0.2">
      <c r="B57" s="166" t="s">
        <v>93</v>
      </c>
      <c r="C57" s="305"/>
      <c r="D57" s="305"/>
      <c r="E57" s="305"/>
      <c r="F57" s="305"/>
      <c r="G57" s="305"/>
      <c r="H57" s="305"/>
      <c r="I57" s="166"/>
      <c r="J57" s="166"/>
      <c r="K57" s="166"/>
      <c r="L57" s="166"/>
      <c r="M57" s="166"/>
      <c r="N57" s="269"/>
      <c r="O57" s="572"/>
      <c r="P57" s="475"/>
      <c r="Q57" s="475"/>
      <c r="R57" s="475"/>
      <c r="S57" s="475"/>
      <c r="T57" s="475"/>
    </row>
    <row r="58" spans="2:20" x14ac:dyDescent="0.2">
      <c r="B58" s="311" t="s">
        <v>264</v>
      </c>
      <c r="C58" s="167"/>
      <c r="D58" s="167"/>
      <c r="E58" s="167"/>
      <c r="F58" s="167"/>
      <c r="G58" s="167"/>
      <c r="H58" s="167"/>
      <c r="I58" s="593"/>
      <c r="J58" s="584">
        <f>'Calculations - HIDE'!$K192</f>
        <v>1</v>
      </c>
      <c r="K58" s="584">
        <f>'Calculations - HIDE'!$Q192</f>
        <v>1</v>
      </c>
      <c r="L58" s="584">
        <f>'Calculations - HIDE'!$W192</f>
        <v>1</v>
      </c>
      <c r="M58" s="584">
        <f>'Calculations - HIDE'!$AC192</f>
        <v>1.5</v>
      </c>
      <c r="N58" s="584">
        <f>'Calculations - HIDE'!$AI192</f>
        <v>1.5</v>
      </c>
      <c r="O58" s="575"/>
      <c r="P58" s="475"/>
      <c r="Q58" s="475"/>
      <c r="R58" s="475"/>
      <c r="S58" s="475"/>
      <c r="T58" s="475"/>
    </row>
    <row r="59" spans="2:20" x14ac:dyDescent="0.2">
      <c r="B59" s="311" t="s">
        <v>310</v>
      </c>
      <c r="C59" s="167"/>
      <c r="D59" s="167"/>
      <c r="E59" s="167"/>
      <c r="F59" s="167"/>
      <c r="G59" s="167"/>
      <c r="H59" s="167"/>
      <c r="I59" s="594"/>
      <c r="J59" s="272">
        <f>'Calculations - HIDE'!$K214</f>
        <v>0.6</v>
      </c>
      <c r="K59" s="272">
        <f>'Calculations - HIDE'!$Q214</f>
        <v>0.6</v>
      </c>
      <c r="L59" s="272">
        <f>'Calculations - HIDE'!$W214</f>
        <v>0.6</v>
      </c>
      <c r="M59" s="272">
        <f>'Calculations - HIDE'!$AC214</f>
        <v>0.6</v>
      </c>
      <c r="N59" s="272">
        <f>'Calculations - HIDE'!$AI214</f>
        <v>0.6</v>
      </c>
      <c r="O59" s="575"/>
      <c r="P59" s="475"/>
      <c r="Q59" s="475"/>
      <c r="R59" s="475"/>
      <c r="S59" s="475"/>
      <c r="T59" s="475"/>
    </row>
    <row r="60" spans="2:20" x14ac:dyDescent="0.2">
      <c r="B60" s="311" t="s">
        <v>311</v>
      </c>
      <c r="C60" s="167"/>
      <c r="D60" s="167"/>
      <c r="E60" s="167"/>
      <c r="F60" s="167"/>
      <c r="G60" s="167"/>
      <c r="H60" s="167"/>
      <c r="I60" s="594"/>
      <c r="J60" s="272">
        <f>'Calculations - HIDE'!$K239</f>
        <v>0.8</v>
      </c>
      <c r="K60" s="272">
        <f>'Calculations - HIDE'!$Q239</f>
        <v>0.8</v>
      </c>
      <c r="L60" s="272">
        <f>'Calculations - HIDE'!$W239</f>
        <v>0.8</v>
      </c>
      <c r="M60" s="272">
        <f>'Calculations - HIDE'!$AC239</f>
        <v>0.8</v>
      </c>
      <c r="N60" s="272">
        <f>'Calculations - HIDE'!$AI239</f>
        <v>0.8</v>
      </c>
      <c r="O60" s="575"/>
      <c r="P60" s="475"/>
      <c r="Q60" s="475"/>
      <c r="R60" s="475"/>
      <c r="S60" s="475"/>
      <c r="T60" s="475"/>
    </row>
    <row r="61" spans="2:20" x14ac:dyDescent="0.2">
      <c r="B61" s="311" t="s">
        <v>407</v>
      </c>
      <c r="C61" s="167"/>
      <c r="D61" s="167"/>
      <c r="E61" s="167"/>
      <c r="F61" s="167"/>
      <c r="G61" s="167"/>
      <c r="H61" s="167"/>
      <c r="I61" s="594"/>
      <c r="J61" s="585">
        <f>IF(OR('Start Here - Data Entry '!$E$5=1,'Start Here - Data Entry '!$E$5=2),VLOOKUP(('Start Here - Data Entry '!G$26-'Start Here - Data Entry '!G$22),'Arts Vlookup'!$A:$C,3,FALSE),VLOOKUP('Start Here - Data Entry '!G26,'Arts Vlookup'!$F:$H,3,FALSE))</f>
        <v>1.5</v>
      </c>
      <c r="K61" s="585">
        <f>IF(OR('Start Here - Data Entry '!$E$5=1,'Start Here - Data Entry '!$E$5=2),VLOOKUP(('Start Here - Data Entry '!H$26-'Start Here - Data Entry '!H$22),'Arts Vlookup'!$A:$C,3,FALSE),VLOOKUP('Start Here - Data Entry '!H26,'Arts Vlookup'!$F:$H,3,FALSE))</f>
        <v>1.5</v>
      </c>
      <c r="L61" s="585">
        <f>IF(OR('Start Here - Data Entry '!$E$5=1,'Start Here - Data Entry '!$E$5=2),VLOOKUP(('Start Here - Data Entry '!I$26-'Start Here - Data Entry '!I$22),'Arts Vlookup'!$A:$C,3,FALSE),VLOOKUP('Start Here - Data Entry '!I26,'Arts Vlookup'!$F:$H,3,FALSE))</f>
        <v>1.5</v>
      </c>
      <c r="M61" s="585">
        <f>IF(OR('Start Here - Data Entry '!$E$5=1,'Start Here - Data Entry '!$E$5=2),VLOOKUP(('Start Here - Data Entry '!J$26-'Start Here - Data Entry '!J$22),'Arts Vlookup'!$A:$C,3,FALSE),VLOOKUP('Start Here - Data Entry '!J26,'Arts Vlookup'!$F:$H,3,FALSE))</f>
        <v>1.5</v>
      </c>
      <c r="N61" s="585">
        <f>IF(OR('Start Here - Data Entry '!$E$5=1,'Start Here - Data Entry '!$E$5=2),VLOOKUP(('Start Here - Data Entry '!K$26-'Start Here - Data Entry '!K$22),'Arts Vlookup'!$A:$C,3,FALSE),VLOOKUP('Start Here - Data Entry '!K26,'Arts Vlookup'!$F:$H,3,FALSE))</f>
        <v>1.5</v>
      </c>
      <c r="O61" s="575"/>
      <c r="P61" s="475"/>
      <c r="Q61" s="475"/>
      <c r="R61" s="475"/>
      <c r="S61" s="475"/>
      <c r="T61" s="475"/>
    </row>
    <row r="62" spans="2:20" x14ac:dyDescent="0.2">
      <c r="B62" s="315" t="s">
        <v>263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267"/>
      <c r="O62" s="574"/>
      <c r="P62" s="475"/>
      <c r="Q62" s="475"/>
      <c r="R62" s="475"/>
      <c r="S62" s="475"/>
      <c r="T62" s="475"/>
    </row>
    <row r="63" spans="2:20" x14ac:dyDescent="0.2">
      <c r="B63" s="326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271"/>
      <c r="O63" s="574"/>
      <c r="P63" s="475"/>
      <c r="Q63" s="475"/>
      <c r="R63" s="475"/>
      <c r="S63" s="475"/>
      <c r="T63" s="475"/>
    </row>
    <row r="64" spans="2:20" x14ac:dyDescent="0.2">
      <c r="B64" s="315" t="s">
        <v>238</v>
      </c>
      <c r="C64" s="164"/>
      <c r="D64" s="164"/>
      <c r="E64" s="164"/>
      <c r="F64" s="164"/>
      <c r="G64" s="164"/>
      <c r="H64" s="164"/>
      <c r="I64" s="595">
        <f t="shared" ref="I64:N64" si="5">I30+I42+I47+I55</f>
        <v>0</v>
      </c>
      <c r="J64" s="287">
        <f t="shared" si="5"/>
        <v>385846.90600000002</v>
      </c>
      <c r="K64" s="287">
        <f t="shared" si="5"/>
        <v>700743.50600000005</v>
      </c>
      <c r="L64" s="287">
        <f t="shared" si="5"/>
        <v>1017403.5660000001</v>
      </c>
      <c r="M64" s="287">
        <f t="shared" si="5"/>
        <v>1362946.8859999997</v>
      </c>
      <c r="N64" s="288">
        <f t="shared" si="5"/>
        <v>1362946.4859999998</v>
      </c>
      <c r="O64" s="569"/>
      <c r="P64" s="475"/>
      <c r="Q64" s="475"/>
      <c r="R64" s="475"/>
      <c r="S64" s="475"/>
      <c r="T64" s="475"/>
    </row>
    <row r="65" spans="2:20" x14ac:dyDescent="0.2">
      <c r="B65" s="326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271"/>
      <c r="O65" s="574"/>
      <c r="P65" s="475"/>
      <c r="Q65" s="475"/>
      <c r="R65" s="475"/>
      <c r="S65" s="475"/>
      <c r="T65" s="475"/>
    </row>
    <row r="66" spans="2:20" s="327" customFormat="1" ht="23.25" customHeight="1" x14ac:dyDescent="0.25">
      <c r="B66" s="328" t="s">
        <v>239</v>
      </c>
      <c r="C66" s="266"/>
      <c r="D66" s="266"/>
      <c r="E66" s="266"/>
      <c r="F66" s="266"/>
      <c r="G66" s="266"/>
      <c r="H66" s="266"/>
      <c r="I66" s="292">
        <f t="shared" ref="I66:N66" si="6">I64+I11</f>
        <v>0</v>
      </c>
      <c r="J66" s="292">
        <f t="shared" si="6"/>
        <v>947748.90599999996</v>
      </c>
      <c r="K66" s="292">
        <f t="shared" si="6"/>
        <v>1267984.5060000001</v>
      </c>
      <c r="L66" s="292">
        <f t="shared" si="6"/>
        <v>1607624.5660000001</v>
      </c>
      <c r="M66" s="292">
        <f t="shared" si="6"/>
        <v>1823911.8859999997</v>
      </c>
      <c r="N66" s="293">
        <f t="shared" si="6"/>
        <v>1823911.4859999998</v>
      </c>
      <c r="O66" s="576"/>
      <c r="P66" s="577"/>
      <c r="Q66" s="577"/>
      <c r="R66" s="577"/>
      <c r="S66" s="577"/>
      <c r="T66" s="577"/>
    </row>
    <row r="67" spans="2:20" ht="9.75" customHeight="1" x14ac:dyDescent="0.2">
      <c r="B67" s="476"/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  <c r="O67" s="562"/>
      <c r="P67" s="475"/>
      <c r="Q67" s="475"/>
      <c r="R67" s="475"/>
      <c r="S67" s="475"/>
      <c r="T67" s="475"/>
    </row>
    <row r="68" spans="2:20" x14ac:dyDescent="0.2">
      <c r="B68" s="476"/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  <c r="O68" s="562"/>
      <c r="P68" s="475"/>
      <c r="Q68" s="475"/>
      <c r="R68" s="475"/>
      <c r="S68" s="475"/>
      <c r="T68" s="475"/>
    </row>
    <row r="69" spans="2:20" x14ac:dyDescent="0.2">
      <c r="B69" s="476"/>
      <c r="C69" s="476"/>
      <c r="D69" s="476"/>
      <c r="E69" s="476"/>
      <c r="F69" s="476"/>
      <c r="G69" s="476"/>
      <c r="H69" s="476"/>
      <c r="I69" s="476"/>
      <c r="J69" s="476"/>
      <c r="K69" s="476"/>
      <c r="L69" s="476"/>
      <c r="M69" s="476"/>
      <c r="N69" s="476"/>
      <c r="O69" s="562"/>
      <c r="P69" s="475"/>
      <c r="Q69" s="475"/>
      <c r="R69" s="475"/>
      <c r="S69" s="475"/>
      <c r="T69" s="475"/>
    </row>
    <row r="70" spans="2:20" x14ac:dyDescent="0.2">
      <c r="B70" s="476"/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562"/>
      <c r="P70" s="475"/>
      <c r="Q70" s="475"/>
      <c r="R70" s="475"/>
      <c r="S70" s="475"/>
      <c r="T70" s="475"/>
    </row>
    <row r="71" spans="2:20" x14ac:dyDescent="0.2">
      <c r="B71" s="476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562"/>
      <c r="P71" s="475"/>
      <c r="Q71" s="475"/>
      <c r="R71" s="475"/>
      <c r="S71" s="475"/>
      <c r="T71" s="475"/>
    </row>
    <row r="72" spans="2:20" x14ac:dyDescent="0.2">
      <c r="B72" s="476"/>
      <c r="C72" s="476"/>
      <c r="D72" s="476"/>
      <c r="E72" s="476"/>
      <c r="F72" s="476"/>
      <c r="G72" s="476"/>
      <c r="H72" s="476"/>
      <c r="I72" s="476"/>
      <c r="J72" s="476"/>
      <c r="K72" s="476"/>
      <c r="L72" s="476"/>
      <c r="M72" s="476"/>
      <c r="N72" s="476"/>
      <c r="O72" s="562"/>
      <c r="P72" s="475"/>
      <c r="Q72" s="475"/>
      <c r="R72" s="475"/>
      <c r="S72" s="475"/>
      <c r="T72" s="475"/>
    </row>
    <row r="73" spans="2:20" x14ac:dyDescent="0.2"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562"/>
      <c r="P73" s="475"/>
      <c r="Q73" s="475"/>
      <c r="R73" s="475"/>
      <c r="S73" s="475"/>
      <c r="T73" s="475"/>
    </row>
    <row r="74" spans="2:20" x14ac:dyDescent="0.2">
      <c r="B74" s="476"/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562"/>
      <c r="P74" s="475"/>
      <c r="Q74" s="475"/>
      <c r="R74" s="475"/>
      <c r="S74" s="475"/>
      <c r="T74" s="475"/>
    </row>
    <row r="75" spans="2:20" x14ac:dyDescent="0.2">
      <c r="B75" s="476"/>
      <c r="C75" s="476"/>
      <c r="D75" s="476"/>
      <c r="E75" s="476"/>
      <c r="F75" s="476"/>
      <c r="G75" s="476"/>
      <c r="H75" s="476"/>
      <c r="I75" s="476"/>
      <c r="J75" s="476"/>
      <c r="K75" s="578"/>
      <c r="L75" s="476"/>
      <c r="M75" s="476"/>
      <c r="N75" s="476"/>
      <c r="O75" s="562"/>
      <c r="P75" s="475"/>
      <c r="Q75" s="475"/>
      <c r="R75" s="475"/>
      <c r="S75" s="475"/>
      <c r="T75" s="475"/>
    </row>
    <row r="76" spans="2:20" x14ac:dyDescent="0.2">
      <c r="B76" s="476"/>
      <c r="C76" s="476"/>
      <c r="D76" s="476"/>
      <c r="E76" s="476"/>
      <c r="F76" s="476"/>
      <c r="G76" s="476"/>
      <c r="H76" s="476"/>
      <c r="I76" s="476"/>
      <c r="J76" s="476"/>
      <c r="K76" s="476"/>
      <c r="L76" s="476"/>
      <c r="M76" s="476"/>
      <c r="N76" s="476"/>
      <c r="O76" s="562"/>
      <c r="P76" s="475"/>
      <c r="Q76" s="475"/>
      <c r="R76" s="475"/>
      <c r="S76" s="475"/>
      <c r="T76" s="475"/>
    </row>
    <row r="77" spans="2:20" x14ac:dyDescent="0.2">
      <c r="B77" s="476"/>
      <c r="C77" s="476"/>
      <c r="D77" s="476"/>
      <c r="E77" s="476"/>
      <c r="F77" s="476"/>
      <c r="G77" s="476"/>
      <c r="H77" s="476"/>
      <c r="I77" s="476"/>
      <c r="J77" s="476"/>
      <c r="K77" s="476"/>
      <c r="L77" s="476"/>
      <c r="M77" s="476"/>
      <c r="N77" s="476"/>
      <c r="O77" s="562"/>
      <c r="P77" s="475"/>
      <c r="Q77" s="475"/>
      <c r="R77" s="475"/>
      <c r="S77" s="475"/>
      <c r="T77" s="475"/>
    </row>
    <row r="78" spans="2:20" x14ac:dyDescent="0.2">
      <c r="B78" s="476"/>
      <c r="C78" s="476"/>
      <c r="D78" s="476"/>
      <c r="E78" s="476"/>
      <c r="F78" s="476"/>
      <c r="G78" s="476"/>
      <c r="H78" s="476"/>
      <c r="I78" s="476"/>
      <c r="J78" s="476"/>
      <c r="K78" s="476"/>
      <c r="L78" s="476"/>
      <c r="M78" s="476"/>
      <c r="N78" s="476"/>
      <c r="O78" s="562"/>
      <c r="P78" s="475"/>
      <c r="Q78" s="475"/>
      <c r="R78" s="475"/>
      <c r="S78" s="475"/>
      <c r="T78" s="475"/>
    </row>
    <row r="79" spans="2:20" x14ac:dyDescent="0.2">
      <c r="B79" s="476"/>
      <c r="C79" s="476"/>
      <c r="D79" s="476"/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562"/>
      <c r="P79" s="475"/>
      <c r="Q79" s="475"/>
      <c r="R79" s="475"/>
      <c r="S79" s="475"/>
      <c r="T79" s="475"/>
    </row>
    <row r="80" spans="2:20" x14ac:dyDescent="0.2">
      <c r="B80" s="476"/>
      <c r="C80" s="476"/>
      <c r="D80" s="476"/>
      <c r="E80" s="476"/>
      <c r="F80" s="476"/>
      <c r="G80" s="476"/>
      <c r="H80" s="476"/>
      <c r="I80" s="476"/>
      <c r="J80" s="476"/>
      <c r="K80" s="476"/>
      <c r="L80" s="476"/>
      <c r="M80" s="476"/>
      <c r="N80" s="476"/>
      <c r="O80" s="562"/>
      <c r="P80" s="475"/>
      <c r="Q80" s="475"/>
      <c r="R80" s="475"/>
      <c r="S80" s="475"/>
      <c r="T80" s="475"/>
    </row>
    <row r="81" spans="2:20" x14ac:dyDescent="0.2">
      <c r="B81" s="476"/>
      <c r="C81" s="476"/>
      <c r="D81" s="476"/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562"/>
      <c r="P81" s="475"/>
      <c r="Q81" s="475"/>
      <c r="R81" s="475"/>
      <c r="S81" s="475"/>
      <c r="T81" s="475"/>
    </row>
    <row r="82" spans="2:20" x14ac:dyDescent="0.2">
      <c r="B82" s="476"/>
      <c r="C82" s="476"/>
      <c r="D82" s="476"/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562"/>
      <c r="P82" s="475"/>
      <c r="Q82" s="475"/>
      <c r="R82" s="475"/>
      <c r="S82" s="475"/>
      <c r="T82" s="475"/>
    </row>
    <row r="83" spans="2:20" x14ac:dyDescent="0.2"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562"/>
      <c r="P83" s="475"/>
      <c r="Q83" s="475"/>
      <c r="R83" s="475"/>
      <c r="S83" s="475"/>
      <c r="T83" s="475"/>
    </row>
    <row r="84" spans="2:20" x14ac:dyDescent="0.2"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562"/>
      <c r="P84" s="475"/>
      <c r="Q84" s="475"/>
      <c r="R84" s="475"/>
      <c r="S84" s="475"/>
      <c r="T84" s="475"/>
    </row>
    <row r="85" spans="2:20" x14ac:dyDescent="0.2"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562"/>
      <c r="P85" s="475"/>
      <c r="Q85" s="475"/>
      <c r="R85" s="475"/>
      <c r="S85" s="475"/>
      <c r="T85" s="475"/>
    </row>
    <row r="86" spans="2:20" x14ac:dyDescent="0.2">
      <c r="B86" s="476"/>
      <c r="C86" s="476"/>
      <c r="D86" s="476"/>
      <c r="E86" s="476"/>
      <c r="F86" s="476"/>
      <c r="G86" s="476"/>
      <c r="H86" s="476"/>
      <c r="I86" s="476"/>
      <c r="J86" s="476"/>
      <c r="K86" s="476"/>
      <c r="L86" s="476"/>
      <c r="M86" s="476"/>
      <c r="N86" s="476"/>
      <c r="O86" s="562"/>
      <c r="P86" s="475"/>
      <c r="Q86" s="475"/>
      <c r="R86" s="475"/>
      <c r="S86" s="475"/>
      <c r="T86" s="475"/>
    </row>
    <row r="87" spans="2:20" x14ac:dyDescent="0.2">
      <c r="B87" s="476"/>
      <c r="C87" s="476"/>
      <c r="D87" s="476"/>
      <c r="E87" s="476"/>
      <c r="F87" s="476"/>
      <c r="G87" s="476"/>
      <c r="H87" s="476"/>
      <c r="I87" s="476"/>
      <c r="J87" s="476"/>
      <c r="K87" s="476"/>
      <c r="L87" s="476"/>
      <c r="M87" s="476"/>
      <c r="N87" s="476"/>
      <c r="O87" s="562"/>
      <c r="P87" s="475"/>
      <c r="Q87" s="475"/>
      <c r="R87" s="475"/>
      <c r="S87" s="475"/>
      <c r="T87" s="475"/>
    </row>
    <row r="88" spans="2:20" x14ac:dyDescent="0.2">
      <c r="B88" s="476"/>
      <c r="C88" s="476"/>
      <c r="D88" s="476"/>
      <c r="E88" s="476"/>
      <c r="F88" s="476"/>
      <c r="G88" s="476"/>
      <c r="H88" s="476"/>
      <c r="I88" s="476"/>
      <c r="J88" s="476"/>
      <c r="K88" s="476"/>
      <c r="L88" s="476"/>
      <c r="M88" s="476"/>
      <c r="N88" s="476"/>
      <c r="O88" s="562"/>
      <c r="P88" s="475"/>
      <c r="Q88" s="475"/>
      <c r="R88" s="475"/>
      <c r="S88" s="475"/>
      <c r="T88" s="475"/>
    </row>
    <row r="89" spans="2:20" x14ac:dyDescent="0.2">
      <c r="B89" s="476"/>
      <c r="C89" s="476"/>
      <c r="D89" s="476"/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562"/>
      <c r="P89" s="475"/>
      <c r="Q89" s="475"/>
      <c r="R89" s="475"/>
      <c r="S89" s="475"/>
      <c r="T89" s="475"/>
    </row>
    <row r="90" spans="2:20" x14ac:dyDescent="0.2">
      <c r="B90" s="476"/>
      <c r="C90" s="476"/>
      <c r="D90" s="476"/>
      <c r="E90" s="476"/>
      <c r="F90" s="476"/>
      <c r="G90" s="476"/>
      <c r="H90" s="476"/>
      <c r="I90" s="476"/>
      <c r="J90" s="476"/>
      <c r="K90" s="476"/>
      <c r="L90" s="476"/>
      <c r="M90" s="476"/>
      <c r="N90" s="476"/>
      <c r="O90" s="562"/>
      <c r="P90" s="475"/>
      <c r="Q90" s="475"/>
      <c r="R90" s="475"/>
      <c r="S90" s="475"/>
      <c r="T90" s="475"/>
    </row>
    <row r="91" spans="2:20" x14ac:dyDescent="0.2"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562"/>
      <c r="P91" s="475"/>
      <c r="Q91" s="475"/>
      <c r="R91" s="475"/>
      <c r="S91" s="475"/>
      <c r="T91" s="475"/>
    </row>
    <row r="92" spans="2:20" x14ac:dyDescent="0.2">
      <c r="B92" s="476"/>
      <c r="C92" s="476"/>
      <c r="D92" s="476"/>
      <c r="E92" s="476"/>
      <c r="F92" s="476"/>
      <c r="G92" s="476"/>
      <c r="H92" s="476"/>
      <c r="I92" s="476"/>
      <c r="J92" s="476"/>
      <c r="K92" s="476"/>
      <c r="L92" s="476"/>
      <c r="M92" s="476"/>
      <c r="N92" s="476"/>
      <c r="O92" s="562"/>
      <c r="P92" s="475"/>
      <c r="Q92" s="475"/>
      <c r="R92" s="475"/>
      <c r="S92" s="475"/>
      <c r="T92" s="475"/>
    </row>
    <row r="93" spans="2:20" x14ac:dyDescent="0.2">
      <c r="B93" s="476"/>
      <c r="C93" s="476"/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562"/>
      <c r="P93" s="475"/>
      <c r="Q93" s="475"/>
      <c r="R93" s="475"/>
      <c r="S93" s="475"/>
      <c r="T93" s="475"/>
    </row>
    <row r="94" spans="2:20" x14ac:dyDescent="0.2">
      <c r="B94" s="476"/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562"/>
      <c r="P94" s="475"/>
      <c r="Q94" s="475"/>
      <c r="R94" s="475"/>
      <c r="S94" s="475"/>
      <c r="T94" s="475"/>
    </row>
    <row r="95" spans="2:20" x14ac:dyDescent="0.2"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562"/>
      <c r="P95" s="475"/>
      <c r="Q95" s="475"/>
      <c r="R95" s="475"/>
      <c r="S95" s="475"/>
      <c r="T95" s="475"/>
    </row>
    <row r="96" spans="2:20" x14ac:dyDescent="0.2">
      <c r="B96" s="476"/>
      <c r="C96" s="476"/>
      <c r="D96" s="476"/>
      <c r="E96" s="476"/>
      <c r="F96" s="476"/>
      <c r="G96" s="476"/>
      <c r="H96" s="476"/>
      <c r="I96" s="476"/>
      <c r="J96" s="476"/>
      <c r="K96" s="476"/>
      <c r="L96" s="476"/>
      <c r="M96" s="476"/>
      <c r="N96" s="476"/>
      <c r="O96" s="562"/>
      <c r="P96" s="475"/>
      <c r="Q96" s="475"/>
      <c r="R96" s="475"/>
      <c r="S96" s="475"/>
      <c r="T96" s="475"/>
    </row>
    <row r="97" spans="2:20" x14ac:dyDescent="0.2">
      <c r="B97" s="476"/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562"/>
      <c r="P97" s="475"/>
      <c r="Q97" s="475"/>
      <c r="R97" s="475"/>
      <c r="S97" s="475"/>
      <c r="T97" s="475"/>
    </row>
    <row r="98" spans="2:20" x14ac:dyDescent="0.2">
      <c r="B98" s="476"/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562"/>
      <c r="P98" s="475"/>
      <c r="Q98" s="475"/>
      <c r="R98" s="475"/>
      <c r="S98" s="475"/>
      <c r="T98" s="475"/>
    </row>
    <row r="99" spans="2:20" x14ac:dyDescent="0.2">
      <c r="B99" s="476"/>
      <c r="C99" s="476"/>
      <c r="D99" s="476"/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562"/>
      <c r="P99" s="475"/>
      <c r="Q99" s="475"/>
      <c r="R99" s="475"/>
      <c r="S99" s="475"/>
      <c r="T99" s="475"/>
    </row>
    <row r="100" spans="2:20" x14ac:dyDescent="0.2">
      <c r="B100" s="476"/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  <c r="M100" s="476"/>
      <c r="N100" s="476"/>
      <c r="O100" s="562"/>
      <c r="P100" s="475"/>
      <c r="Q100" s="475"/>
      <c r="R100" s="475"/>
      <c r="S100" s="475"/>
      <c r="T100" s="475"/>
    </row>
    <row r="101" spans="2:20" x14ac:dyDescent="0.2">
      <c r="B101" s="476"/>
      <c r="C101" s="476"/>
      <c r="D101" s="476"/>
      <c r="E101" s="476"/>
      <c r="F101" s="476"/>
      <c r="G101" s="476"/>
      <c r="H101" s="476"/>
      <c r="I101" s="476"/>
      <c r="J101" s="476"/>
      <c r="K101" s="476"/>
      <c r="L101" s="476"/>
      <c r="M101" s="476"/>
      <c r="N101" s="476"/>
      <c r="O101" s="562"/>
      <c r="P101" s="475"/>
      <c r="Q101" s="475"/>
      <c r="R101" s="475"/>
      <c r="S101" s="475"/>
      <c r="T101" s="475"/>
    </row>
    <row r="102" spans="2:20" x14ac:dyDescent="0.2">
      <c r="B102" s="476"/>
      <c r="C102" s="476"/>
      <c r="D102" s="476"/>
      <c r="E102" s="476"/>
      <c r="F102" s="476"/>
      <c r="G102" s="476"/>
      <c r="H102" s="476"/>
      <c r="I102" s="476"/>
      <c r="J102" s="476"/>
      <c r="K102" s="476"/>
      <c r="L102" s="476"/>
      <c r="M102" s="476"/>
      <c r="N102" s="476"/>
      <c r="O102" s="562"/>
      <c r="P102" s="475"/>
      <c r="Q102" s="475"/>
      <c r="R102" s="475"/>
      <c r="S102" s="475"/>
      <c r="T102" s="475"/>
    </row>
    <row r="103" spans="2:20" x14ac:dyDescent="0.2">
      <c r="B103" s="476"/>
      <c r="C103" s="476"/>
      <c r="D103" s="476"/>
      <c r="E103" s="476"/>
      <c r="F103" s="476"/>
      <c r="G103" s="476"/>
      <c r="H103" s="476"/>
      <c r="I103" s="476"/>
      <c r="J103" s="476"/>
      <c r="K103" s="476"/>
      <c r="L103" s="476"/>
      <c r="M103" s="476"/>
      <c r="N103" s="476"/>
      <c r="O103" s="562"/>
      <c r="P103" s="475"/>
      <c r="Q103" s="475"/>
      <c r="R103" s="475"/>
      <c r="S103" s="475"/>
      <c r="T103" s="475"/>
    </row>
    <row r="104" spans="2:20" x14ac:dyDescent="0.2">
      <c r="B104" s="476"/>
      <c r="C104" s="476"/>
      <c r="D104" s="476"/>
      <c r="E104" s="476"/>
      <c r="F104" s="476"/>
      <c r="G104" s="476"/>
      <c r="H104" s="476"/>
      <c r="I104" s="476"/>
      <c r="J104" s="476"/>
      <c r="K104" s="476"/>
      <c r="L104" s="476"/>
      <c r="M104" s="476"/>
      <c r="N104" s="476"/>
      <c r="O104" s="562"/>
      <c r="P104" s="475"/>
      <c r="Q104" s="475"/>
      <c r="R104" s="475"/>
      <c r="S104" s="475"/>
      <c r="T104" s="475"/>
    </row>
    <row r="105" spans="2:20" x14ac:dyDescent="0.2">
      <c r="B105" s="476"/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562"/>
      <c r="P105" s="475"/>
      <c r="Q105" s="475"/>
      <c r="R105" s="475"/>
      <c r="S105" s="475"/>
      <c r="T105" s="475"/>
    </row>
    <row r="106" spans="2:20" x14ac:dyDescent="0.2">
      <c r="B106" s="476"/>
      <c r="C106" s="476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562"/>
      <c r="P106" s="475"/>
      <c r="Q106" s="475"/>
      <c r="R106" s="475"/>
      <c r="S106" s="475"/>
      <c r="T106" s="475"/>
    </row>
    <row r="107" spans="2:20" x14ac:dyDescent="0.2">
      <c r="B107" s="476"/>
      <c r="C107" s="476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562"/>
      <c r="P107" s="475"/>
      <c r="Q107" s="475"/>
      <c r="R107" s="475"/>
      <c r="S107" s="475"/>
      <c r="T107" s="475"/>
    </row>
    <row r="108" spans="2:20" x14ac:dyDescent="0.2">
      <c r="B108" s="476"/>
      <c r="C108" s="476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562"/>
      <c r="P108" s="475"/>
      <c r="Q108" s="475"/>
      <c r="R108" s="475"/>
      <c r="S108" s="475"/>
      <c r="T108" s="475"/>
    </row>
    <row r="109" spans="2:20" x14ac:dyDescent="0.2">
      <c r="B109" s="476"/>
      <c r="C109" s="476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562"/>
      <c r="P109" s="475"/>
      <c r="Q109" s="475"/>
      <c r="R109" s="475"/>
      <c r="S109" s="475"/>
      <c r="T109" s="475"/>
    </row>
  </sheetData>
  <phoneticPr fontId="25" type="noConversion"/>
  <pageMargins left="0.64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K243"/>
  <sheetViews>
    <sheetView zoomScale="90" zoomScaleNormal="90" zoomScalePageLayoutView="90" workbookViewId="0">
      <pane ySplit="2" topLeftCell="A37" activePane="bottomLeft" state="frozen"/>
      <selection pane="bottomLeft" activeCell="D107" sqref="D107"/>
    </sheetView>
  </sheetViews>
  <sheetFormatPr defaultColWidth="8.85546875" defaultRowHeight="15" outlineLevelCol="1" x14ac:dyDescent="0.25"/>
  <cols>
    <col min="1" max="1" width="13.42578125" style="5" customWidth="1" outlineLevel="1"/>
    <col min="2" max="2" width="52.42578125" style="10" customWidth="1" outlineLevel="1"/>
    <col min="3" max="3" width="13.7109375" style="10" customWidth="1" outlineLevel="1"/>
    <col min="4" max="4" width="21.140625" style="10" customWidth="1" outlineLevel="1"/>
    <col min="5" max="5" width="16.140625" style="10" customWidth="1" outlineLevel="1"/>
    <col min="6" max="6" width="3.42578125" style="5" customWidth="1" outlineLevel="1"/>
    <col min="7" max="7" width="13.42578125" style="5" customWidth="1"/>
    <col min="8" max="8" width="52.42578125" style="10" bestFit="1" customWidth="1"/>
    <col min="9" max="9" width="13.7109375" style="10" bestFit="1" customWidth="1"/>
    <col min="10" max="10" width="21.140625" style="10" customWidth="1"/>
    <col min="11" max="11" width="16.140625" style="10" customWidth="1"/>
    <col min="12" max="12" width="3.42578125" style="5" customWidth="1"/>
    <col min="13" max="13" width="13.42578125" style="5" customWidth="1"/>
    <col min="14" max="14" width="52.42578125" style="10" bestFit="1" customWidth="1"/>
    <col min="15" max="15" width="13.7109375" style="10" bestFit="1" customWidth="1"/>
    <col min="16" max="16" width="21.140625" style="10" customWidth="1"/>
    <col min="17" max="17" width="16.140625" style="10" customWidth="1"/>
    <col min="18" max="18" width="3.42578125" style="5" customWidth="1"/>
    <col min="19" max="19" width="13.42578125" style="5" customWidth="1"/>
    <col min="20" max="20" width="52.42578125" style="10" bestFit="1" customWidth="1"/>
    <col min="21" max="21" width="13.7109375" style="10" bestFit="1" customWidth="1"/>
    <col min="22" max="22" width="21.140625" style="10" customWidth="1"/>
    <col min="23" max="23" width="16.140625" style="10" customWidth="1"/>
    <col min="24" max="24" width="3.42578125" style="5" customWidth="1"/>
    <col min="25" max="25" width="13.42578125" style="5" customWidth="1"/>
    <col min="26" max="26" width="52.42578125" style="10" bestFit="1" customWidth="1"/>
    <col min="27" max="27" width="13.7109375" style="10" bestFit="1" customWidth="1"/>
    <col min="28" max="28" width="21.140625" style="10" customWidth="1"/>
    <col min="29" max="29" width="16.140625" style="10" customWidth="1"/>
    <col min="30" max="30" width="3.42578125" style="5" customWidth="1"/>
    <col min="31" max="31" width="13.42578125" style="5" customWidth="1"/>
    <col min="32" max="32" width="52.42578125" style="10" bestFit="1" customWidth="1"/>
    <col min="33" max="33" width="13.7109375" style="10" bestFit="1" customWidth="1"/>
    <col min="34" max="34" width="21.140625" style="10" customWidth="1"/>
    <col min="35" max="35" width="16.140625" style="10" customWidth="1"/>
    <col min="36" max="36" width="15" style="10" customWidth="1"/>
    <col min="37" max="16384" width="8.85546875" style="10"/>
  </cols>
  <sheetData>
    <row r="1" spans="1:37" ht="15" customHeight="1" x14ac:dyDescent="0.25">
      <c r="B1" s="625" t="s">
        <v>241</v>
      </c>
      <c r="C1" s="626"/>
      <c r="D1" s="626"/>
      <c r="E1" s="627"/>
      <c r="H1" s="625" t="s">
        <v>141</v>
      </c>
      <c r="I1" s="626"/>
      <c r="J1" s="626"/>
      <c r="K1" s="627"/>
      <c r="N1" s="625" t="s">
        <v>142</v>
      </c>
      <c r="O1" s="626"/>
      <c r="P1" s="626"/>
      <c r="Q1" s="627"/>
      <c r="T1" s="625" t="s">
        <v>143</v>
      </c>
      <c r="U1" s="626"/>
      <c r="V1" s="626"/>
      <c r="W1" s="627"/>
      <c r="Z1" s="625" t="s">
        <v>144</v>
      </c>
      <c r="AA1" s="626"/>
      <c r="AB1" s="626"/>
      <c r="AC1" s="627"/>
      <c r="AF1" s="625" t="s">
        <v>145</v>
      </c>
      <c r="AG1" s="626"/>
      <c r="AH1" s="626"/>
      <c r="AI1" s="627"/>
    </row>
    <row r="2" spans="1:37" ht="15.75" customHeight="1" thickBot="1" x14ac:dyDescent="0.3">
      <c r="B2" s="628"/>
      <c r="C2" s="629"/>
      <c r="D2" s="629"/>
      <c r="E2" s="630"/>
      <c r="H2" s="628"/>
      <c r="I2" s="629"/>
      <c r="J2" s="629"/>
      <c r="K2" s="630"/>
      <c r="N2" s="628"/>
      <c r="O2" s="629"/>
      <c r="P2" s="629"/>
      <c r="Q2" s="630"/>
      <c r="T2" s="628"/>
      <c r="U2" s="629"/>
      <c r="V2" s="629"/>
      <c r="W2" s="630"/>
      <c r="Z2" s="628"/>
      <c r="AA2" s="629"/>
      <c r="AB2" s="629"/>
      <c r="AC2" s="630"/>
      <c r="AF2" s="628"/>
      <c r="AG2" s="629"/>
      <c r="AH2" s="629"/>
      <c r="AI2" s="630"/>
    </row>
    <row r="3" spans="1:37" ht="27" thickBot="1" x14ac:dyDescent="0.3">
      <c r="B3" s="273"/>
      <c r="C3" s="273"/>
      <c r="D3" s="273"/>
      <c r="E3" s="273"/>
    </row>
    <row r="4" spans="1:37" ht="15.75" thickBot="1" x14ac:dyDescent="0.3">
      <c r="B4" s="5"/>
      <c r="C4" s="6"/>
      <c r="D4" s="7" t="s">
        <v>83</v>
      </c>
      <c r="E4" s="8"/>
      <c r="F4" s="9"/>
      <c r="H4" s="5"/>
      <c r="I4" s="6"/>
      <c r="J4" s="7" t="s">
        <v>83</v>
      </c>
      <c r="K4" s="8"/>
      <c r="L4" s="9"/>
      <c r="N4" s="5"/>
      <c r="O4" s="6"/>
      <c r="P4" s="7" t="s">
        <v>83</v>
      </c>
      <c r="Q4" s="8"/>
      <c r="R4" s="9"/>
      <c r="T4" s="5"/>
      <c r="U4" s="6"/>
      <c r="V4" s="7" t="s">
        <v>83</v>
      </c>
      <c r="W4" s="8"/>
      <c r="X4" s="9"/>
      <c r="Z4" s="5"/>
      <c r="AA4" s="6"/>
      <c r="AB4" s="7" t="s">
        <v>83</v>
      </c>
      <c r="AC4" s="8"/>
      <c r="AD4" s="9"/>
      <c r="AF4" s="5"/>
      <c r="AG4" s="6"/>
      <c r="AH4" s="7" t="s">
        <v>83</v>
      </c>
      <c r="AI4" s="8"/>
    </row>
    <row r="5" spans="1:37" x14ac:dyDescent="0.25">
      <c r="B5" s="5"/>
      <c r="C5" s="11"/>
      <c r="D5" s="12" t="s">
        <v>84</v>
      </c>
      <c r="E5" s="13">
        <v>67515</v>
      </c>
      <c r="F5" s="9"/>
      <c r="G5" s="360">
        <f>E5-(E5*1.5%)</f>
        <v>66502.274999999994</v>
      </c>
      <c r="H5" s="5"/>
      <c r="I5" s="11"/>
      <c r="J5" s="12" t="s">
        <v>84</v>
      </c>
      <c r="K5" s="13">
        <v>67515</v>
      </c>
      <c r="L5" s="9"/>
      <c r="N5" s="5"/>
      <c r="O5" s="11"/>
      <c r="P5" s="12" t="s">
        <v>84</v>
      </c>
      <c r="Q5" s="13">
        <f>K5*(1+'Start Here - Data Entry '!$H$13)</f>
        <v>67515</v>
      </c>
      <c r="R5" s="9"/>
      <c r="T5" s="5"/>
      <c r="U5" s="11"/>
      <c r="V5" s="12" t="s">
        <v>84</v>
      </c>
      <c r="W5" s="13">
        <f>Q5*(1+'Start Here - Data Entry '!$I$13)</f>
        <v>67515</v>
      </c>
      <c r="X5" s="9"/>
      <c r="Z5" s="5"/>
      <c r="AA5" s="11"/>
      <c r="AB5" s="12" t="s">
        <v>84</v>
      </c>
      <c r="AC5" s="13">
        <f>W5*(1+'Start Here - Data Entry '!$J$13)</f>
        <v>67515</v>
      </c>
      <c r="AD5" s="9"/>
      <c r="AF5" s="5"/>
      <c r="AG5" s="11"/>
      <c r="AH5" s="12" t="s">
        <v>84</v>
      </c>
      <c r="AI5" s="13">
        <f>AC5*(1+'Start Here - Data Entry '!$K$13)</f>
        <v>67515</v>
      </c>
    </row>
    <row r="6" spans="1:37" x14ac:dyDescent="0.25">
      <c r="B6" s="5"/>
      <c r="C6" s="11"/>
      <c r="D6" s="12" t="s">
        <v>85</v>
      </c>
      <c r="E6" s="276">
        <v>12.18</v>
      </c>
      <c r="F6" s="9"/>
      <c r="H6" s="5"/>
      <c r="I6" s="11"/>
      <c r="J6" s="12" t="s">
        <v>85</v>
      </c>
      <c r="K6" s="276">
        <f>E6*(1+'Start Here - Data Entry '!$G$13)</f>
        <v>12.18</v>
      </c>
      <c r="L6" s="9"/>
      <c r="N6" s="5"/>
      <c r="O6" s="11"/>
      <c r="P6" s="12" t="s">
        <v>85</v>
      </c>
      <c r="Q6" s="276">
        <f>K6*(1+'Start Here - Data Entry '!$H$13)</f>
        <v>12.18</v>
      </c>
      <c r="R6" s="9"/>
      <c r="T6" s="5"/>
      <c r="U6" s="11"/>
      <c r="V6" s="12" t="s">
        <v>85</v>
      </c>
      <c r="W6" s="276">
        <f>Q6*(1+'Start Here - Data Entry '!$I$13)</f>
        <v>12.18</v>
      </c>
      <c r="X6" s="9"/>
      <c r="Z6" s="5"/>
      <c r="AA6" s="11"/>
      <c r="AB6" s="12" t="s">
        <v>85</v>
      </c>
      <c r="AC6" s="276">
        <f>W6*(1+'Start Here - Data Entry '!$J$13)</f>
        <v>12.18</v>
      </c>
      <c r="AD6" s="9"/>
      <c r="AF6" s="5"/>
      <c r="AG6" s="11"/>
      <c r="AH6" s="12" t="s">
        <v>85</v>
      </c>
      <c r="AI6" s="276">
        <f>AC6*(1+'Start Here - Data Entry '!$K$13)</f>
        <v>12.18</v>
      </c>
    </row>
    <row r="7" spans="1:37" x14ac:dyDescent="0.25">
      <c r="B7" s="5"/>
      <c r="C7" s="11"/>
      <c r="D7" s="12" t="s">
        <v>243</v>
      </c>
      <c r="E7" s="276">
        <v>0</v>
      </c>
      <c r="F7" s="9"/>
      <c r="H7" s="359"/>
      <c r="I7" s="11"/>
      <c r="J7" s="12"/>
      <c r="K7" s="276">
        <v>0</v>
      </c>
      <c r="L7" s="9"/>
      <c r="N7" s="5"/>
      <c r="O7" s="11"/>
      <c r="P7" s="12"/>
      <c r="Q7" s="276">
        <f>K7*(1+'Start Here - Data Entry '!$H$13)</f>
        <v>0</v>
      </c>
      <c r="R7" s="9"/>
      <c r="T7" s="5"/>
      <c r="U7" s="11"/>
      <c r="V7" s="12"/>
      <c r="W7" s="276">
        <f>ROUND(Q7*(1+'Start Here - Data Entry '!$I$13),0)</f>
        <v>0</v>
      </c>
      <c r="X7" s="9"/>
      <c r="Z7" s="5"/>
      <c r="AA7" s="11"/>
      <c r="AB7" s="12"/>
      <c r="AC7" s="276">
        <f>ROUND(W7*(1+'Start Here - Data Entry '!$J$13),0)</f>
        <v>0</v>
      </c>
      <c r="AD7" s="9"/>
      <c r="AF7" s="5"/>
      <c r="AG7" s="11"/>
      <c r="AH7" s="12"/>
      <c r="AI7" s="375">
        <f>ROUND(AC7*(1+'Start Here - Data Entry '!$J$13),0)</f>
        <v>0</v>
      </c>
    </row>
    <row r="8" spans="1:37" ht="15.75" thickBot="1" x14ac:dyDescent="0.3">
      <c r="B8" s="5"/>
      <c r="C8" s="14"/>
      <c r="D8" s="15" t="s">
        <v>244</v>
      </c>
      <c r="E8" s="16">
        <v>0</v>
      </c>
      <c r="F8" s="9"/>
      <c r="H8" s="5"/>
      <c r="I8" s="14"/>
      <c r="J8" s="15" t="s">
        <v>244</v>
      </c>
      <c r="K8" s="16">
        <v>0</v>
      </c>
      <c r="L8" s="9"/>
      <c r="N8" s="5"/>
      <c r="O8" s="14"/>
      <c r="P8" s="15" t="s">
        <v>244</v>
      </c>
      <c r="Q8" s="16">
        <f>ROUND(K8*(1+'Start Here - Data Entry '!$H$13),0)</f>
        <v>0</v>
      </c>
      <c r="R8" s="9"/>
      <c r="T8" s="5"/>
      <c r="U8" s="14"/>
      <c r="V8" s="15" t="s">
        <v>244</v>
      </c>
      <c r="W8" s="16">
        <f>ROUND(Q8*(1+'Start Here - Data Entry '!$I$13),0)</f>
        <v>0</v>
      </c>
      <c r="X8" s="9"/>
      <c r="Z8" s="5"/>
      <c r="AA8" s="14"/>
      <c r="AB8" s="15" t="s">
        <v>244</v>
      </c>
      <c r="AC8" s="16">
        <f>ROUND(W8*(1+'Start Here - Data Entry '!$J$13),0)</f>
        <v>0</v>
      </c>
      <c r="AD8" s="9"/>
      <c r="AF8" s="5"/>
      <c r="AG8" s="14"/>
      <c r="AH8" s="15" t="s">
        <v>244</v>
      </c>
      <c r="AI8" s="376">
        <f>ROUND(AC8*(1+'Start Here - Data Entry '!$J$13),0)</f>
        <v>0</v>
      </c>
    </row>
    <row r="9" spans="1:37" ht="15.75" thickBot="1" x14ac:dyDescent="0.3">
      <c r="C9" s="9"/>
      <c r="D9" s="9"/>
      <c r="E9" s="9"/>
      <c r="I9" s="9"/>
      <c r="J9" s="9"/>
      <c r="K9" s="9"/>
      <c r="O9" s="9"/>
      <c r="P9" s="9"/>
      <c r="Q9" s="9"/>
      <c r="U9" s="9"/>
      <c r="V9" s="9"/>
      <c r="W9" s="9"/>
      <c r="AA9" s="9"/>
      <c r="AB9" s="9"/>
      <c r="AC9" s="9"/>
      <c r="AG9" s="9"/>
      <c r="AH9" s="9"/>
      <c r="AI9" s="9"/>
    </row>
    <row r="10" spans="1:37" ht="15.75" thickBot="1" x14ac:dyDescent="0.3">
      <c r="B10" s="17" t="s">
        <v>31</v>
      </c>
      <c r="C10" s="9"/>
      <c r="D10" s="9"/>
      <c r="E10" s="9"/>
      <c r="H10" s="17" t="s">
        <v>31</v>
      </c>
      <c r="I10" s="9"/>
      <c r="J10" s="9"/>
      <c r="K10" s="9"/>
      <c r="N10" s="17" t="s">
        <v>31</v>
      </c>
      <c r="O10" s="9"/>
      <c r="P10" s="9"/>
      <c r="Q10" s="9"/>
      <c r="T10" s="17" t="s">
        <v>31</v>
      </c>
      <c r="U10" s="9"/>
      <c r="V10" s="9"/>
      <c r="W10" s="9"/>
      <c r="Z10" s="17" t="s">
        <v>31</v>
      </c>
      <c r="AA10" s="9"/>
      <c r="AB10" s="9"/>
      <c r="AC10" s="9"/>
      <c r="AF10" s="17" t="s">
        <v>31</v>
      </c>
      <c r="AG10" s="9"/>
      <c r="AH10" s="9"/>
      <c r="AI10" s="9"/>
    </row>
    <row r="11" spans="1:37" s="23" customFormat="1" ht="30.75" thickBot="1" x14ac:dyDescent="0.3">
      <c r="A11" s="18" t="s">
        <v>64</v>
      </c>
      <c r="B11" s="19" t="s">
        <v>19</v>
      </c>
      <c r="C11" s="20" t="s">
        <v>2</v>
      </c>
      <c r="D11" s="20" t="s">
        <v>3</v>
      </c>
      <c r="E11" s="21" t="s">
        <v>113</v>
      </c>
      <c r="F11" s="22"/>
      <c r="G11" s="18" t="s">
        <v>64</v>
      </c>
      <c r="H11" s="19" t="s">
        <v>19</v>
      </c>
      <c r="I11" s="20" t="s">
        <v>2</v>
      </c>
      <c r="J11" s="20" t="s">
        <v>3</v>
      </c>
      <c r="K11" s="21" t="s">
        <v>113</v>
      </c>
      <c r="L11" s="22"/>
      <c r="M11" s="18" t="s">
        <v>64</v>
      </c>
      <c r="N11" s="19" t="s">
        <v>19</v>
      </c>
      <c r="O11" s="20" t="s">
        <v>2</v>
      </c>
      <c r="P11" s="20" t="s">
        <v>3</v>
      </c>
      <c r="Q11" s="21" t="s">
        <v>113</v>
      </c>
      <c r="R11" s="22"/>
      <c r="S11" s="18" t="s">
        <v>64</v>
      </c>
      <c r="T11" s="19" t="s">
        <v>19</v>
      </c>
      <c r="U11" s="20" t="s">
        <v>2</v>
      </c>
      <c r="V11" s="20" t="s">
        <v>3</v>
      </c>
      <c r="W11" s="21" t="s">
        <v>113</v>
      </c>
      <c r="X11" s="22"/>
      <c r="Y11" s="18" t="s">
        <v>64</v>
      </c>
      <c r="Z11" s="19" t="s">
        <v>19</v>
      </c>
      <c r="AA11" s="20" t="s">
        <v>2</v>
      </c>
      <c r="AB11" s="20" t="s">
        <v>3</v>
      </c>
      <c r="AC11" s="21" t="s">
        <v>113</v>
      </c>
      <c r="AD11" s="22"/>
      <c r="AE11" s="18" t="s">
        <v>64</v>
      </c>
      <c r="AF11" s="19" t="s">
        <v>19</v>
      </c>
      <c r="AG11" s="20" t="s">
        <v>2</v>
      </c>
      <c r="AH11" s="20" t="s">
        <v>3</v>
      </c>
      <c r="AI11" s="21" t="s">
        <v>113</v>
      </c>
    </row>
    <row r="12" spans="1:37" ht="20.100000000000001" customHeight="1" x14ac:dyDescent="0.25">
      <c r="A12" s="24"/>
      <c r="B12" s="25" t="s">
        <v>12</v>
      </c>
      <c r="C12" s="26">
        <v>4024</v>
      </c>
      <c r="D12" s="170" t="e">
        <f>SUM('Start Here - Data Entry '!#REF!,'Start Here - Data Entry '!$F$23)</f>
        <v>#REF!</v>
      </c>
      <c r="E12" s="28" t="e">
        <f>D12*C12</f>
        <v>#REF!</v>
      </c>
      <c r="F12" s="29"/>
      <c r="G12" s="24"/>
      <c r="H12" s="25" t="s">
        <v>289</v>
      </c>
      <c r="I12" s="26">
        <v>4024</v>
      </c>
      <c r="J12" s="170">
        <f>'Start Here - Data Entry '!G23+'Start Here - Data Entry '!G24+'Start Here - Data Entry '!G25</f>
        <v>60</v>
      </c>
      <c r="K12" s="28">
        <f>J12*I12</f>
        <v>241440</v>
      </c>
      <c r="L12" s="29"/>
      <c r="M12" s="24"/>
      <c r="N12" s="25" t="s">
        <v>289</v>
      </c>
      <c r="O12" s="26">
        <f>I12</f>
        <v>4024</v>
      </c>
      <c r="P12" s="170">
        <f>'Start Here - Data Entry '!H23+'Start Here - Data Entry '!H24+'Start Here - Data Entry '!H25</f>
        <v>120</v>
      </c>
      <c r="Q12" s="28">
        <f>P12*O12</f>
        <v>482880</v>
      </c>
      <c r="R12" s="29"/>
      <c r="S12" s="24"/>
      <c r="T12" s="25" t="s">
        <v>289</v>
      </c>
      <c r="U12" s="26">
        <f>I12</f>
        <v>4024</v>
      </c>
      <c r="V12" s="170">
        <f>'Start Here - Data Entry '!I23+'Start Here - Data Entry '!I24+'Start Here - Data Entry '!I25</f>
        <v>180</v>
      </c>
      <c r="W12" s="28">
        <f>V12*U12</f>
        <v>724320</v>
      </c>
      <c r="X12" s="29"/>
      <c r="Y12" s="24"/>
      <c r="Z12" s="25" t="s">
        <v>289</v>
      </c>
      <c r="AA12" s="26">
        <f>I12</f>
        <v>4024</v>
      </c>
      <c r="AB12" s="170">
        <f>'Start Here - Data Entry '!J23+'Start Here - Data Entry '!J24+'Start Here - Data Entry '!J25</f>
        <v>240</v>
      </c>
      <c r="AC12" s="28">
        <f>AB12*AA12</f>
        <v>965760</v>
      </c>
      <c r="AD12" s="29"/>
      <c r="AE12" s="24"/>
      <c r="AF12" s="25" t="s">
        <v>289</v>
      </c>
      <c r="AG12" s="26">
        <f>I12</f>
        <v>4024</v>
      </c>
      <c r="AH12" s="170">
        <f>'Start Here - Data Entry '!K23+'Start Here - Data Entry '!K24+'Start Here - Data Entry '!K25</f>
        <v>240</v>
      </c>
      <c r="AI12" s="28">
        <f>AH12*AG12</f>
        <v>965760</v>
      </c>
    </row>
    <row r="13" spans="1:37" ht="6.75" customHeight="1" x14ac:dyDescent="0.25">
      <c r="A13" s="24"/>
      <c r="B13" s="30"/>
      <c r="C13" s="31"/>
      <c r="D13" s="32"/>
      <c r="E13" s="33"/>
      <c r="F13" s="34"/>
      <c r="G13" s="24"/>
      <c r="H13" s="30"/>
      <c r="I13" s="31"/>
      <c r="J13" s="32"/>
      <c r="K13" s="33"/>
      <c r="L13" s="34"/>
      <c r="M13" s="24"/>
      <c r="N13" s="30"/>
      <c r="O13" s="31"/>
      <c r="P13" s="32"/>
      <c r="Q13" s="33"/>
      <c r="R13" s="34"/>
      <c r="S13" s="24"/>
      <c r="T13" s="30"/>
      <c r="U13" s="31"/>
      <c r="V13" s="32"/>
      <c r="W13" s="33"/>
      <c r="X13" s="34"/>
      <c r="Y13" s="24"/>
      <c r="Z13" s="30"/>
      <c r="AA13" s="31"/>
      <c r="AB13" s="32"/>
      <c r="AC13" s="33"/>
      <c r="AD13" s="34"/>
      <c r="AE13" s="24"/>
      <c r="AF13" s="30"/>
      <c r="AG13" s="31"/>
      <c r="AH13" s="32"/>
      <c r="AI13" s="33"/>
    </row>
    <row r="14" spans="1:37" ht="20.100000000000001" customHeight="1" x14ac:dyDescent="0.25">
      <c r="A14" s="24"/>
      <c r="B14" s="35" t="s">
        <v>25</v>
      </c>
      <c r="C14" s="36"/>
      <c r="D14" s="37"/>
      <c r="E14" s="38"/>
      <c r="F14" s="34"/>
      <c r="G14" s="24"/>
      <c r="H14" s="35" t="s">
        <v>300</v>
      </c>
      <c r="I14" s="36"/>
      <c r="J14" s="37"/>
      <c r="K14" s="38"/>
      <c r="L14" s="34"/>
      <c r="M14" s="24"/>
      <c r="N14" s="35" t="s">
        <v>25</v>
      </c>
      <c r="O14" s="36"/>
      <c r="P14" s="37"/>
      <c r="Q14" s="38"/>
      <c r="R14" s="34"/>
      <c r="S14" s="24"/>
      <c r="T14" s="35" t="s">
        <v>25</v>
      </c>
      <c r="U14" s="36"/>
      <c r="V14" s="37"/>
      <c r="W14" s="38"/>
      <c r="X14" s="34"/>
      <c r="Y14" s="24"/>
      <c r="Z14" s="35" t="s">
        <v>25</v>
      </c>
      <c r="AA14" s="36"/>
      <c r="AB14" s="37"/>
      <c r="AC14" s="38"/>
      <c r="AD14" s="34"/>
      <c r="AE14" s="24"/>
      <c r="AF14" s="35" t="s">
        <v>25</v>
      </c>
      <c r="AG14" s="36"/>
      <c r="AH14" s="37"/>
      <c r="AI14" s="38"/>
    </row>
    <row r="15" spans="1:37" ht="20.100000000000001" customHeight="1" x14ac:dyDescent="0.25">
      <c r="A15" s="5">
        <v>1</v>
      </c>
      <c r="B15" s="39" t="s">
        <v>13</v>
      </c>
      <c r="C15" s="36">
        <v>12</v>
      </c>
      <c r="D15" s="171">
        <f>IF('Start Here - Data Entry '!$E$5=A15,'Calculations - HIDE'!$D$12,0)</f>
        <v>0</v>
      </c>
      <c r="E15" s="40" t="e">
        <f>C15*D15*'Start Here - Data Entry '!$F$28</f>
        <v>#VALUE!</v>
      </c>
      <c r="F15" s="29"/>
      <c r="G15" s="5">
        <v>1</v>
      </c>
      <c r="H15" s="39" t="s">
        <v>13</v>
      </c>
      <c r="I15" s="36">
        <v>7480</v>
      </c>
      <c r="J15" s="171">
        <f>IF('Start Here - Data Entry '!$E$5=G15,'Start Here - Data Entry '!$G$28,0)</f>
        <v>0</v>
      </c>
      <c r="K15" s="40">
        <f>I15*J15</f>
        <v>0</v>
      </c>
      <c r="L15" s="29"/>
      <c r="M15" s="5">
        <v>1</v>
      </c>
      <c r="N15" s="39" t="s">
        <v>13</v>
      </c>
      <c r="O15" s="36">
        <f>I15</f>
        <v>7480</v>
      </c>
      <c r="P15" s="171">
        <f>IF('Start Here - Data Entry '!$E$5=M15,'Start Here - Data Entry '!$H$28,0)</f>
        <v>0</v>
      </c>
      <c r="Q15" s="40">
        <f>O15*P15</f>
        <v>0</v>
      </c>
      <c r="R15" s="29"/>
      <c r="S15" s="5">
        <v>1</v>
      </c>
      <c r="T15" s="39" t="s">
        <v>13</v>
      </c>
      <c r="U15" s="36">
        <f>O15</f>
        <v>7480</v>
      </c>
      <c r="V15" s="171">
        <f>IF('Start Here - Data Entry '!$E$5=S15,'Start Here - Data Entry '!$I$28,0)</f>
        <v>0</v>
      </c>
      <c r="W15" s="40">
        <f>U15*V15</f>
        <v>0</v>
      </c>
      <c r="X15" s="29"/>
      <c r="Y15" s="5">
        <v>1</v>
      </c>
      <c r="Z15" s="39" t="s">
        <v>13</v>
      </c>
      <c r="AA15" s="36">
        <f>U15</f>
        <v>7480</v>
      </c>
      <c r="AB15" s="171">
        <f>IF('Start Here - Data Entry '!$E$5=Y15,'Start Here - Data Entry '!$J$28,0)</f>
        <v>0</v>
      </c>
      <c r="AC15" s="40">
        <f>AA15*AB15</f>
        <v>0</v>
      </c>
      <c r="AD15" s="29"/>
      <c r="AE15" s="5">
        <v>1</v>
      </c>
      <c r="AF15" s="39" t="s">
        <v>13</v>
      </c>
      <c r="AG15" s="36">
        <v>7480</v>
      </c>
      <c r="AH15" s="171">
        <f>IF('Start Here - Data Entry '!$E$5=AE15,'Start Here - Data Entry '!$K$28,0)</f>
        <v>0</v>
      </c>
      <c r="AI15" s="40">
        <f>AG15*AH15</f>
        <v>0</v>
      </c>
      <c r="AK15" s="10">
        <f>IF('Start Here - Data Entry '!$E$5=1,1,0)</f>
        <v>0</v>
      </c>
    </row>
    <row r="16" spans="1:37" ht="20.100000000000001" customHeight="1" x14ac:dyDescent="0.25">
      <c r="A16" s="5">
        <v>2</v>
      </c>
      <c r="B16" s="39" t="s">
        <v>14</v>
      </c>
      <c r="C16" s="36">
        <v>12</v>
      </c>
      <c r="D16" s="171">
        <f>IF('Start Here - Data Entry '!$E$5=A16,'Calculations - HIDE'!$D$12,0)</f>
        <v>0</v>
      </c>
      <c r="E16" s="40" t="e">
        <f>C16*D16*'Start Here - Data Entry '!$F$28</f>
        <v>#VALUE!</v>
      </c>
      <c r="F16" s="29"/>
      <c r="G16" s="5">
        <v>2</v>
      </c>
      <c r="H16" s="39" t="s">
        <v>14</v>
      </c>
      <c r="I16" s="36">
        <v>7480</v>
      </c>
      <c r="J16" s="171">
        <f>IF('Start Here - Data Entry '!$E$5=G16,'Start Here - Data Entry '!$G$28,0)</f>
        <v>0</v>
      </c>
      <c r="K16" s="40">
        <f t="shared" ref="K16:K19" si="0">I16*J16</f>
        <v>0</v>
      </c>
      <c r="L16" s="29"/>
      <c r="M16" s="5">
        <v>2</v>
      </c>
      <c r="N16" s="39" t="s">
        <v>14</v>
      </c>
      <c r="O16" s="36">
        <f t="shared" ref="O16:O19" si="1">I16</f>
        <v>7480</v>
      </c>
      <c r="P16" s="171">
        <f>IF('Start Here - Data Entry '!$E$5=M16,'Start Here - Data Entry '!$H$28,0)</f>
        <v>0</v>
      </c>
      <c r="Q16" s="40">
        <f t="shared" ref="Q16:Q19" si="2">O16*P16</f>
        <v>0</v>
      </c>
      <c r="R16" s="29"/>
      <c r="S16" s="5">
        <v>2</v>
      </c>
      <c r="T16" s="39" t="s">
        <v>14</v>
      </c>
      <c r="U16" s="36">
        <f t="shared" ref="U16:U19" si="3">O16</f>
        <v>7480</v>
      </c>
      <c r="V16" s="171">
        <f>IF('Start Here - Data Entry '!$E$5=S16,'Start Here - Data Entry '!$I$28,0)</f>
        <v>0</v>
      </c>
      <c r="W16" s="40">
        <f t="shared" ref="W16:W19" si="4">U16*V16</f>
        <v>0</v>
      </c>
      <c r="X16" s="29"/>
      <c r="Y16" s="5">
        <v>2</v>
      </c>
      <c r="Z16" s="39" t="s">
        <v>14</v>
      </c>
      <c r="AA16" s="36">
        <f t="shared" ref="AA16:AA19" si="5">U16</f>
        <v>7480</v>
      </c>
      <c r="AB16" s="171">
        <f>IF('Start Here - Data Entry '!$E$5=Y16,'Start Here - Data Entry '!$J$28,0)</f>
        <v>0</v>
      </c>
      <c r="AC16" s="40">
        <f t="shared" ref="AC16:AC19" si="6">AA16*AB16</f>
        <v>0</v>
      </c>
      <c r="AD16" s="29"/>
      <c r="AE16" s="5">
        <v>2</v>
      </c>
      <c r="AF16" s="39" t="s">
        <v>14</v>
      </c>
      <c r="AG16" s="36">
        <v>7480</v>
      </c>
      <c r="AH16" s="171">
        <f>IF('Start Here - Data Entry '!$E$5=AE16,'Start Here - Data Entry '!$K$28,0)</f>
        <v>0</v>
      </c>
      <c r="AI16" s="40">
        <f t="shared" ref="AI16:AI19" si="7">AG16*AH16</f>
        <v>0</v>
      </c>
      <c r="AK16" s="10">
        <f>IF('Start Here - Data Entry '!$E$5=2,2,0)</f>
        <v>0</v>
      </c>
    </row>
    <row r="17" spans="1:37" ht="20.100000000000001" customHeight="1" x14ac:dyDescent="0.25">
      <c r="A17" s="5">
        <v>3</v>
      </c>
      <c r="B17" s="39" t="s">
        <v>15</v>
      </c>
      <c r="C17" s="36">
        <v>13</v>
      </c>
      <c r="D17" s="171">
        <f>IF('Start Here - Data Entry '!$E$5=A17,'Calculations - HIDE'!$D$12,0)</f>
        <v>0</v>
      </c>
      <c r="E17" s="40" t="e">
        <f>C17*D17*'Start Here - Data Entry '!$F$28</f>
        <v>#VALUE!</v>
      </c>
      <c r="F17" s="29"/>
      <c r="G17" s="5">
        <v>3</v>
      </c>
      <c r="H17" s="39" t="s">
        <v>15</v>
      </c>
      <c r="I17" s="36">
        <v>7480</v>
      </c>
      <c r="J17" s="171">
        <f>IF('Start Here - Data Entry '!$E$5=G17,'Start Here - Data Entry '!$G$28,0)</f>
        <v>0</v>
      </c>
      <c r="K17" s="40">
        <f t="shared" si="0"/>
        <v>0</v>
      </c>
      <c r="L17" s="29"/>
      <c r="M17" s="5">
        <v>3</v>
      </c>
      <c r="N17" s="39" t="s">
        <v>15</v>
      </c>
      <c r="O17" s="36">
        <f t="shared" si="1"/>
        <v>7480</v>
      </c>
      <c r="P17" s="171">
        <f>IF('Start Here - Data Entry '!$E$5=M17,'Start Here - Data Entry '!$H$28,0)</f>
        <v>0</v>
      </c>
      <c r="Q17" s="40">
        <f t="shared" si="2"/>
        <v>0</v>
      </c>
      <c r="R17" s="29"/>
      <c r="S17" s="5">
        <v>3</v>
      </c>
      <c r="T17" s="39" t="s">
        <v>15</v>
      </c>
      <c r="U17" s="36">
        <f t="shared" si="3"/>
        <v>7480</v>
      </c>
      <c r="V17" s="171">
        <f>IF('Start Here - Data Entry '!$E$5=S17,'Start Here - Data Entry '!$I$28,0)</f>
        <v>0</v>
      </c>
      <c r="W17" s="40">
        <f t="shared" si="4"/>
        <v>0</v>
      </c>
      <c r="X17" s="29"/>
      <c r="Y17" s="5">
        <v>3</v>
      </c>
      <c r="Z17" s="39" t="s">
        <v>15</v>
      </c>
      <c r="AA17" s="36">
        <f t="shared" si="5"/>
        <v>7480</v>
      </c>
      <c r="AB17" s="171">
        <f>IF('Start Here - Data Entry '!$E$5=Y17,'Start Here - Data Entry '!$J$28,0)</f>
        <v>0</v>
      </c>
      <c r="AC17" s="40">
        <f t="shared" si="6"/>
        <v>0</v>
      </c>
      <c r="AD17" s="29"/>
      <c r="AE17" s="5">
        <v>3</v>
      </c>
      <c r="AF17" s="39" t="s">
        <v>15</v>
      </c>
      <c r="AG17" s="36">
        <v>7480</v>
      </c>
      <c r="AH17" s="171">
        <f>IF('Start Here - Data Entry '!$E$5=AE17,'Start Here - Data Entry '!$K$28,0)</f>
        <v>0</v>
      </c>
      <c r="AI17" s="40">
        <f t="shared" si="7"/>
        <v>0</v>
      </c>
      <c r="AK17" s="10">
        <f>IF('Start Here - Data Entry '!$E$5=3,3,0)</f>
        <v>0</v>
      </c>
    </row>
    <row r="18" spans="1:37" ht="20.100000000000001" customHeight="1" x14ac:dyDescent="0.25">
      <c r="A18" s="5">
        <v>4</v>
      </c>
      <c r="B18" s="41" t="s">
        <v>17</v>
      </c>
      <c r="C18" s="36">
        <v>13</v>
      </c>
      <c r="D18" s="171">
        <f>IF('Start Here - Data Entry '!$E$5=A18,'Calculations - HIDE'!$D$12,0)</f>
        <v>0</v>
      </c>
      <c r="E18" s="40" t="e">
        <f>C18*D18*'Start Here - Data Entry '!$F$28</f>
        <v>#VALUE!</v>
      </c>
      <c r="F18" s="29"/>
      <c r="G18" s="5">
        <v>4</v>
      </c>
      <c r="H18" s="41" t="s">
        <v>17</v>
      </c>
      <c r="I18" s="36">
        <v>7480</v>
      </c>
      <c r="J18" s="171">
        <f>IF('Start Here - Data Entry '!$E$5=G18,'Start Here - Data Entry '!$G$28,0)</f>
        <v>0</v>
      </c>
      <c r="K18" s="40">
        <f t="shared" si="0"/>
        <v>0</v>
      </c>
      <c r="L18" s="29"/>
      <c r="M18" s="5">
        <v>4</v>
      </c>
      <c r="N18" s="41" t="s">
        <v>17</v>
      </c>
      <c r="O18" s="36">
        <f t="shared" si="1"/>
        <v>7480</v>
      </c>
      <c r="P18" s="171">
        <f>IF('Start Here - Data Entry '!$E$5=M18,'Start Here - Data Entry '!$H$28,0)</f>
        <v>0</v>
      </c>
      <c r="Q18" s="40">
        <f t="shared" si="2"/>
        <v>0</v>
      </c>
      <c r="R18" s="29"/>
      <c r="S18" s="5">
        <v>4</v>
      </c>
      <c r="T18" s="41" t="s">
        <v>17</v>
      </c>
      <c r="U18" s="36">
        <f t="shared" si="3"/>
        <v>7480</v>
      </c>
      <c r="V18" s="171">
        <f>IF('Start Here - Data Entry '!$E$5=S18,'Start Here - Data Entry '!$I$28,0)</f>
        <v>0</v>
      </c>
      <c r="W18" s="40">
        <f t="shared" si="4"/>
        <v>0</v>
      </c>
      <c r="X18" s="29"/>
      <c r="Y18" s="5">
        <v>4</v>
      </c>
      <c r="Z18" s="41" t="s">
        <v>17</v>
      </c>
      <c r="AA18" s="36">
        <f t="shared" si="5"/>
        <v>7480</v>
      </c>
      <c r="AB18" s="171">
        <f>IF('Start Here - Data Entry '!$E$5=Y18,'Start Here - Data Entry '!$J$28,0)</f>
        <v>0</v>
      </c>
      <c r="AC18" s="40">
        <f t="shared" si="6"/>
        <v>0</v>
      </c>
      <c r="AD18" s="29"/>
      <c r="AE18" s="5">
        <v>4</v>
      </c>
      <c r="AF18" s="41" t="s">
        <v>17</v>
      </c>
      <c r="AG18" s="36">
        <v>7480</v>
      </c>
      <c r="AH18" s="171">
        <f>IF('Start Here - Data Entry '!$E$5=AE18,'Start Here - Data Entry '!$K$28,0)</f>
        <v>0</v>
      </c>
      <c r="AI18" s="40">
        <f t="shared" si="7"/>
        <v>0</v>
      </c>
      <c r="AK18" s="10">
        <f>IF('Start Here - Data Entry '!$E$5=4,4,0)</f>
        <v>0</v>
      </c>
    </row>
    <row r="19" spans="1:37" ht="20.100000000000001" customHeight="1" x14ac:dyDescent="0.25">
      <c r="A19" s="5">
        <v>5</v>
      </c>
      <c r="B19" s="39" t="s">
        <v>16</v>
      </c>
      <c r="C19" s="36">
        <v>11</v>
      </c>
      <c r="D19" s="171" t="e">
        <f>IF('Start Here - Data Entry '!$E$5=A19,'Calculations - HIDE'!$D$12,0)</f>
        <v>#REF!</v>
      </c>
      <c r="E19" s="40" t="e">
        <f>C19*D19*'Start Here - Data Entry '!$F$28</f>
        <v>#REF!</v>
      </c>
      <c r="F19" s="29"/>
      <c r="G19" s="5">
        <v>5</v>
      </c>
      <c r="H19" s="39" t="s">
        <v>16</v>
      </c>
      <c r="I19" s="36">
        <v>7480</v>
      </c>
      <c r="J19" s="171">
        <f>IF('Start Here - Data Entry '!$E$5=G19,'Start Here - Data Entry '!$G$28,0)</f>
        <v>0</v>
      </c>
      <c r="K19" s="40">
        <f t="shared" si="0"/>
        <v>0</v>
      </c>
      <c r="L19" s="29"/>
      <c r="M19" s="5">
        <v>5</v>
      </c>
      <c r="N19" s="39" t="s">
        <v>16</v>
      </c>
      <c r="O19" s="36">
        <f t="shared" si="1"/>
        <v>7480</v>
      </c>
      <c r="P19" s="171">
        <f>IF('Start Here - Data Entry '!$E$5=M19,'Start Here - Data Entry '!$H$28,0)</f>
        <v>0</v>
      </c>
      <c r="Q19" s="40">
        <f t="shared" si="2"/>
        <v>0</v>
      </c>
      <c r="R19" s="29"/>
      <c r="S19" s="5">
        <v>5</v>
      </c>
      <c r="T19" s="39" t="s">
        <v>16</v>
      </c>
      <c r="U19" s="36">
        <f t="shared" si="3"/>
        <v>7480</v>
      </c>
      <c r="V19" s="171">
        <f>IF('Start Here - Data Entry '!$E$5=S19,'Start Here - Data Entry '!$I$28,0)</f>
        <v>0</v>
      </c>
      <c r="W19" s="40">
        <f t="shared" si="4"/>
        <v>0</v>
      </c>
      <c r="X19" s="29"/>
      <c r="Y19" s="5">
        <v>5</v>
      </c>
      <c r="Z19" s="39" t="s">
        <v>16</v>
      </c>
      <c r="AA19" s="36">
        <f t="shared" si="5"/>
        <v>7480</v>
      </c>
      <c r="AB19" s="171">
        <f>IF('Start Here - Data Entry '!$E$5=Y19,'Start Here - Data Entry '!$J$28,0)</f>
        <v>0</v>
      </c>
      <c r="AC19" s="40">
        <f t="shared" si="6"/>
        <v>0</v>
      </c>
      <c r="AD19" s="29"/>
      <c r="AE19" s="5">
        <v>5</v>
      </c>
      <c r="AF19" s="39" t="s">
        <v>16</v>
      </c>
      <c r="AG19" s="36">
        <v>7480</v>
      </c>
      <c r="AH19" s="171">
        <f>IF('Start Here - Data Entry '!$E$5=AE19,'Start Here - Data Entry '!$K$28,0)</f>
        <v>0</v>
      </c>
      <c r="AI19" s="40">
        <f t="shared" si="7"/>
        <v>0</v>
      </c>
      <c r="AK19" s="10">
        <f>IF('Start Here - Data Entry '!$E$5=5,5,0)</f>
        <v>5</v>
      </c>
    </row>
    <row r="20" spans="1:37" ht="6.75" customHeight="1" x14ac:dyDescent="0.25">
      <c r="B20" s="42"/>
      <c r="C20" s="31"/>
      <c r="D20" s="32"/>
      <c r="E20" s="33"/>
      <c r="F20" s="34"/>
      <c r="H20" s="42"/>
      <c r="I20" s="31"/>
      <c r="J20" s="32"/>
      <c r="K20" s="33"/>
      <c r="L20" s="34"/>
      <c r="N20" s="42"/>
      <c r="O20" s="31"/>
      <c r="P20" s="32"/>
      <c r="Q20" s="33"/>
      <c r="R20" s="34"/>
      <c r="T20" s="42"/>
      <c r="U20" s="31"/>
      <c r="V20" s="32"/>
      <c r="W20" s="33"/>
      <c r="X20" s="34"/>
      <c r="Z20" s="42"/>
      <c r="AA20" s="31"/>
      <c r="AB20" s="32"/>
      <c r="AC20" s="33"/>
      <c r="AD20" s="34"/>
      <c r="AF20" s="42"/>
      <c r="AG20" s="31"/>
      <c r="AH20" s="32"/>
      <c r="AI20" s="33"/>
    </row>
    <row r="21" spans="1:37" ht="20.100000000000001" customHeight="1" x14ac:dyDescent="0.25">
      <c r="B21" s="35" t="s">
        <v>4</v>
      </c>
      <c r="C21" s="36">
        <v>52</v>
      </c>
      <c r="D21" s="171" t="str">
        <f>'Start Here - Data Entry '!$F26</f>
        <v>NA</v>
      </c>
      <c r="E21" s="40" t="e">
        <f>D21*C21</f>
        <v>#VALUE!</v>
      </c>
      <c r="F21" s="34"/>
      <c r="H21" s="35" t="s">
        <v>4</v>
      </c>
      <c r="I21" s="36">
        <v>52</v>
      </c>
      <c r="J21" s="171">
        <f>'Start Here - Data Entry '!$G26</f>
        <v>60</v>
      </c>
      <c r="K21" s="40">
        <f>J21*I21</f>
        <v>3120</v>
      </c>
      <c r="L21" s="34"/>
      <c r="N21" s="35" t="s">
        <v>4</v>
      </c>
      <c r="O21" s="36">
        <f>I21</f>
        <v>52</v>
      </c>
      <c r="P21" s="171">
        <f>'Start Here - Data Entry '!$H26</f>
        <v>120</v>
      </c>
      <c r="Q21" s="40">
        <f>P21*O21</f>
        <v>6240</v>
      </c>
      <c r="R21" s="34"/>
      <c r="T21" s="35" t="s">
        <v>4</v>
      </c>
      <c r="U21" s="36">
        <v>52</v>
      </c>
      <c r="V21" s="171">
        <f>'Start Here - Data Entry '!$I26</f>
        <v>180</v>
      </c>
      <c r="W21" s="40">
        <f>V21*U21</f>
        <v>9360</v>
      </c>
      <c r="X21" s="34"/>
      <c r="Z21" s="35" t="s">
        <v>4</v>
      </c>
      <c r="AA21" s="36">
        <v>52</v>
      </c>
      <c r="AB21" s="171">
        <f>'Start Here - Data Entry '!$J26</f>
        <v>240</v>
      </c>
      <c r="AC21" s="40">
        <f>AB21*AA21</f>
        <v>12480</v>
      </c>
      <c r="AD21" s="34"/>
      <c r="AF21" s="35" t="s">
        <v>4</v>
      </c>
      <c r="AG21" s="36">
        <v>52</v>
      </c>
      <c r="AH21" s="171">
        <f>'Start Here - Data Entry '!$K26</f>
        <v>240</v>
      </c>
      <c r="AI21" s="40">
        <f>AH21*AG21</f>
        <v>12480</v>
      </c>
    </row>
    <row r="22" spans="1:37" ht="7.5" customHeight="1" x14ac:dyDescent="0.25">
      <c r="B22" s="30"/>
      <c r="C22" s="31"/>
      <c r="D22" s="32"/>
      <c r="E22" s="33"/>
      <c r="F22" s="34"/>
      <c r="H22" s="30"/>
      <c r="I22" s="31"/>
      <c r="J22" s="32"/>
      <c r="K22" s="33"/>
      <c r="L22" s="34"/>
      <c r="N22" s="30"/>
      <c r="O22" s="31"/>
      <c r="P22" s="32"/>
      <c r="Q22" s="33"/>
      <c r="R22" s="34"/>
      <c r="T22" s="30"/>
      <c r="U22" s="31"/>
      <c r="V22" s="32"/>
      <c r="W22" s="33"/>
      <c r="X22" s="34"/>
      <c r="Z22" s="30"/>
      <c r="AA22" s="31"/>
      <c r="AB22" s="32"/>
      <c r="AC22" s="33"/>
      <c r="AD22" s="34"/>
      <c r="AF22" s="30"/>
      <c r="AG22" s="31"/>
      <c r="AH22" s="32"/>
      <c r="AI22" s="33"/>
    </row>
    <row r="23" spans="1:37" ht="20.100000000000001" customHeight="1" x14ac:dyDescent="0.25">
      <c r="B23" s="35" t="s">
        <v>18</v>
      </c>
      <c r="C23" s="36"/>
      <c r="D23" s="37"/>
      <c r="E23" s="43"/>
      <c r="F23" s="34"/>
      <c r="H23" s="35" t="s">
        <v>18</v>
      </c>
      <c r="I23" s="36"/>
      <c r="J23" s="37"/>
      <c r="K23" s="43"/>
      <c r="L23" s="34"/>
      <c r="N23" s="35" t="s">
        <v>18</v>
      </c>
      <c r="O23" s="36"/>
      <c r="P23" s="37"/>
      <c r="Q23" s="43"/>
      <c r="R23" s="34"/>
      <c r="T23" s="35" t="s">
        <v>18</v>
      </c>
      <c r="U23" s="36"/>
      <c r="V23" s="37"/>
      <c r="W23" s="43"/>
      <c r="X23" s="34"/>
      <c r="Z23" s="35" t="s">
        <v>18</v>
      </c>
      <c r="AA23" s="36"/>
      <c r="AB23" s="37"/>
      <c r="AC23" s="43"/>
      <c r="AD23" s="34"/>
      <c r="AF23" s="35" t="s">
        <v>18</v>
      </c>
      <c r="AG23" s="36"/>
      <c r="AH23" s="37"/>
      <c r="AI23" s="43"/>
    </row>
    <row r="24" spans="1:37" ht="20.100000000000001" customHeight="1" x14ac:dyDescent="0.25">
      <c r="B24" s="44" t="s">
        <v>39</v>
      </c>
      <c r="C24" s="172" t="str">
        <f>'Start Here - Data Entry '!$F15</f>
        <v>NA</v>
      </c>
      <c r="D24" s="171" t="e">
        <f>ROUND(C24*(SUM('Start Here - Data Entry '!#REF!,'Start Here - Data Entry '!$F$23)),0)</f>
        <v>#VALUE!</v>
      </c>
      <c r="E24" s="45"/>
      <c r="F24" s="34"/>
      <c r="H24" s="44" t="s">
        <v>39</v>
      </c>
      <c r="I24" s="172">
        <f>'Start Here - Data Entry '!$G15</f>
        <v>0.95</v>
      </c>
      <c r="J24" s="171">
        <f>J12*I24</f>
        <v>57</v>
      </c>
      <c r="K24" s="45"/>
      <c r="L24" s="34"/>
      <c r="N24" s="44" t="s">
        <v>39</v>
      </c>
      <c r="O24" s="172">
        <f>'Start Here - Data Entry '!$H15</f>
        <v>0.95</v>
      </c>
      <c r="P24" s="171">
        <f>O24*P12</f>
        <v>114</v>
      </c>
      <c r="Q24" s="45"/>
      <c r="R24" s="34"/>
      <c r="T24" s="44" t="s">
        <v>39</v>
      </c>
      <c r="U24" s="172">
        <f>'Start Here - Data Entry '!$I15</f>
        <v>0.95</v>
      </c>
      <c r="V24" s="171">
        <f>V12*U24</f>
        <v>171</v>
      </c>
      <c r="W24" s="45"/>
      <c r="X24" s="34"/>
      <c r="Z24" s="44" t="s">
        <v>39</v>
      </c>
      <c r="AA24" s="172">
        <f>'Start Here - Data Entry '!$J15</f>
        <v>0.95</v>
      </c>
      <c r="AB24" s="171">
        <f>AB12*AA24</f>
        <v>228</v>
      </c>
      <c r="AC24" s="45"/>
      <c r="AD24" s="34"/>
      <c r="AF24" s="44" t="s">
        <v>39</v>
      </c>
      <c r="AG24" s="172">
        <f>'Start Here - Data Entry '!$K15</f>
        <v>0.95</v>
      </c>
      <c r="AH24" s="171">
        <f>AH12*AG24</f>
        <v>228</v>
      </c>
      <c r="AI24" s="45"/>
    </row>
    <row r="25" spans="1:37" ht="20.100000000000001" customHeight="1" x14ac:dyDescent="0.25">
      <c r="A25" s="5">
        <v>1</v>
      </c>
      <c r="B25" s="39" t="s">
        <v>13</v>
      </c>
      <c r="C25" s="36">
        <v>503</v>
      </c>
      <c r="D25" s="173">
        <f>IF('Start Here - Data Entry '!$E$5='Calculations - HIDE'!A25,D24,0)</f>
        <v>0</v>
      </c>
      <c r="E25" s="40">
        <f>C25*D25</f>
        <v>0</v>
      </c>
      <c r="F25" s="29"/>
      <c r="G25" s="5">
        <v>1</v>
      </c>
      <c r="H25" s="39" t="s">
        <v>13</v>
      </c>
      <c r="I25" s="36">
        <v>503</v>
      </c>
      <c r="J25" s="173">
        <f>IF('Start Here - Data Entry '!$E$5='Calculations - HIDE'!G25,J24,0)</f>
        <v>0</v>
      </c>
      <c r="K25" s="40">
        <f>I25*J25</f>
        <v>0</v>
      </c>
      <c r="L25" s="29"/>
      <c r="M25" s="5">
        <v>1</v>
      </c>
      <c r="N25" s="39" t="s">
        <v>13</v>
      </c>
      <c r="O25" s="36">
        <v>503</v>
      </c>
      <c r="P25" s="173">
        <f>IF('Start Here - Data Entry '!$E$5='Calculations - HIDE'!M25,P24,0)</f>
        <v>0</v>
      </c>
      <c r="Q25" s="40">
        <f>O25*P25</f>
        <v>0</v>
      </c>
      <c r="R25" s="29"/>
      <c r="S25" s="5">
        <v>1</v>
      </c>
      <c r="T25" s="39" t="s">
        <v>13</v>
      </c>
      <c r="U25" s="36">
        <v>503</v>
      </c>
      <c r="V25" s="173">
        <f>IF('Start Here - Data Entry '!$E$5='Calculations - HIDE'!S25,V24,0)</f>
        <v>0</v>
      </c>
      <c r="W25" s="40">
        <f>U25*V25</f>
        <v>0</v>
      </c>
      <c r="X25" s="29"/>
      <c r="Y25" s="5">
        <v>1</v>
      </c>
      <c r="Z25" s="39" t="s">
        <v>13</v>
      </c>
      <c r="AA25" s="36">
        <v>503</v>
      </c>
      <c r="AB25" s="173">
        <f>IF('Start Here - Data Entry '!$E$5='Calculations - HIDE'!Y25,AB24,0)</f>
        <v>0</v>
      </c>
      <c r="AC25" s="40">
        <f>AA25*AB25</f>
        <v>0</v>
      </c>
      <c r="AD25" s="29"/>
      <c r="AE25" s="5">
        <v>1</v>
      </c>
      <c r="AF25" s="39" t="s">
        <v>13</v>
      </c>
      <c r="AG25" s="36">
        <v>503</v>
      </c>
      <c r="AH25" s="173">
        <f>IF('Start Here - Data Entry '!$E$5='Calculations - HIDE'!AE25,AH24,0)</f>
        <v>0</v>
      </c>
      <c r="AI25" s="40">
        <f>AG25*AH25</f>
        <v>0</v>
      </c>
    </row>
    <row r="26" spans="1:37" ht="20.100000000000001" customHeight="1" x14ac:dyDescent="0.25">
      <c r="A26" s="5">
        <v>2</v>
      </c>
      <c r="B26" s="39" t="s">
        <v>14</v>
      </c>
      <c r="C26" s="36">
        <v>503</v>
      </c>
      <c r="D26" s="173">
        <f>IF('Start Here - Data Entry '!$E$5='Calculations - HIDE'!A26,$D$24,0)</f>
        <v>0</v>
      </c>
      <c r="E26" s="40">
        <f>C26*D26</f>
        <v>0</v>
      </c>
      <c r="F26" s="29"/>
      <c r="G26" s="5">
        <v>2</v>
      </c>
      <c r="H26" s="39" t="s">
        <v>14</v>
      </c>
      <c r="I26" s="36">
        <v>503</v>
      </c>
      <c r="J26" s="173">
        <f>IF('Start Here - Data Entry '!$E$5='Calculations - HIDE'!G26,$J$24,0)</f>
        <v>0</v>
      </c>
      <c r="K26" s="40">
        <f>I26*J26</f>
        <v>0</v>
      </c>
      <c r="L26" s="29"/>
      <c r="M26" s="5">
        <v>2</v>
      </c>
      <c r="N26" s="39" t="s">
        <v>14</v>
      </c>
      <c r="O26" s="36">
        <v>503</v>
      </c>
      <c r="P26" s="173">
        <f>IF('Start Here - Data Entry '!$E$5='Calculations - HIDE'!M26,P24,0)</f>
        <v>0</v>
      </c>
      <c r="Q26" s="40">
        <f>O26*P26</f>
        <v>0</v>
      </c>
      <c r="R26" s="29"/>
      <c r="S26" s="5">
        <v>2</v>
      </c>
      <c r="T26" s="39" t="s">
        <v>14</v>
      </c>
      <c r="U26" s="36">
        <v>503</v>
      </c>
      <c r="V26" s="173">
        <f>IF('Start Here - Data Entry '!$E$5='Calculations - HIDE'!S26,$V$24,0)</f>
        <v>0</v>
      </c>
      <c r="W26" s="40">
        <f>U26*V26</f>
        <v>0</v>
      </c>
      <c r="X26" s="29"/>
      <c r="Y26" s="5">
        <v>2</v>
      </c>
      <c r="Z26" s="39" t="s">
        <v>14</v>
      </c>
      <c r="AA26" s="36">
        <v>503</v>
      </c>
      <c r="AB26" s="173">
        <f>IF('Start Here - Data Entry '!$E$5='Calculations - HIDE'!Y26,$AB$24,0)</f>
        <v>0</v>
      </c>
      <c r="AC26" s="40">
        <f>AA26*AB26</f>
        <v>0</v>
      </c>
      <c r="AD26" s="29"/>
      <c r="AE26" s="5">
        <v>2</v>
      </c>
      <c r="AF26" s="39" t="s">
        <v>14</v>
      </c>
      <c r="AG26" s="36">
        <v>503</v>
      </c>
      <c r="AH26" s="173">
        <f>IF('Start Here - Data Entry '!$E$5='Calculations - HIDE'!AE26,$AH$24,0)</f>
        <v>0</v>
      </c>
      <c r="AI26" s="40">
        <f>AG26*AH26</f>
        <v>0</v>
      </c>
    </row>
    <row r="27" spans="1:37" ht="20.100000000000001" customHeight="1" x14ac:dyDescent="0.25">
      <c r="A27" s="5">
        <v>3</v>
      </c>
      <c r="B27" s="39" t="s">
        <v>15</v>
      </c>
      <c r="C27" s="36">
        <v>503</v>
      </c>
      <c r="D27" s="173">
        <f>IF('Start Here - Data Entry '!$E$5='Calculations - HIDE'!A27,$D$24,0)</f>
        <v>0</v>
      </c>
      <c r="E27" s="40">
        <f>C27*D27</f>
        <v>0</v>
      </c>
      <c r="F27" s="29"/>
      <c r="G27" s="5">
        <v>3</v>
      </c>
      <c r="H27" s="39" t="s">
        <v>15</v>
      </c>
      <c r="I27" s="36">
        <v>503</v>
      </c>
      <c r="J27" s="173">
        <f>IF('Start Here - Data Entry '!$E$5='Calculations - HIDE'!G27,$J$24,0)</f>
        <v>0</v>
      </c>
      <c r="K27" s="40">
        <f>I27*J27</f>
        <v>0</v>
      </c>
      <c r="L27" s="29"/>
      <c r="M27" s="5">
        <v>3</v>
      </c>
      <c r="N27" s="39" t="s">
        <v>15</v>
      </c>
      <c r="O27" s="36">
        <f t="shared" ref="O27:O29" si="8">I27</f>
        <v>503</v>
      </c>
      <c r="P27" s="173">
        <f>IF('Start Here - Data Entry '!$E$5='Calculations - HIDE'!M27,P24,0)</f>
        <v>0</v>
      </c>
      <c r="Q27" s="40">
        <f>O27*P27</f>
        <v>0</v>
      </c>
      <c r="R27" s="29"/>
      <c r="S27" s="5">
        <v>3</v>
      </c>
      <c r="T27" s="39" t="s">
        <v>15</v>
      </c>
      <c r="U27" s="36">
        <v>503</v>
      </c>
      <c r="V27" s="173">
        <f>IF('Start Here - Data Entry '!$E$5='Calculations - HIDE'!S27,$V$24,0)</f>
        <v>0</v>
      </c>
      <c r="W27" s="40">
        <f>U27*V27</f>
        <v>0</v>
      </c>
      <c r="X27" s="29"/>
      <c r="Y27" s="5">
        <v>3</v>
      </c>
      <c r="Z27" s="39" t="s">
        <v>15</v>
      </c>
      <c r="AA27" s="36">
        <v>503</v>
      </c>
      <c r="AB27" s="173">
        <f>IF('Start Here - Data Entry '!$E$5='Calculations - HIDE'!Y27,$AB$24,0)</f>
        <v>0</v>
      </c>
      <c r="AC27" s="40">
        <f>AA27*AB27</f>
        <v>0</v>
      </c>
      <c r="AD27" s="29"/>
      <c r="AE27" s="5">
        <v>3</v>
      </c>
      <c r="AF27" s="39" t="s">
        <v>15</v>
      </c>
      <c r="AG27" s="36">
        <v>503</v>
      </c>
      <c r="AH27" s="173">
        <f>IF('Start Here - Data Entry '!$E$5='Calculations - HIDE'!AE27,$AH$24,0)</f>
        <v>0</v>
      </c>
      <c r="AI27" s="40">
        <f>AG27*AH27</f>
        <v>0</v>
      </c>
    </row>
    <row r="28" spans="1:37" ht="20.100000000000001" customHeight="1" x14ac:dyDescent="0.25">
      <c r="A28" s="5">
        <v>4</v>
      </c>
      <c r="B28" s="41" t="s">
        <v>17</v>
      </c>
      <c r="C28" s="36">
        <v>503</v>
      </c>
      <c r="D28" s="173">
        <f>IF('Start Here - Data Entry '!$E$5='Calculations - HIDE'!A28,$D$24,0)</f>
        <v>0</v>
      </c>
      <c r="E28" s="40">
        <f>C28*D28</f>
        <v>0</v>
      </c>
      <c r="F28" s="29"/>
      <c r="G28" s="5">
        <v>4</v>
      </c>
      <c r="H28" s="41" t="s">
        <v>17</v>
      </c>
      <c r="I28" s="36">
        <v>503</v>
      </c>
      <c r="J28" s="173">
        <f>IF('Start Here - Data Entry '!$E$5='Calculations - HIDE'!G28,$J$24,0)</f>
        <v>0</v>
      </c>
      <c r="K28" s="40">
        <f>I28*J28</f>
        <v>0</v>
      </c>
      <c r="L28" s="29"/>
      <c r="M28" s="5">
        <v>4</v>
      </c>
      <c r="N28" s="41" t="s">
        <v>17</v>
      </c>
      <c r="O28" s="36">
        <f t="shared" si="8"/>
        <v>503</v>
      </c>
      <c r="P28" s="173">
        <f>IF('Start Here - Data Entry '!$E$5='Calculations - HIDE'!M28,P24,0)</f>
        <v>0</v>
      </c>
      <c r="Q28" s="40">
        <f>O28*P28</f>
        <v>0</v>
      </c>
      <c r="R28" s="29"/>
      <c r="S28" s="5">
        <v>4</v>
      </c>
      <c r="T28" s="41" t="s">
        <v>17</v>
      </c>
      <c r="U28" s="36">
        <v>503</v>
      </c>
      <c r="V28" s="173">
        <f>IF('Start Here - Data Entry '!$E$5='Calculations - HIDE'!S28,$V$24,0)</f>
        <v>0</v>
      </c>
      <c r="W28" s="40">
        <f>U28*V28</f>
        <v>0</v>
      </c>
      <c r="X28" s="29"/>
      <c r="Y28" s="5">
        <v>4</v>
      </c>
      <c r="Z28" s="41" t="s">
        <v>17</v>
      </c>
      <c r="AA28" s="36">
        <v>503</v>
      </c>
      <c r="AB28" s="173">
        <f>IF('Start Here - Data Entry '!$E$5='Calculations - HIDE'!Y28,$AB$24,0)</f>
        <v>0</v>
      </c>
      <c r="AC28" s="40">
        <f>AA28*AB28</f>
        <v>0</v>
      </c>
      <c r="AD28" s="29"/>
      <c r="AE28" s="5">
        <v>4</v>
      </c>
      <c r="AF28" s="41" t="s">
        <v>17</v>
      </c>
      <c r="AG28" s="36">
        <v>503</v>
      </c>
      <c r="AH28" s="173">
        <f>IF('Start Here - Data Entry '!$E$5='Calculations - HIDE'!AE28,$AH$24,0)</f>
        <v>0</v>
      </c>
      <c r="AI28" s="40">
        <f>AG28*AH28</f>
        <v>0</v>
      </c>
    </row>
    <row r="29" spans="1:37" ht="20.100000000000001" customHeight="1" x14ac:dyDescent="0.25">
      <c r="A29" s="5">
        <v>5</v>
      </c>
      <c r="B29" s="39" t="s">
        <v>16</v>
      </c>
      <c r="C29" s="36">
        <v>503</v>
      </c>
      <c r="D29" s="173" t="e">
        <f>IF('Start Here - Data Entry '!$E$5='Calculations - HIDE'!A29,$D$24,0)</f>
        <v>#VALUE!</v>
      </c>
      <c r="E29" s="40" t="e">
        <f>C29*D29</f>
        <v>#VALUE!</v>
      </c>
      <c r="F29" s="29"/>
      <c r="G29" s="5">
        <v>5</v>
      </c>
      <c r="H29" s="39" t="s">
        <v>16</v>
      </c>
      <c r="I29" s="36">
        <v>503</v>
      </c>
      <c r="J29" s="173">
        <f>IF('Start Here - Data Entry '!$E$5='Calculations - HIDE'!G29,$J$24,0)</f>
        <v>57</v>
      </c>
      <c r="K29" s="40">
        <f>I29*J29</f>
        <v>28671</v>
      </c>
      <c r="L29" s="29"/>
      <c r="M29" s="5">
        <v>5</v>
      </c>
      <c r="N29" s="39" t="s">
        <v>16</v>
      </c>
      <c r="O29" s="36">
        <f t="shared" si="8"/>
        <v>503</v>
      </c>
      <c r="P29" s="173">
        <f>IF('Start Here - Data Entry '!$E$5='Calculations - HIDE'!M29,P24,0)</f>
        <v>114</v>
      </c>
      <c r="Q29" s="40">
        <f>O29*P29</f>
        <v>57342</v>
      </c>
      <c r="R29" s="29"/>
      <c r="S29" s="5">
        <v>5</v>
      </c>
      <c r="T29" s="39" t="s">
        <v>16</v>
      </c>
      <c r="U29" s="36">
        <v>503</v>
      </c>
      <c r="V29" s="173">
        <f>IF('Start Here - Data Entry '!$E$5='Calculations - HIDE'!S29,$V$24,0)</f>
        <v>171</v>
      </c>
      <c r="W29" s="40">
        <f>U29*V29</f>
        <v>86013</v>
      </c>
      <c r="X29" s="29"/>
      <c r="Y29" s="5">
        <v>5</v>
      </c>
      <c r="Z29" s="39" t="s">
        <v>16</v>
      </c>
      <c r="AA29" s="36">
        <v>503</v>
      </c>
      <c r="AB29" s="173">
        <f>IF('Start Here - Data Entry '!$E$5='Calculations - HIDE'!Y29,$AB$24,0)</f>
        <v>228</v>
      </c>
      <c r="AC29" s="40">
        <f>AA29*AB29</f>
        <v>114684</v>
      </c>
      <c r="AD29" s="29"/>
      <c r="AE29" s="5">
        <v>5</v>
      </c>
      <c r="AF29" s="39" t="s">
        <v>16</v>
      </c>
      <c r="AG29" s="36">
        <v>503</v>
      </c>
      <c r="AH29" s="173">
        <f>IF('Start Here - Data Entry '!$E$5='Calculations - HIDE'!AE29,$AH$24,0)</f>
        <v>228</v>
      </c>
      <c r="AI29" s="40">
        <f>AG29*AH29</f>
        <v>114684</v>
      </c>
    </row>
    <row r="30" spans="1:37" ht="6" customHeight="1" x14ac:dyDescent="0.25">
      <c r="B30" s="42"/>
      <c r="C30" s="31"/>
      <c r="D30" s="32"/>
      <c r="E30" s="33"/>
      <c r="F30" s="34"/>
      <c r="H30" s="42"/>
      <c r="I30" s="31"/>
      <c r="J30" s="32"/>
      <c r="K30" s="33"/>
      <c r="L30" s="34"/>
      <c r="N30" s="42"/>
      <c r="O30" s="31"/>
      <c r="P30" s="32"/>
      <c r="Q30" s="33"/>
      <c r="R30" s="34"/>
      <c r="T30" s="42"/>
      <c r="U30" s="31"/>
      <c r="V30" s="32"/>
      <c r="W30" s="33"/>
      <c r="X30" s="34"/>
      <c r="Z30" s="42"/>
      <c r="AA30" s="31"/>
      <c r="AB30" s="32"/>
      <c r="AC30" s="33"/>
      <c r="AD30" s="34"/>
      <c r="AF30" s="42"/>
      <c r="AG30" s="31"/>
      <c r="AH30" s="32"/>
      <c r="AI30" s="33"/>
    </row>
    <row r="31" spans="1:37" ht="20.100000000000001" customHeight="1" x14ac:dyDescent="0.25">
      <c r="B31" s="35" t="s">
        <v>146</v>
      </c>
      <c r="C31" s="36"/>
      <c r="D31" s="37"/>
      <c r="E31" s="40" t="e">
        <f>IF('Start Here - Data Entry '!#REF!=1,'Calculations - HIDE'!C32,0)</f>
        <v>#REF!</v>
      </c>
      <c r="F31" s="34"/>
      <c r="H31" s="35" t="s">
        <v>146</v>
      </c>
      <c r="I31" s="36"/>
      <c r="J31" s="37"/>
      <c r="K31" s="40" t="e">
        <f>IF('Start Here - Data Entry '!#REF!=1,'Calculations - HIDE'!I32,0)</f>
        <v>#REF!</v>
      </c>
      <c r="L31" s="34"/>
      <c r="N31" s="35" t="s">
        <v>146</v>
      </c>
      <c r="O31" s="36"/>
      <c r="P31" s="37"/>
      <c r="Q31" s="40" t="e">
        <f>IF('Start Here - Data Entry '!#REF!=1,'Calculations - HIDE'!O32,0)</f>
        <v>#REF!</v>
      </c>
      <c r="R31" s="34"/>
      <c r="T31" s="35" t="s">
        <v>146</v>
      </c>
      <c r="U31" s="36"/>
      <c r="V31" s="37"/>
      <c r="W31" s="40" t="e">
        <f>IF('Start Here - Data Entry '!#REF!=1,'Calculations - HIDE'!U32,0)</f>
        <v>#REF!</v>
      </c>
      <c r="X31" s="34"/>
      <c r="Z31" s="35" t="s">
        <v>146</v>
      </c>
      <c r="AA31" s="36"/>
      <c r="AB31" s="37"/>
      <c r="AC31" s="40" t="e">
        <f>IF('Start Here - Data Entry '!#REF!=1,'Calculations - HIDE'!AA32,0)</f>
        <v>#REF!</v>
      </c>
      <c r="AD31" s="34"/>
      <c r="AF31" s="35" t="s">
        <v>146</v>
      </c>
      <c r="AG31" s="36"/>
      <c r="AH31" s="37"/>
      <c r="AI31" s="40" t="e">
        <f>IF('Start Here - Data Entry '!#REF!=1,'Calculations - HIDE'!AG32,0)</f>
        <v>#REF!</v>
      </c>
    </row>
    <row r="32" spans="1:37" ht="20.100000000000001" customHeight="1" x14ac:dyDescent="0.25">
      <c r="A32" s="5">
        <v>1</v>
      </c>
      <c r="B32" s="39" t="s">
        <v>53</v>
      </c>
      <c r="C32" s="36">
        <v>100000</v>
      </c>
      <c r="D32" s="37"/>
      <c r="E32" s="43"/>
      <c r="F32" s="34"/>
      <c r="G32" s="5">
        <v>1</v>
      </c>
      <c r="H32" s="39" t="s">
        <v>53</v>
      </c>
      <c r="I32" s="36">
        <v>100000</v>
      </c>
      <c r="J32" s="37"/>
      <c r="K32" s="43"/>
      <c r="L32" s="34"/>
      <c r="M32" s="5">
        <v>1</v>
      </c>
      <c r="N32" s="39" t="s">
        <v>53</v>
      </c>
      <c r="O32" s="36">
        <f>I32</f>
        <v>100000</v>
      </c>
      <c r="P32" s="37"/>
      <c r="Q32" s="43"/>
      <c r="R32" s="34"/>
      <c r="S32" s="5">
        <v>1</v>
      </c>
      <c r="T32" s="39" t="s">
        <v>53</v>
      </c>
      <c r="U32" s="36">
        <v>100000</v>
      </c>
      <c r="V32" s="37"/>
      <c r="W32" s="43"/>
      <c r="X32" s="34"/>
      <c r="Y32" s="5">
        <v>1</v>
      </c>
      <c r="Z32" s="39" t="s">
        <v>53</v>
      </c>
      <c r="AA32" s="36">
        <v>100000</v>
      </c>
      <c r="AB32" s="37"/>
      <c r="AC32" s="43"/>
      <c r="AD32" s="34"/>
      <c r="AE32" s="5">
        <v>1</v>
      </c>
      <c r="AF32" s="39" t="s">
        <v>53</v>
      </c>
      <c r="AG32" s="36">
        <v>100000</v>
      </c>
      <c r="AH32" s="37"/>
      <c r="AI32" s="43"/>
    </row>
    <row r="33" spans="1:35" ht="20.100000000000001" customHeight="1" x14ac:dyDescent="0.25">
      <c r="A33" s="5">
        <v>2</v>
      </c>
      <c r="B33" s="39" t="s">
        <v>54</v>
      </c>
      <c r="C33" s="36">
        <v>0</v>
      </c>
      <c r="D33" s="37"/>
      <c r="E33" s="43"/>
      <c r="F33" s="34"/>
      <c r="G33" s="5">
        <v>2</v>
      </c>
      <c r="H33" s="39" t="s">
        <v>54</v>
      </c>
      <c r="I33" s="36">
        <v>0</v>
      </c>
      <c r="J33" s="37"/>
      <c r="K33" s="43"/>
      <c r="L33" s="34"/>
      <c r="M33" s="5">
        <v>2</v>
      </c>
      <c r="N33" s="39" t="s">
        <v>54</v>
      </c>
      <c r="O33" s="36">
        <f>I33</f>
        <v>0</v>
      </c>
      <c r="P33" s="37"/>
      <c r="Q33" s="43"/>
      <c r="R33" s="34"/>
      <c r="S33" s="5">
        <v>2</v>
      </c>
      <c r="T33" s="39" t="s">
        <v>54</v>
      </c>
      <c r="U33" s="36">
        <v>0</v>
      </c>
      <c r="V33" s="37"/>
      <c r="W33" s="43"/>
      <c r="X33" s="34"/>
      <c r="Y33" s="5">
        <v>2</v>
      </c>
      <c r="Z33" s="39" t="s">
        <v>54</v>
      </c>
      <c r="AA33" s="36">
        <v>0</v>
      </c>
      <c r="AB33" s="37"/>
      <c r="AC33" s="43"/>
      <c r="AD33" s="34"/>
      <c r="AE33" s="5">
        <v>2</v>
      </c>
      <c r="AF33" s="39" t="s">
        <v>54</v>
      </c>
      <c r="AG33" s="36">
        <v>0</v>
      </c>
      <c r="AH33" s="37"/>
      <c r="AI33" s="43"/>
    </row>
    <row r="34" spans="1:35" ht="6" customHeight="1" x14ac:dyDescent="0.25">
      <c r="B34" s="42"/>
      <c r="C34" s="31"/>
      <c r="D34" s="32"/>
      <c r="E34" s="33"/>
      <c r="F34" s="34"/>
      <c r="H34" s="42"/>
      <c r="I34" s="31"/>
      <c r="J34" s="32"/>
      <c r="K34" s="33"/>
      <c r="L34" s="34"/>
      <c r="N34" s="42"/>
      <c r="O34" s="31"/>
      <c r="P34" s="32"/>
      <c r="Q34" s="33"/>
      <c r="R34" s="34"/>
      <c r="T34" s="42"/>
      <c r="U34" s="31"/>
      <c r="V34" s="32"/>
      <c r="W34" s="33"/>
      <c r="X34" s="34"/>
      <c r="Z34" s="42"/>
      <c r="AA34" s="31"/>
      <c r="AB34" s="32"/>
      <c r="AC34" s="33"/>
      <c r="AD34" s="34"/>
      <c r="AF34" s="42"/>
      <c r="AG34" s="31"/>
      <c r="AH34" s="32"/>
      <c r="AI34" s="33"/>
    </row>
    <row r="35" spans="1:35" ht="20.100000000000001" customHeight="1" x14ac:dyDescent="0.25">
      <c r="B35" s="47" t="s">
        <v>299</v>
      </c>
      <c r="C35" s="36"/>
      <c r="D35" s="37"/>
      <c r="E35" s="43"/>
      <c r="F35" s="34"/>
      <c r="H35" s="47" t="s">
        <v>299</v>
      </c>
      <c r="I35" s="36"/>
      <c r="J35" s="37"/>
      <c r="K35" s="43"/>
      <c r="L35" s="34"/>
      <c r="N35" s="47" t="s">
        <v>299</v>
      </c>
      <c r="O35" s="36"/>
      <c r="P35" s="37"/>
      <c r="Q35" s="43"/>
      <c r="R35" s="34"/>
      <c r="T35" s="47" t="s">
        <v>299</v>
      </c>
      <c r="U35" s="36"/>
      <c r="V35" s="37"/>
      <c r="W35" s="43"/>
      <c r="X35" s="34"/>
      <c r="Z35" s="47" t="s">
        <v>299</v>
      </c>
      <c r="AA35" s="36"/>
      <c r="AB35" s="37"/>
      <c r="AC35" s="43"/>
      <c r="AD35" s="34"/>
      <c r="AF35" s="47" t="s">
        <v>299</v>
      </c>
      <c r="AG35" s="36"/>
      <c r="AH35" s="37"/>
      <c r="AI35" s="43"/>
    </row>
    <row r="36" spans="1:35" ht="20.100000000000001" customHeight="1" x14ac:dyDescent="0.25">
      <c r="A36" s="5">
        <v>1</v>
      </c>
      <c r="B36" s="39" t="s">
        <v>20</v>
      </c>
      <c r="C36" s="36">
        <v>65</v>
      </c>
      <c r="D36" s="37" t="e">
        <f>IF('Start Here - Data Entry '!#REF!=A36,'Calculations - HIDE'!$D$12,0)</f>
        <v>#REF!</v>
      </c>
      <c r="E36" s="40" t="e">
        <f>D36*C36</f>
        <v>#REF!</v>
      </c>
      <c r="F36" s="29"/>
      <c r="G36" s="5">
        <v>1</v>
      </c>
      <c r="H36" s="39" t="s">
        <v>20</v>
      </c>
      <c r="I36" s="36">
        <v>65</v>
      </c>
      <c r="J36" s="37" t="e">
        <f>IF('Start Here - Data Entry '!#REF!=G36,'Calculations - HIDE'!$J$12,0)</f>
        <v>#REF!</v>
      </c>
      <c r="K36" s="40" t="e">
        <f>J36*I36</f>
        <v>#REF!</v>
      </c>
      <c r="L36" s="29"/>
      <c r="M36" s="5">
        <v>1</v>
      </c>
      <c r="N36" s="39" t="s">
        <v>20</v>
      </c>
      <c r="O36" s="36">
        <f>I36</f>
        <v>65</v>
      </c>
      <c r="P36" s="37" t="e">
        <f>IF('Start Here - Data Entry '!#REF!=M36,'Calculations - HIDE'!$P$12,0)</f>
        <v>#REF!</v>
      </c>
      <c r="Q36" s="40" t="e">
        <f>P36*O36</f>
        <v>#REF!</v>
      </c>
      <c r="R36" s="29"/>
      <c r="S36" s="5">
        <v>1</v>
      </c>
      <c r="T36" s="39" t="s">
        <v>20</v>
      </c>
      <c r="U36" s="36">
        <v>65</v>
      </c>
      <c r="V36" s="37" t="e">
        <f>IF('Start Here - Data Entry '!#REF!=S36,'Calculations - HIDE'!$V$12,0)</f>
        <v>#REF!</v>
      </c>
      <c r="W36" s="40" t="e">
        <f>V36*U36</f>
        <v>#REF!</v>
      </c>
      <c r="X36" s="29"/>
      <c r="Y36" s="5">
        <v>1</v>
      </c>
      <c r="Z36" s="39" t="s">
        <v>20</v>
      </c>
      <c r="AA36" s="36">
        <v>65</v>
      </c>
      <c r="AB36" s="37">
        <v>0</v>
      </c>
      <c r="AC36" s="40">
        <f>AB36*AA36</f>
        <v>0</v>
      </c>
      <c r="AD36" s="29"/>
      <c r="AE36" s="5">
        <v>1</v>
      </c>
      <c r="AF36" s="39" t="s">
        <v>20</v>
      </c>
      <c r="AG36" s="36">
        <v>65</v>
      </c>
      <c r="AH36" s="37" t="e">
        <f>IF('Start Here - Data Entry '!#REF!=AE36,'Calculations - HIDE'!$AH$12,0)</f>
        <v>#REF!</v>
      </c>
      <c r="AI36" s="40" t="e">
        <f>AH36*AG36</f>
        <v>#REF!</v>
      </c>
    </row>
    <row r="37" spans="1:35" ht="20.100000000000001" customHeight="1" x14ac:dyDescent="0.25">
      <c r="A37" s="5">
        <v>2</v>
      </c>
      <c r="B37" s="39" t="s">
        <v>21</v>
      </c>
      <c r="C37" s="36">
        <v>100</v>
      </c>
      <c r="D37" s="37" t="e">
        <f>IF('Start Here - Data Entry '!#REF!=A37,'Calculations - HIDE'!$D$12,0)</f>
        <v>#REF!</v>
      </c>
      <c r="E37" s="40" t="e">
        <f>D37*C37</f>
        <v>#REF!</v>
      </c>
      <c r="F37" s="29"/>
      <c r="G37" s="5">
        <v>2</v>
      </c>
      <c r="H37" s="39" t="s">
        <v>21</v>
      </c>
      <c r="I37" s="36">
        <v>100</v>
      </c>
      <c r="J37" s="37" t="e">
        <f>IF('Start Here - Data Entry '!#REF!=G37,'Calculations - HIDE'!$J$12,0)</f>
        <v>#REF!</v>
      </c>
      <c r="K37" s="40" t="e">
        <f>J37*I37</f>
        <v>#REF!</v>
      </c>
      <c r="L37" s="29"/>
      <c r="M37" s="5">
        <v>2</v>
      </c>
      <c r="N37" s="39" t="s">
        <v>21</v>
      </c>
      <c r="O37" s="36">
        <f t="shared" ref="O37:O41" si="9">I37</f>
        <v>100</v>
      </c>
      <c r="P37" s="37" t="e">
        <f>IF('Start Here - Data Entry '!#REF!=M37,'Calculations - HIDE'!$P$12,0)</f>
        <v>#REF!</v>
      </c>
      <c r="Q37" s="40" t="e">
        <f>P37*O37</f>
        <v>#REF!</v>
      </c>
      <c r="R37" s="29"/>
      <c r="S37" s="5">
        <v>2</v>
      </c>
      <c r="T37" s="39" t="s">
        <v>21</v>
      </c>
      <c r="U37" s="36">
        <v>100</v>
      </c>
      <c r="V37" s="37" t="e">
        <f>IF('Start Here - Data Entry '!#REF!=S37,'Calculations - HIDE'!$V$12,0)</f>
        <v>#REF!</v>
      </c>
      <c r="W37" s="40" t="e">
        <f>V37*U37</f>
        <v>#REF!</v>
      </c>
      <c r="X37" s="29"/>
      <c r="Y37" s="5">
        <v>2</v>
      </c>
      <c r="Z37" s="39" t="s">
        <v>21</v>
      </c>
      <c r="AA37" s="36">
        <v>100</v>
      </c>
      <c r="AB37" s="37" t="e">
        <f>IF('Start Here - Data Entry '!#REF!=Y37,'Calculations - HIDE'!$AB$12,0)</f>
        <v>#REF!</v>
      </c>
      <c r="AC37" s="40" t="e">
        <f>AB37*AA37</f>
        <v>#REF!</v>
      </c>
      <c r="AD37" s="29"/>
      <c r="AE37" s="5">
        <v>2</v>
      </c>
      <c r="AF37" s="39" t="s">
        <v>21</v>
      </c>
      <c r="AG37" s="36">
        <v>100</v>
      </c>
      <c r="AH37" s="37" t="e">
        <f>IF('Start Here - Data Entry '!#REF!=AE37,'Calculations - HIDE'!$AH$12,0)</f>
        <v>#REF!</v>
      </c>
      <c r="AI37" s="40" t="e">
        <f>AH37*AG37</f>
        <v>#REF!</v>
      </c>
    </row>
    <row r="38" spans="1:35" ht="20.100000000000001" customHeight="1" x14ac:dyDescent="0.25">
      <c r="A38" s="5">
        <v>3</v>
      </c>
      <c r="B38" s="39" t="s">
        <v>22</v>
      </c>
      <c r="C38" s="36">
        <v>105</v>
      </c>
      <c r="D38" s="37" t="e">
        <f>IF('Start Here - Data Entry '!#REF!=A38,'Calculations - HIDE'!$D$12,0)</f>
        <v>#REF!</v>
      </c>
      <c r="E38" s="40" t="e">
        <f>D38*C38</f>
        <v>#REF!</v>
      </c>
      <c r="F38" s="29"/>
      <c r="G38" s="5">
        <v>3</v>
      </c>
      <c r="H38" s="39" t="s">
        <v>22</v>
      </c>
      <c r="I38" s="36">
        <v>105</v>
      </c>
      <c r="J38" s="37" t="e">
        <f>IF('Start Here - Data Entry '!#REF!=G38,'Calculations - HIDE'!$J$12,0)</f>
        <v>#REF!</v>
      </c>
      <c r="K38" s="40" t="e">
        <f>J38*I38</f>
        <v>#REF!</v>
      </c>
      <c r="L38" s="29"/>
      <c r="M38" s="5">
        <v>3</v>
      </c>
      <c r="N38" s="39" t="s">
        <v>22</v>
      </c>
      <c r="O38" s="36">
        <f t="shared" si="9"/>
        <v>105</v>
      </c>
      <c r="P38" s="37" t="e">
        <f>IF('Start Here - Data Entry '!#REF!=M38,'Calculations - HIDE'!$P$12,0)</f>
        <v>#REF!</v>
      </c>
      <c r="Q38" s="40" t="e">
        <f>P38*O38</f>
        <v>#REF!</v>
      </c>
      <c r="R38" s="29"/>
      <c r="S38" s="5">
        <v>3</v>
      </c>
      <c r="T38" s="39" t="s">
        <v>22</v>
      </c>
      <c r="U38" s="36">
        <v>105</v>
      </c>
      <c r="V38" s="37" t="e">
        <f>IF('Start Here - Data Entry '!#REF!=S38,'Calculations - HIDE'!$V$12,0)</f>
        <v>#REF!</v>
      </c>
      <c r="W38" s="40" t="e">
        <f>V38*U38</f>
        <v>#REF!</v>
      </c>
      <c r="X38" s="29"/>
      <c r="Y38" s="5">
        <v>3</v>
      </c>
      <c r="Z38" s="39" t="s">
        <v>22</v>
      </c>
      <c r="AA38" s="36">
        <v>105</v>
      </c>
      <c r="AB38" s="37" t="e">
        <f>IF('Start Here - Data Entry '!#REF!=Y38,'Calculations - HIDE'!$AB$12,0)</f>
        <v>#REF!</v>
      </c>
      <c r="AC38" s="40" t="e">
        <f>AB38*AA38</f>
        <v>#REF!</v>
      </c>
      <c r="AD38" s="29"/>
      <c r="AE38" s="5">
        <v>3</v>
      </c>
      <c r="AF38" s="39" t="s">
        <v>22</v>
      </c>
      <c r="AG38" s="36">
        <v>105</v>
      </c>
      <c r="AH38" s="37" t="e">
        <f>IF('Start Here - Data Entry '!#REF!=AE38,'Calculations - HIDE'!$AH$12,0)</f>
        <v>#REF!</v>
      </c>
      <c r="AI38" s="40" t="e">
        <f>AH38*AG38</f>
        <v>#REF!</v>
      </c>
    </row>
    <row r="39" spans="1:35" ht="20.100000000000001" customHeight="1" x14ac:dyDescent="0.25">
      <c r="A39" s="5">
        <v>4</v>
      </c>
      <c r="B39" s="48" t="s">
        <v>23</v>
      </c>
      <c r="C39" s="36">
        <v>110</v>
      </c>
      <c r="D39" s="37" t="e">
        <f>IF('Start Here - Data Entry '!#REF!=A39,'Calculations - HIDE'!$D$12,0)</f>
        <v>#REF!</v>
      </c>
      <c r="E39" s="40" t="e">
        <f>D39*C39</f>
        <v>#REF!</v>
      </c>
      <c r="F39" s="29"/>
      <c r="G39" s="5">
        <v>4</v>
      </c>
      <c r="H39" s="48" t="s">
        <v>23</v>
      </c>
      <c r="I39" s="36">
        <v>110</v>
      </c>
      <c r="J39" s="37" t="e">
        <f>IF('Start Here - Data Entry '!#REF!=G39,'Calculations - HIDE'!$J$12,0)</f>
        <v>#REF!</v>
      </c>
      <c r="K39" s="40" t="e">
        <f>J39*I39</f>
        <v>#REF!</v>
      </c>
      <c r="L39" s="29"/>
      <c r="M39" s="5">
        <v>4</v>
      </c>
      <c r="N39" s="48" t="s">
        <v>23</v>
      </c>
      <c r="O39" s="36">
        <f t="shared" si="9"/>
        <v>110</v>
      </c>
      <c r="P39" s="37" t="e">
        <f>IF('Start Here - Data Entry '!#REF!=M39,'Calculations - HIDE'!$P$12,0)</f>
        <v>#REF!</v>
      </c>
      <c r="Q39" s="40" t="e">
        <f>P39*O39</f>
        <v>#REF!</v>
      </c>
      <c r="R39" s="29"/>
      <c r="S39" s="5">
        <v>4</v>
      </c>
      <c r="T39" s="48" t="s">
        <v>23</v>
      </c>
      <c r="U39" s="36">
        <v>110</v>
      </c>
      <c r="V39" s="37" t="e">
        <f>IF('Start Here - Data Entry '!#REF!=S39,'Calculations - HIDE'!$V$12,0)</f>
        <v>#REF!</v>
      </c>
      <c r="W39" s="40" t="e">
        <f>V39*U39</f>
        <v>#REF!</v>
      </c>
      <c r="X39" s="29"/>
      <c r="Y39" s="5">
        <v>4</v>
      </c>
      <c r="Z39" s="48" t="s">
        <v>23</v>
      </c>
      <c r="AA39" s="36">
        <v>110</v>
      </c>
      <c r="AB39" s="37">
        <v>0</v>
      </c>
      <c r="AC39" s="40">
        <f>AB39*AA39</f>
        <v>0</v>
      </c>
      <c r="AD39" s="29"/>
      <c r="AE39" s="5">
        <v>4</v>
      </c>
      <c r="AF39" s="48" t="s">
        <v>23</v>
      </c>
      <c r="AG39" s="36">
        <v>110</v>
      </c>
      <c r="AH39" s="37" t="e">
        <f>IF('Start Here - Data Entry '!#REF!=AE39,'Calculations - HIDE'!$AH$12,0)</f>
        <v>#REF!</v>
      </c>
      <c r="AI39" s="40" t="e">
        <f>AH39*AG39</f>
        <v>#REF!</v>
      </c>
    </row>
    <row r="40" spans="1:35" ht="20.100000000000001" customHeight="1" x14ac:dyDescent="0.25">
      <c r="A40" s="5">
        <v>5</v>
      </c>
      <c r="B40" s="44" t="s">
        <v>240</v>
      </c>
      <c r="C40" s="36">
        <v>115</v>
      </c>
      <c r="D40" s="37" t="e">
        <f>IF('Start Here - Data Entry '!#REF!=A40,'Calculations - HIDE'!$D$12,0)</f>
        <v>#REF!</v>
      </c>
      <c r="E40" s="40" t="e">
        <f>D40*C40</f>
        <v>#REF!</v>
      </c>
      <c r="F40" s="29"/>
      <c r="G40" s="5">
        <v>5</v>
      </c>
      <c r="H40" s="44" t="s">
        <v>240</v>
      </c>
      <c r="I40" s="36">
        <v>115</v>
      </c>
      <c r="J40" s="37" t="e">
        <f>IF('Start Here - Data Entry '!#REF!=G40,'Calculations - HIDE'!$J$12,0)</f>
        <v>#REF!</v>
      </c>
      <c r="K40" s="40" t="e">
        <f>J40*I40</f>
        <v>#REF!</v>
      </c>
      <c r="L40" s="29"/>
      <c r="M40" s="5">
        <v>5</v>
      </c>
      <c r="N40" s="44" t="s">
        <v>240</v>
      </c>
      <c r="O40" s="36">
        <f t="shared" si="9"/>
        <v>115</v>
      </c>
      <c r="P40" s="37" t="e">
        <f>IF('Start Here - Data Entry '!#REF!=M40,'Calculations - HIDE'!$P$12,0)</f>
        <v>#REF!</v>
      </c>
      <c r="Q40" s="40" t="e">
        <f>P40*O40</f>
        <v>#REF!</v>
      </c>
      <c r="R40" s="29"/>
      <c r="S40" s="5">
        <v>5</v>
      </c>
      <c r="T40" s="44" t="s">
        <v>240</v>
      </c>
      <c r="U40" s="36">
        <v>115</v>
      </c>
      <c r="V40" s="37" t="e">
        <f>IF('Start Here - Data Entry '!#REF!=S40,'Calculations - HIDE'!$V$12,0)</f>
        <v>#REF!</v>
      </c>
      <c r="W40" s="40" t="e">
        <f>V40*U40</f>
        <v>#REF!</v>
      </c>
      <c r="X40" s="29"/>
      <c r="Y40" s="5">
        <v>5</v>
      </c>
      <c r="Z40" s="44" t="s">
        <v>240</v>
      </c>
      <c r="AA40" s="36">
        <v>115</v>
      </c>
      <c r="AB40" s="37">
        <v>450</v>
      </c>
      <c r="AC40" s="40">
        <f>AB40*AA40</f>
        <v>51750</v>
      </c>
      <c r="AD40" s="29"/>
      <c r="AE40" s="5">
        <v>5</v>
      </c>
      <c r="AF40" s="44" t="s">
        <v>240</v>
      </c>
      <c r="AG40" s="36">
        <v>115</v>
      </c>
      <c r="AH40" s="37" t="e">
        <f>IF('Start Here - Data Entry '!#REF!=AE40,'Calculations - HIDE'!$AH$12,0)</f>
        <v>#REF!</v>
      </c>
      <c r="AI40" s="40" t="e">
        <f>AH40*AG40</f>
        <v>#REF!</v>
      </c>
    </row>
    <row r="41" spans="1:35" ht="20.100000000000001" customHeight="1" x14ac:dyDescent="0.25">
      <c r="A41" s="5">
        <v>6</v>
      </c>
      <c r="B41" s="44" t="s">
        <v>79</v>
      </c>
      <c r="C41" s="36">
        <v>0</v>
      </c>
      <c r="D41" s="37">
        <v>0</v>
      </c>
      <c r="E41" s="40">
        <v>0</v>
      </c>
      <c r="F41" s="29"/>
      <c r="G41" s="5">
        <v>6</v>
      </c>
      <c r="H41" s="44" t="s">
        <v>79</v>
      </c>
      <c r="I41" s="36">
        <v>0</v>
      </c>
      <c r="J41" s="37" t="e">
        <f>IF('Start Here - Data Entry '!#REF!=G41,'Calculations - HIDE'!$J$12,0)</f>
        <v>#REF!</v>
      </c>
      <c r="K41" s="40">
        <v>0</v>
      </c>
      <c r="L41" s="29"/>
      <c r="M41" s="5">
        <v>6</v>
      </c>
      <c r="N41" s="44" t="s">
        <v>79</v>
      </c>
      <c r="O41" s="36">
        <f t="shared" si="9"/>
        <v>0</v>
      </c>
      <c r="P41" s="37" t="e">
        <f>IF('Start Here - Data Entry '!#REF!=M41,'Calculations - HIDE'!$P$12,0)</f>
        <v>#REF!</v>
      </c>
      <c r="Q41" s="40">
        <v>0</v>
      </c>
      <c r="R41" s="29"/>
      <c r="S41" s="5">
        <v>6</v>
      </c>
      <c r="T41" s="44" t="s">
        <v>79</v>
      </c>
      <c r="U41" s="36">
        <v>0</v>
      </c>
      <c r="V41" s="37" t="e">
        <f>IF('Start Here - Data Entry '!#REF!=S41,'Calculations - HIDE'!$V$12,0)</f>
        <v>#REF!</v>
      </c>
      <c r="W41" s="40">
        <v>0</v>
      </c>
      <c r="X41" s="29"/>
      <c r="Y41" s="5">
        <v>6</v>
      </c>
      <c r="Z41" s="44" t="s">
        <v>79</v>
      </c>
      <c r="AA41" s="36">
        <v>0</v>
      </c>
      <c r="AB41" s="37" t="e">
        <f>IF('Start Here - Data Entry '!#REF!=Y41,'Calculations - HIDE'!$AB$12,0)</f>
        <v>#REF!</v>
      </c>
      <c r="AC41" s="40">
        <v>0</v>
      </c>
      <c r="AD41" s="29"/>
      <c r="AE41" s="5">
        <v>6</v>
      </c>
      <c r="AF41" s="44" t="s">
        <v>79</v>
      </c>
      <c r="AG41" s="36">
        <v>0</v>
      </c>
      <c r="AH41" s="37" t="e">
        <f>IF('Start Here - Data Entry '!#REF!=AE41,'Calculations - HIDE'!$AH$12,0)</f>
        <v>#REF!</v>
      </c>
      <c r="AI41" s="40">
        <v>0</v>
      </c>
    </row>
    <row r="42" spans="1:35" ht="6" customHeight="1" x14ac:dyDescent="0.25">
      <c r="B42" s="42"/>
      <c r="C42" s="31"/>
      <c r="D42" s="32"/>
      <c r="E42" s="33"/>
      <c r="F42" s="34"/>
      <c r="H42" s="42"/>
      <c r="I42" s="31"/>
      <c r="J42" s="32"/>
      <c r="K42" s="33"/>
      <c r="L42" s="34"/>
      <c r="N42" s="42"/>
      <c r="O42" s="31"/>
      <c r="P42" s="32"/>
      <c r="Q42" s="33"/>
      <c r="R42" s="34"/>
      <c r="T42" s="42"/>
      <c r="U42" s="31"/>
      <c r="V42" s="32"/>
      <c r="W42" s="33"/>
      <c r="X42" s="34"/>
      <c r="Z42" s="42"/>
      <c r="AA42" s="31"/>
      <c r="AB42" s="32"/>
      <c r="AC42" s="33"/>
      <c r="AD42" s="34"/>
      <c r="AF42" s="42"/>
      <c r="AG42" s="31"/>
      <c r="AH42" s="32"/>
      <c r="AI42" s="33"/>
    </row>
    <row r="43" spans="1:35" ht="20.100000000000001" customHeight="1" x14ac:dyDescent="0.25">
      <c r="B43" s="35" t="s">
        <v>48</v>
      </c>
      <c r="C43" s="36"/>
      <c r="D43" s="37"/>
      <c r="E43" s="43"/>
      <c r="F43" s="34"/>
      <c r="H43" s="35" t="s">
        <v>48</v>
      </c>
      <c r="I43" s="36"/>
      <c r="J43" s="37"/>
      <c r="K43" s="43"/>
      <c r="L43" s="34"/>
      <c r="N43" s="35" t="s">
        <v>48</v>
      </c>
      <c r="O43" s="36"/>
      <c r="P43" s="37"/>
      <c r="Q43" s="43"/>
      <c r="R43" s="34"/>
      <c r="T43" s="35" t="s">
        <v>48</v>
      </c>
      <c r="U43" s="36"/>
      <c r="V43" s="37"/>
      <c r="W43" s="43"/>
      <c r="X43" s="34"/>
      <c r="Z43" s="35" t="s">
        <v>48</v>
      </c>
      <c r="AA43" s="36"/>
      <c r="AB43" s="37"/>
      <c r="AC43" s="43"/>
      <c r="AD43" s="34"/>
      <c r="AF43" s="35" t="s">
        <v>48</v>
      </c>
      <c r="AG43" s="36"/>
      <c r="AH43" s="37"/>
      <c r="AI43" s="43"/>
    </row>
    <row r="44" spans="1:35" ht="20.100000000000001" customHeight="1" x14ac:dyDescent="0.25">
      <c r="B44" s="39" t="s">
        <v>24</v>
      </c>
      <c r="C44" s="36">
        <v>120</v>
      </c>
      <c r="D44" s="37" t="str">
        <f>'Start Here - Data Entry '!$F30</f>
        <v>NA</v>
      </c>
      <c r="E44" s="40">
        <f>IF('Start Here - Data Entry '!$E$5=5,0,D44*C44)</f>
        <v>0</v>
      </c>
      <c r="F44" s="34"/>
      <c r="H44" s="39" t="s">
        <v>24</v>
      </c>
      <c r="I44" s="36">
        <v>120</v>
      </c>
      <c r="J44" s="37">
        <f>'Start Here - Data Entry '!$G30</f>
        <v>9</v>
      </c>
      <c r="K44" s="40">
        <f>IF('Start Here - Data Entry '!$E$5=5,0,J44*I44)</f>
        <v>0</v>
      </c>
      <c r="L44" s="34"/>
      <c r="N44" s="39" t="s">
        <v>24</v>
      </c>
      <c r="O44" s="36">
        <f>I44</f>
        <v>120</v>
      </c>
      <c r="P44" s="37">
        <f>'Start Here - Data Entry '!$H30</f>
        <v>18</v>
      </c>
      <c r="Q44" s="40">
        <f>IF('Start Here - Data Entry '!$E$5=5,0,P44*O44)</f>
        <v>0</v>
      </c>
      <c r="R44" s="34"/>
      <c r="T44" s="39" t="s">
        <v>24</v>
      </c>
      <c r="U44" s="36">
        <v>120</v>
      </c>
      <c r="V44" s="37">
        <f>'Start Here - Data Entry '!$I30</f>
        <v>27</v>
      </c>
      <c r="W44" s="40">
        <f>IF('Start Here - Data Entry '!$E$5=5,0,V44*U44)</f>
        <v>0</v>
      </c>
      <c r="X44" s="34"/>
      <c r="Z44" s="39" t="s">
        <v>24</v>
      </c>
      <c r="AA44" s="36">
        <v>120</v>
      </c>
      <c r="AB44" s="37">
        <f>'Start Here - Data Entry '!$J30</f>
        <v>36</v>
      </c>
      <c r="AC44" s="40">
        <f>IF('Start Here - Data Entry '!$E$5=5,0,AB44*AA44)</f>
        <v>0</v>
      </c>
      <c r="AD44" s="34"/>
      <c r="AF44" s="39" t="s">
        <v>24</v>
      </c>
      <c r="AG44" s="36">
        <v>120</v>
      </c>
      <c r="AH44" s="37">
        <f>'Start Here - Data Entry '!$K30</f>
        <v>36</v>
      </c>
      <c r="AI44" s="40">
        <f>IF('Start Here - Data Entry '!$E$5=5,0,AH44*AG44)</f>
        <v>0</v>
      </c>
    </row>
    <row r="45" spans="1:35" ht="20.100000000000001" customHeight="1" x14ac:dyDescent="0.25">
      <c r="B45" s="39" t="s">
        <v>5</v>
      </c>
      <c r="C45" s="49"/>
      <c r="D45" s="50"/>
      <c r="E45" s="51">
        <f>IF('Start Here - Data Entry '!$E$5=5,0,IF(D44&lt;=0,0,0.25*E5))</f>
        <v>0</v>
      </c>
      <c r="F45" s="34"/>
      <c r="H45" s="39" t="s">
        <v>5</v>
      </c>
      <c r="I45" s="49"/>
      <c r="J45" s="50"/>
      <c r="K45" s="51">
        <f>IF('Start Here - Data Entry '!$E$5=5,0,IF(J44&lt;=0,0,0.25*K5))</f>
        <v>0</v>
      </c>
      <c r="L45" s="34"/>
      <c r="N45" s="39" t="s">
        <v>5</v>
      </c>
      <c r="O45" s="49"/>
      <c r="P45" s="50"/>
      <c r="Q45" s="51">
        <f>IF('Start Here - Data Entry '!$E$5=5,0,IF(P44&lt;=0,0,0.25*Q5))</f>
        <v>0</v>
      </c>
      <c r="R45" s="34"/>
      <c r="T45" s="39" t="s">
        <v>5</v>
      </c>
      <c r="U45" s="49"/>
      <c r="V45" s="50"/>
      <c r="W45" s="51">
        <f>IF('Start Here - Data Entry '!$E$5=5,0,IF(V44&lt;=0,0,0.25*W5))</f>
        <v>0</v>
      </c>
      <c r="X45" s="34"/>
      <c r="Z45" s="39" t="s">
        <v>5</v>
      </c>
      <c r="AA45" s="49"/>
      <c r="AB45" s="50"/>
      <c r="AC45" s="51">
        <f>IF('Start Here - Data Entry '!$E$5=5,0,IF(AB44&lt;=0,0,0.25*AC5))</f>
        <v>0</v>
      </c>
      <c r="AD45" s="34"/>
      <c r="AF45" s="39" t="s">
        <v>5</v>
      </c>
      <c r="AG45" s="49"/>
      <c r="AH45" s="50"/>
      <c r="AI45" s="51">
        <f>IF('Start Here - Data Entry '!$E$5=5,0,IF(AH44&lt;=0,0,0.25*AI5))</f>
        <v>0</v>
      </c>
    </row>
    <row r="46" spans="1:35" ht="6" customHeight="1" x14ac:dyDescent="0.25">
      <c r="B46" s="42"/>
      <c r="C46" s="31"/>
      <c r="D46" s="52"/>
      <c r="E46" s="53"/>
      <c r="F46" s="34"/>
      <c r="H46" s="42"/>
      <c r="I46" s="31"/>
      <c r="J46" s="52"/>
      <c r="K46" s="53"/>
      <c r="L46" s="34"/>
      <c r="N46" s="42"/>
      <c r="O46" s="31"/>
      <c r="P46" s="52"/>
      <c r="Q46" s="53"/>
      <c r="R46" s="34"/>
      <c r="T46" s="42"/>
      <c r="U46" s="31"/>
      <c r="V46" s="52"/>
      <c r="W46" s="53"/>
      <c r="X46" s="34"/>
      <c r="Z46" s="42"/>
      <c r="AA46" s="31"/>
      <c r="AB46" s="52"/>
      <c r="AC46" s="53"/>
      <c r="AD46" s="34"/>
      <c r="AF46" s="42"/>
      <c r="AG46" s="31"/>
      <c r="AH46" s="52"/>
      <c r="AI46" s="53"/>
    </row>
    <row r="47" spans="1:35" ht="12.75" customHeight="1" x14ac:dyDescent="0.25">
      <c r="B47" s="42"/>
      <c r="C47" s="31"/>
      <c r="D47" s="52"/>
      <c r="E47" s="53"/>
      <c r="F47" s="34"/>
      <c r="H47" s="42"/>
      <c r="I47" s="31"/>
      <c r="J47" s="52"/>
      <c r="K47" s="53"/>
      <c r="L47" s="34"/>
      <c r="N47" s="42"/>
      <c r="O47" s="31"/>
      <c r="P47" s="52"/>
      <c r="Q47" s="53"/>
      <c r="R47" s="34"/>
      <c r="T47" s="42"/>
      <c r="U47" s="31"/>
      <c r="V47" s="52"/>
      <c r="W47" s="53"/>
      <c r="X47" s="34"/>
      <c r="Z47" s="42"/>
      <c r="AA47" s="31"/>
      <c r="AB47" s="52"/>
      <c r="AC47" s="53"/>
      <c r="AD47" s="34"/>
      <c r="AF47" s="42"/>
      <c r="AG47" s="31"/>
      <c r="AH47" s="52"/>
      <c r="AI47" s="53"/>
    </row>
    <row r="48" spans="1:35" ht="12.75" customHeight="1" x14ac:dyDescent="0.25">
      <c r="B48" s="42"/>
      <c r="C48" s="31"/>
      <c r="D48" s="52"/>
      <c r="E48" s="53"/>
      <c r="F48" s="34"/>
      <c r="H48" s="42"/>
      <c r="I48" s="31"/>
      <c r="J48" s="52"/>
      <c r="K48" s="53"/>
      <c r="L48" s="34"/>
      <c r="N48" s="42"/>
      <c r="O48" s="31"/>
      <c r="P48" s="52"/>
      <c r="Q48" s="53"/>
      <c r="R48" s="34"/>
      <c r="T48" s="42"/>
      <c r="U48" s="31"/>
      <c r="V48" s="52"/>
      <c r="W48" s="53"/>
      <c r="X48" s="34"/>
      <c r="Z48" s="42"/>
      <c r="AA48" s="31"/>
      <c r="AB48" s="52"/>
      <c r="AC48" s="53"/>
      <c r="AD48" s="34"/>
      <c r="AF48" s="42"/>
      <c r="AG48" s="31"/>
      <c r="AH48" s="52"/>
      <c r="AI48" s="53"/>
    </row>
    <row r="49" spans="1:37" x14ac:dyDescent="0.25">
      <c r="B49" s="35" t="s">
        <v>26</v>
      </c>
      <c r="C49" s="37"/>
      <c r="D49" s="50"/>
      <c r="E49" s="54" t="s">
        <v>107</v>
      </c>
      <c r="F49" s="34"/>
      <c r="H49" s="35" t="s">
        <v>26</v>
      </c>
      <c r="I49" s="37"/>
      <c r="J49" s="50"/>
      <c r="K49" s="54" t="s">
        <v>107</v>
      </c>
      <c r="L49" s="34"/>
      <c r="N49" s="35" t="s">
        <v>26</v>
      </c>
      <c r="O49" s="37"/>
      <c r="P49" s="50"/>
      <c r="Q49" s="54" t="s">
        <v>107</v>
      </c>
      <c r="R49" s="34"/>
      <c r="T49" s="35" t="s">
        <v>26</v>
      </c>
      <c r="U49" s="37"/>
      <c r="V49" s="50"/>
      <c r="W49" s="54" t="s">
        <v>107</v>
      </c>
      <c r="X49" s="34"/>
      <c r="Z49" s="35" t="s">
        <v>26</v>
      </c>
      <c r="AA49" s="37"/>
      <c r="AB49" s="50"/>
      <c r="AC49" s="54" t="s">
        <v>107</v>
      </c>
      <c r="AD49" s="34"/>
      <c r="AF49" s="35" t="s">
        <v>26</v>
      </c>
      <c r="AG49" s="37"/>
      <c r="AH49" s="50"/>
      <c r="AI49" s="54" t="s">
        <v>107</v>
      </c>
    </row>
    <row r="50" spans="1:37" x14ac:dyDescent="0.25">
      <c r="A50" s="5">
        <v>1</v>
      </c>
      <c r="B50" s="39" t="s">
        <v>13</v>
      </c>
      <c r="C50" s="46" t="s">
        <v>37</v>
      </c>
      <c r="D50" s="50">
        <f>IF(D15&gt;0,E73,0)</f>
        <v>0</v>
      </c>
      <c r="E50" s="51">
        <f>ROUND(E87,0)</f>
        <v>0</v>
      </c>
      <c r="F50" s="34"/>
      <c r="G50" s="5">
        <v>1</v>
      </c>
      <c r="H50" s="39" t="s">
        <v>13</v>
      </c>
      <c r="I50" s="46" t="s">
        <v>37</v>
      </c>
      <c r="J50" s="50">
        <f>IF($J$12&gt;0,K73,0)</f>
        <v>0</v>
      </c>
      <c r="K50" s="51">
        <f>ROUND(K87,0)</f>
        <v>0</v>
      </c>
      <c r="L50" s="34"/>
      <c r="M50" s="5">
        <v>1</v>
      </c>
      <c r="N50" s="39" t="s">
        <v>13</v>
      </c>
      <c r="O50" s="46" t="s">
        <v>37</v>
      </c>
      <c r="P50" s="50">
        <f>IF(P12&gt;0,Q73,0)</f>
        <v>0</v>
      </c>
      <c r="Q50" s="51">
        <f>ROUND(Q87,0)</f>
        <v>0</v>
      </c>
      <c r="R50" s="34"/>
      <c r="S50" s="5">
        <v>1</v>
      </c>
      <c r="T50" s="39" t="s">
        <v>13</v>
      </c>
      <c r="U50" s="46" t="s">
        <v>37</v>
      </c>
      <c r="V50" s="50">
        <f>IF($V$12&gt;0,W73,0)</f>
        <v>0</v>
      </c>
      <c r="W50" s="51">
        <f>ROUND(W87,0)</f>
        <v>0</v>
      </c>
      <c r="X50" s="34"/>
      <c r="Y50" s="5">
        <v>1</v>
      </c>
      <c r="Z50" s="39" t="s">
        <v>13</v>
      </c>
      <c r="AA50" s="46" t="s">
        <v>37</v>
      </c>
      <c r="AB50" s="50">
        <f>IF($AB$12&gt;0,AC73,0)</f>
        <v>0</v>
      </c>
      <c r="AC50" s="51">
        <f>ROUND(AC87,0)</f>
        <v>0</v>
      </c>
      <c r="AD50" s="34"/>
      <c r="AE50" s="5">
        <v>1</v>
      </c>
      <c r="AF50" s="39" t="s">
        <v>13</v>
      </c>
      <c r="AG50" s="46" t="s">
        <v>37</v>
      </c>
      <c r="AH50" s="50">
        <f>IF($AH$12&gt;0,AI73,0)</f>
        <v>0</v>
      </c>
      <c r="AI50" s="51">
        <f>ROUND(AI87,0)</f>
        <v>0</v>
      </c>
    </row>
    <row r="51" spans="1:37" x14ac:dyDescent="0.25">
      <c r="A51" s="5">
        <v>2</v>
      </c>
      <c r="B51" s="39" t="s">
        <v>14</v>
      </c>
      <c r="C51" s="46" t="s">
        <v>37</v>
      </c>
      <c r="D51" s="50">
        <f>IF(D16&gt;0,E74,0)</f>
        <v>0</v>
      </c>
      <c r="E51" s="51">
        <f>E88</f>
        <v>0</v>
      </c>
      <c r="F51" s="34"/>
      <c r="G51" s="5">
        <v>2</v>
      </c>
      <c r="H51" s="39" t="s">
        <v>14</v>
      </c>
      <c r="I51" s="46" t="s">
        <v>37</v>
      </c>
      <c r="J51" s="50">
        <f t="shared" ref="J51:J55" si="10">IF($J$12&gt;0,K74,0)</f>
        <v>0</v>
      </c>
      <c r="K51" s="51">
        <f>K88</f>
        <v>0</v>
      </c>
      <c r="L51" s="34"/>
      <c r="M51" s="5">
        <v>2</v>
      </c>
      <c r="N51" s="39" t="s">
        <v>14</v>
      </c>
      <c r="O51" s="46" t="s">
        <v>37</v>
      </c>
      <c r="P51" s="50">
        <f>IF(P16&gt;0,Q74,0)</f>
        <v>0</v>
      </c>
      <c r="Q51" s="51">
        <f>Q88</f>
        <v>0</v>
      </c>
      <c r="R51" s="34"/>
      <c r="S51" s="5">
        <v>2</v>
      </c>
      <c r="T51" s="39" t="s">
        <v>14</v>
      </c>
      <c r="U51" s="46" t="s">
        <v>37</v>
      </c>
      <c r="V51" s="50">
        <f t="shared" ref="V51:V55" si="11">IF($V$12&gt;0,W74,0)</f>
        <v>0</v>
      </c>
      <c r="W51" s="51">
        <f>W88</f>
        <v>0</v>
      </c>
      <c r="X51" s="34"/>
      <c r="Y51" s="5">
        <v>2</v>
      </c>
      <c r="Z51" s="39" t="s">
        <v>14</v>
      </c>
      <c r="AA51" s="46" t="s">
        <v>37</v>
      </c>
      <c r="AB51" s="50">
        <f t="shared" ref="AB51:AB55" si="12">IF($AB$12&gt;0,AC74,0)</f>
        <v>0</v>
      </c>
      <c r="AC51" s="51">
        <f>AC88</f>
        <v>0</v>
      </c>
      <c r="AD51" s="34"/>
      <c r="AE51" s="5">
        <v>2</v>
      </c>
      <c r="AF51" s="39" t="s">
        <v>14</v>
      </c>
      <c r="AG51" s="46" t="s">
        <v>37</v>
      </c>
      <c r="AH51" s="50">
        <f t="shared" ref="AH51:AH55" si="13">IF($AH$12&gt;0,AI74,0)</f>
        <v>0</v>
      </c>
      <c r="AI51" s="51">
        <f>AI88</f>
        <v>0</v>
      </c>
    </row>
    <row r="52" spans="1:37" x14ac:dyDescent="0.25">
      <c r="A52" s="5">
        <v>3</v>
      </c>
      <c r="B52" s="39" t="s">
        <v>15</v>
      </c>
      <c r="C52" s="46" t="s">
        <v>37</v>
      </c>
      <c r="D52" s="50">
        <f>IF(D17&gt;0,E75,0)</f>
        <v>0</v>
      </c>
      <c r="E52" s="51">
        <f>E89</f>
        <v>0</v>
      </c>
      <c r="F52" s="34"/>
      <c r="G52" s="5">
        <v>3</v>
      </c>
      <c r="H52" s="39" t="s">
        <v>15</v>
      </c>
      <c r="I52" s="46" t="s">
        <v>37</v>
      </c>
      <c r="J52" s="50">
        <f t="shared" si="10"/>
        <v>0</v>
      </c>
      <c r="K52" s="51">
        <f>K89</f>
        <v>0</v>
      </c>
      <c r="L52" s="34"/>
      <c r="M52" s="5">
        <v>3</v>
      </c>
      <c r="N52" s="39" t="s">
        <v>15</v>
      </c>
      <c r="O52" s="46" t="s">
        <v>37</v>
      </c>
      <c r="P52" s="50">
        <f>IF(P17&gt;0,Q75,0)</f>
        <v>0</v>
      </c>
      <c r="Q52" s="51">
        <f>Q89</f>
        <v>0</v>
      </c>
      <c r="R52" s="34"/>
      <c r="S52" s="5">
        <v>3</v>
      </c>
      <c r="T52" s="39" t="s">
        <v>15</v>
      </c>
      <c r="U52" s="46" t="s">
        <v>37</v>
      </c>
      <c r="V52" s="50">
        <f t="shared" si="11"/>
        <v>0</v>
      </c>
      <c r="W52" s="51">
        <f>W89</f>
        <v>0</v>
      </c>
      <c r="X52" s="34"/>
      <c r="Y52" s="5">
        <v>3</v>
      </c>
      <c r="Z52" s="39" t="s">
        <v>15</v>
      </c>
      <c r="AA52" s="46" t="s">
        <v>37</v>
      </c>
      <c r="AB52" s="50">
        <f t="shared" si="12"/>
        <v>0</v>
      </c>
      <c r="AC52" s="51">
        <f>AC89</f>
        <v>0</v>
      </c>
      <c r="AD52" s="34"/>
      <c r="AE52" s="5">
        <v>3</v>
      </c>
      <c r="AF52" s="39" t="s">
        <v>15</v>
      </c>
      <c r="AG52" s="46" t="s">
        <v>37</v>
      </c>
      <c r="AH52" s="50">
        <f t="shared" si="13"/>
        <v>0</v>
      </c>
      <c r="AI52" s="51">
        <f>AI89</f>
        <v>0</v>
      </c>
    </row>
    <row r="53" spans="1:37" x14ac:dyDescent="0.25">
      <c r="A53" s="5">
        <v>4</v>
      </c>
      <c r="B53" s="55" t="s">
        <v>29</v>
      </c>
      <c r="C53" s="46" t="s">
        <v>37</v>
      </c>
      <c r="D53" s="50">
        <f>IF(D18&gt;0,E76,0)</f>
        <v>0</v>
      </c>
      <c r="E53" s="51">
        <f>E90</f>
        <v>0</v>
      </c>
      <c r="F53" s="34"/>
      <c r="G53" s="5">
        <v>4</v>
      </c>
      <c r="H53" s="55" t="s">
        <v>29</v>
      </c>
      <c r="I53" s="46" t="s">
        <v>37</v>
      </c>
      <c r="J53" s="50">
        <f>IF($J$12&gt;0,K76,0)</f>
        <v>0</v>
      </c>
      <c r="K53" s="51">
        <f>K90</f>
        <v>0</v>
      </c>
      <c r="L53" s="34"/>
      <c r="M53" s="5">
        <v>4</v>
      </c>
      <c r="N53" s="55" t="s">
        <v>29</v>
      </c>
      <c r="O53" s="46" t="s">
        <v>37</v>
      </c>
      <c r="P53" s="50">
        <f>IF(P18&gt;0,Q76,0)</f>
        <v>0</v>
      </c>
      <c r="Q53" s="51">
        <f>Q90</f>
        <v>0</v>
      </c>
      <c r="R53" s="34"/>
      <c r="S53" s="5">
        <v>4</v>
      </c>
      <c r="T53" s="55" t="s">
        <v>29</v>
      </c>
      <c r="U53" s="46" t="s">
        <v>37</v>
      </c>
      <c r="V53" s="50">
        <f t="shared" si="11"/>
        <v>0</v>
      </c>
      <c r="W53" s="51">
        <f>W90</f>
        <v>0</v>
      </c>
      <c r="X53" s="34"/>
      <c r="Y53" s="5">
        <v>4</v>
      </c>
      <c r="Z53" s="55" t="s">
        <v>29</v>
      </c>
      <c r="AA53" s="46" t="s">
        <v>37</v>
      </c>
      <c r="AB53" s="50">
        <f t="shared" si="12"/>
        <v>0</v>
      </c>
      <c r="AC53" s="51">
        <f>AC90</f>
        <v>0</v>
      </c>
      <c r="AD53" s="34"/>
      <c r="AE53" s="5">
        <v>4</v>
      </c>
      <c r="AF53" s="55" t="s">
        <v>29</v>
      </c>
      <c r="AG53" s="46" t="s">
        <v>37</v>
      </c>
      <c r="AH53" s="50">
        <f t="shared" si="13"/>
        <v>0</v>
      </c>
      <c r="AI53" s="51">
        <f>AI90</f>
        <v>0</v>
      </c>
    </row>
    <row r="54" spans="1:37" x14ac:dyDescent="0.25">
      <c r="A54" s="5">
        <v>4</v>
      </c>
      <c r="B54" s="55" t="s">
        <v>30</v>
      </c>
      <c r="C54" s="46" t="s">
        <v>37</v>
      </c>
      <c r="D54" s="50">
        <f>IF(D18&gt;0,E77,0)</f>
        <v>0</v>
      </c>
      <c r="E54" s="51">
        <f>E91</f>
        <v>0</v>
      </c>
      <c r="F54" s="34"/>
      <c r="G54" s="5">
        <v>4</v>
      </c>
      <c r="H54" s="55" t="s">
        <v>30</v>
      </c>
      <c r="I54" s="46" t="s">
        <v>37</v>
      </c>
      <c r="J54" s="50">
        <f t="shared" si="10"/>
        <v>0</v>
      </c>
      <c r="K54" s="51">
        <f>K91</f>
        <v>0</v>
      </c>
      <c r="L54" s="34"/>
      <c r="M54" s="5">
        <v>4</v>
      </c>
      <c r="N54" s="55" t="s">
        <v>30</v>
      </c>
      <c r="O54" s="46" t="s">
        <v>37</v>
      </c>
      <c r="P54" s="50">
        <f>IF(P18&gt;0,Q77,0)</f>
        <v>0</v>
      </c>
      <c r="Q54" s="51">
        <f>Q91</f>
        <v>0</v>
      </c>
      <c r="R54" s="34"/>
      <c r="S54" s="5">
        <v>4</v>
      </c>
      <c r="T54" s="55" t="s">
        <v>30</v>
      </c>
      <c r="U54" s="46" t="s">
        <v>37</v>
      </c>
      <c r="V54" s="50">
        <f t="shared" si="11"/>
        <v>60</v>
      </c>
      <c r="W54" s="51">
        <f>W91</f>
        <v>10523.52</v>
      </c>
      <c r="X54" s="34"/>
      <c r="Y54" s="5">
        <v>4</v>
      </c>
      <c r="Z54" s="55" t="s">
        <v>30</v>
      </c>
      <c r="AA54" s="46" t="s">
        <v>37</v>
      </c>
      <c r="AB54" s="50">
        <f t="shared" si="12"/>
        <v>80</v>
      </c>
      <c r="AC54" s="51">
        <f>AC91</f>
        <v>17539.2</v>
      </c>
      <c r="AD54" s="34"/>
      <c r="AE54" s="5">
        <v>4</v>
      </c>
      <c r="AF54" s="55" t="s">
        <v>30</v>
      </c>
      <c r="AG54" s="46" t="s">
        <v>37</v>
      </c>
      <c r="AH54" s="50">
        <f t="shared" si="13"/>
        <v>0</v>
      </c>
      <c r="AI54" s="51">
        <f>AI91</f>
        <v>0</v>
      </c>
    </row>
    <row r="55" spans="1:37" x14ac:dyDescent="0.25">
      <c r="A55" s="5">
        <v>5</v>
      </c>
      <c r="B55" s="39" t="s">
        <v>16</v>
      </c>
      <c r="C55" s="46" t="s">
        <v>37</v>
      </c>
      <c r="D55" s="50" t="e">
        <f>IF(D19&gt;0,E78,0)</f>
        <v>#REF!</v>
      </c>
      <c r="E55" s="51" t="e">
        <f>E92</f>
        <v>#REF!</v>
      </c>
      <c r="F55" s="34"/>
      <c r="G55" s="5">
        <v>5</v>
      </c>
      <c r="H55" s="39" t="s">
        <v>16</v>
      </c>
      <c r="I55" s="46" t="s">
        <v>37</v>
      </c>
      <c r="J55" s="50">
        <f t="shared" si="10"/>
        <v>20</v>
      </c>
      <c r="K55" s="51">
        <f>K92</f>
        <v>3507.84</v>
      </c>
      <c r="L55" s="34"/>
      <c r="M55" s="5">
        <v>5</v>
      </c>
      <c r="N55" s="39" t="s">
        <v>16</v>
      </c>
      <c r="O55" s="46" t="s">
        <v>37</v>
      </c>
      <c r="P55" s="50">
        <f>IF(P19&gt;0,Q78,0)</f>
        <v>0</v>
      </c>
      <c r="Q55" s="51">
        <f>Q92</f>
        <v>0</v>
      </c>
      <c r="R55" s="34"/>
      <c r="S55" s="5">
        <v>5</v>
      </c>
      <c r="T55" s="39" t="s">
        <v>16</v>
      </c>
      <c r="U55" s="46" t="s">
        <v>37</v>
      </c>
      <c r="V55" s="50">
        <f t="shared" si="11"/>
        <v>0</v>
      </c>
      <c r="W55" s="51">
        <f>W92</f>
        <v>0</v>
      </c>
      <c r="X55" s="34"/>
      <c r="Y55" s="5">
        <v>5</v>
      </c>
      <c r="Z55" s="39" t="s">
        <v>16</v>
      </c>
      <c r="AA55" s="46" t="s">
        <v>37</v>
      </c>
      <c r="AB55" s="50">
        <f t="shared" si="12"/>
        <v>80</v>
      </c>
      <c r="AC55" s="51">
        <f>AC92</f>
        <v>17539.2</v>
      </c>
      <c r="AD55" s="34"/>
      <c r="AE55" s="5">
        <v>5</v>
      </c>
      <c r="AF55" s="39" t="s">
        <v>16</v>
      </c>
      <c r="AG55" s="46" t="s">
        <v>37</v>
      </c>
      <c r="AH55" s="50">
        <f t="shared" si="13"/>
        <v>80</v>
      </c>
      <c r="AI55" s="51">
        <f>AI92</f>
        <v>17539.2</v>
      </c>
    </row>
    <row r="56" spans="1:37" x14ac:dyDescent="0.25">
      <c r="B56" s="56" t="s">
        <v>101</v>
      </c>
      <c r="C56" s="32"/>
      <c r="D56" s="52"/>
      <c r="E56" s="57"/>
      <c r="F56" s="34"/>
      <c r="H56" s="56" t="s">
        <v>101</v>
      </c>
      <c r="I56" s="32"/>
      <c r="J56" s="52"/>
      <c r="K56" s="57"/>
      <c r="L56" s="34"/>
      <c r="N56" s="56" t="s">
        <v>101</v>
      </c>
      <c r="O56" s="32"/>
      <c r="P56" s="52"/>
      <c r="Q56" s="57"/>
      <c r="R56" s="34"/>
      <c r="T56" s="56" t="s">
        <v>101</v>
      </c>
      <c r="U56" s="32"/>
      <c r="V56" s="52"/>
      <c r="W56" s="57"/>
      <c r="X56" s="34"/>
      <c r="Z56" s="56" t="s">
        <v>101</v>
      </c>
      <c r="AA56" s="32"/>
      <c r="AB56" s="52"/>
      <c r="AC56" s="57"/>
      <c r="AD56" s="34"/>
      <c r="AF56" s="56" t="s">
        <v>101</v>
      </c>
      <c r="AG56" s="32"/>
      <c r="AH56" s="52"/>
      <c r="AI56" s="57"/>
    </row>
    <row r="57" spans="1:37" x14ac:dyDescent="0.25">
      <c r="B57" s="42" t="s">
        <v>102</v>
      </c>
      <c r="C57" s="58">
        <f>E6</f>
        <v>12.18</v>
      </c>
      <c r="D57" s="52"/>
      <c r="E57" s="57"/>
      <c r="F57" s="34"/>
      <c r="H57" s="42" t="s">
        <v>102</v>
      </c>
      <c r="I57" s="58">
        <f>K6</f>
        <v>12.18</v>
      </c>
      <c r="J57" s="52"/>
      <c r="K57" s="57"/>
      <c r="L57" s="34"/>
      <c r="N57" s="42" t="s">
        <v>102</v>
      </c>
      <c r="O57" s="58">
        <f>Q6</f>
        <v>12.18</v>
      </c>
      <c r="P57" s="52"/>
      <c r="Q57" s="57"/>
      <c r="R57" s="34"/>
      <c r="T57" s="42" t="s">
        <v>102</v>
      </c>
      <c r="U57" s="58">
        <f>W6</f>
        <v>12.18</v>
      </c>
      <c r="V57" s="52"/>
      <c r="W57" s="57"/>
      <c r="X57" s="34"/>
      <c r="Z57" s="42" t="s">
        <v>102</v>
      </c>
      <c r="AA57" s="58">
        <f>AC6</f>
        <v>12.18</v>
      </c>
      <c r="AB57" s="52"/>
      <c r="AC57" s="57"/>
      <c r="AD57" s="34"/>
      <c r="AF57" s="42" t="s">
        <v>102</v>
      </c>
      <c r="AG57" s="58">
        <f>AI6</f>
        <v>12.18</v>
      </c>
      <c r="AH57" s="52"/>
      <c r="AI57" s="57"/>
      <c r="AJ57" s="37"/>
      <c r="AK57" s="37"/>
    </row>
    <row r="58" spans="1:37" x14ac:dyDescent="0.25">
      <c r="B58" s="59" t="s">
        <v>33</v>
      </c>
      <c r="C58" s="60" t="s">
        <v>103</v>
      </c>
      <c r="D58" s="52"/>
      <c r="E58" s="57"/>
      <c r="F58" s="34"/>
      <c r="H58" s="59" t="s">
        <v>33</v>
      </c>
      <c r="I58" s="60" t="s">
        <v>103</v>
      </c>
      <c r="J58" s="52"/>
      <c r="K58" s="57"/>
      <c r="L58" s="34"/>
      <c r="N58" s="59" t="s">
        <v>33</v>
      </c>
      <c r="O58" s="60" t="s">
        <v>103</v>
      </c>
      <c r="P58" s="52"/>
      <c r="Q58" s="57"/>
      <c r="R58" s="34"/>
      <c r="T58" s="59" t="s">
        <v>33</v>
      </c>
      <c r="U58" s="60" t="s">
        <v>103</v>
      </c>
      <c r="V58" s="52"/>
      <c r="W58" s="57"/>
      <c r="X58" s="34"/>
      <c r="Z58" s="59" t="s">
        <v>33</v>
      </c>
      <c r="AA58" s="60" t="s">
        <v>103</v>
      </c>
      <c r="AB58" s="52"/>
      <c r="AC58" s="57"/>
      <c r="AD58" s="34"/>
      <c r="AF58" s="59" t="s">
        <v>33</v>
      </c>
      <c r="AG58" s="60" t="s">
        <v>103</v>
      </c>
      <c r="AH58" s="52"/>
      <c r="AI58" s="57"/>
      <c r="AJ58" s="37"/>
      <c r="AK58" s="37"/>
    </row>
    <row r="59" spans="1:37" x14ac:dyDescent="0.25">
      <c r="A59" s="39" t="s">
        <v>13</v>
      </c>
      <c r="B59" s="42">
        <v>24</v>
      </c>
      <c r="C59" s="32">
        <v>8</v>
      </c>
      <c r="D59" s="52"/>
      <c r="E59" s="57"/>
      <c r="F59" s="34"/>
      <c r="G59" s="39" t="s">
        <v>13</v>
      </c>
      <c r="H59" s="42">
        <v>24</v>
      </c>
      <c r="I59" s="32">
        <v>8</v>
      </c>
      <c r="J59" s="52"/>
      <c r="K59" s="57"/>
      <c r="L59" s="34"/>
      <c r="M59" s="39" t="s">
        <v>13</v>
      </c>
      <c r="N59" s="42">
        <v>24</v>
      </c>
      <c r="O59" s="32">
        <v>8</v>
      </c>
      <c r="P59" s="52"/>
      <c r="Q59" s="57"/>
      <c r="R59" s="34"/>
      <c r="S59" s="39" t="s">
        <v>13</v>
      </c>
      <c r="T59" s="42">
        <v>24</v>
      </c>
      <c r="U59" s="32">
        <v>8</v>
      </c>
      <c r="V59" s="52"/>
      <c r="W59" s="57"/>
      <c r="X59" s="34"/>
      <c r="Y59" s="39" t="s">
        <v>13</v>
      </c>
      <c r="Z59" s="42">
        <v>24</v>
      </c>
      <c r="AA59" s="32">
        <v>8</v>
      </c>
      <c r="AB59" s="52"/>
      <c r="AC59" s="57"/>
      <c r="AD59" s="34"/>
      <c r="AE59" s="39" t="s">
        <v>13</v>
      </c>
      <c r="AF59" s="42">
        <v>24</v>
      </c>
      <c r="AG59" s="32">
        <v>8</v>
      </c>
      <c r="AH59" s="52"/>
      <c r="AI59" s="57"/>
      <c r="AJ59" s="37"/>
      <c r="AK59" s="37"/>
    </row>
    <row r="60" spans="1:37" x14ac:dyDescent="0.25">
      <c r="A60" s="39" t="s">
        <v>14</v>
      </c>
      <c r="B60" s="42">
        <v>24</v>
      </c>
      <c r="C60" s="32">
        <v>8</v>
      </c>
      <c r="D60" s="52"/>
      <c r="E60" s="57"/>
      <c r="F60" s="34"/>
      <c r="G60" s="39" t="s">
        <v>14</v>
      </c>
      <c r="H60" s="42">
        <v>24</v>
      </c>
      <c r="I60" s="32">
        <v>8</v>
      </c>
      <c r="J60" s="52"/>
      <c r="K60" s="57"/>
      <c r="L60" s="34"/>
      <c r="M60" s="39" t="s">
        <v>14</v>
      </c>
      <c r="N60" s="42">
        <v>24</v>
      </c>
      <c r="O60" s="32">
        <v>8</v>
      </c>
      <c r="P60" s="52"/>
      <c r="Q60" s="57"/>
      <c r="R60" s="34"/>
      <c r="S60" s="39" t="s">
        <v>14</v>
      </c>
      <c r="T60" s="42">
        <v>24</v>
      </c>
      <c r="U60" s="32">
        <v>8</v>
      </c>
      <c r="V60" s="52"/>
      <c r="W60" s="57"/>
      <c r="X60" s="34"/>
      <c r="Y60" s="39" t="s">
        <v>14</v>
      </c>
      <c r="Z60" s="42">
        <v>24</v>
      </c>
      <c r="AA60" s="32">
        <v>8</v>
      </c>
      <c r="AB60" s="52"/>
      <c r="AC60" s="57"/>
      <c r="AD60" s="34"/>
      <c r="AE60" s="39" t="s">
        <v>14</v>
      </c>
      <c r="AF60" s="42">
        <v>24</v>
      </c>
      <c r="AG60" s="32">
        <v>8</v>
      </c>
      <c r="AH60" s="52"/>
      <c r="AI60" s="57"/>
      <c r="AJ60" s="37"/>
      <c r="AK60" s="37"/>
    </row>
    <row r="61" spans="1:37" x14ac:dyDescent="0.25">
      <c r="A61" s="39" t="s">
        <v>15</v>
      </c>
      <c r="B61" s="42">
        <v>0</v>
      </c>
      <c r="C61" s="32">
        <v>12</v>
      </c>
      <c r="D61" s="52"/>
      <c r="E61" s="57"/>
      <c r="F61" s="34"/>
      <c r="G61" s="39" t="s">
        <v>15</v>
      </c>
      <c r="H61" s="42">
        <v>0</v>
      </c>
      <c r="I61" s="32">
        <v>12</v>
      </c>
      <c r="J61" s="52"/>
      <c r="K61" s="57"/>
      <c r="L61" s="34"/>
      <c r="M61" s="39" t="s">
        <v>15</v>
      </c>
      <c r="N61" s="42">
        <v>0</v>
      </c>
      <c r="O61" s="32">
        <v>12</v>
      </c>
      <c r="P61" s="52"/>
      <c r="Q61" s="57"/>
      <c r="R61" s="34"/>
      <c r="S61" s="39" t="s">
        <v>15</v>
      </c>
      <c r="T61" s="42">
        <v>0</v>
      </c>
      <c r="U61" s="32">
        <v>12</v>
      </c>
      <c r="V61" s="52"/>
      <c r="W61" s="57"/>
      <c r="X61" s="34"/>
      <c r="Y61" s="39" t="s">
        <v>15</v>
      </c>
      <c r="Z61" s="42">
        <v>0</v>
      </c>
      <c r="AA61" s="32">
        <v>12</v>
      </c>
      <c r="AB61" s="52"/>
      <c r="AC61" s="57"/>
      <c r="AD61" s="34"/>
      <c r="AE61" s="39" t="s">
        <v>15</v>
      </c>
      <c r="AF61" s="42">
        <v>0</v>
      </c>
      <c r="AG61" s="32">
        <v>12</v>
      </c>
      <c r="AH61" s="52"/>
      <c r="AI61" s="57"/>
      <c r="AJ61" s="37"/>
      <c r="AK61" s="37"/>
    </row>
    <row r="62" spans="1:37" x14ac:dyDescent="0.25">
      <c r="A62" s="55" t="s">
        <v>29</v>
      </c>
      <c r="B62" s="42">
        <v>0</v>
      </c>
      <c r="C62" s="32">
        <v>12</v>
      </c>
      <c r="D62" s="52"/>
      <c r="E62" s="57"/>
      <c r="F62" s="34"/>
      <c r="G62" s="55" t="s">
        <v>29</v>
      </c>
      <c r="H62" s="42">
        <v>0</v>
      </c>
      <c r="I62" s="32">
        <v>12</v>
      </c>
      <c r="J62" s="52"/>
      <c r="K62" s="57"/>
      <c r="L62" s="34"/>
      <c r="M62" s="55" t="s">
        <v>29</v>
      </c>
      <c r="N62" s="42">
        <v>0</v>
      </c>
      <c r="O62" s="32">
        <v>12</v>
      </c>
      <c r="P62" s="52"/>
      <c r="Q62" s="57"/>
      <c r="R62" s="34"/>
      <c r="S62" s="55" t="s">
        <v>29</v>
      </c>
      <c r="T62" s="42">
        <v>0</v>
      </c>
      <c r="U62" s="32">
        <v>12</v>
      </c>
      <c r="V62" s="52"/>
      <c r="W62" s="57"/>
      <c r="X62" s="34"/>
      <c r="Y62" s="55" t="s">
        <v>29</v>
      </c>
      <c r="Z62" s="42">
        <v>0</v>
      </c>
      <c r="AA62" s="32">
        <v>12</v>
      </c>
      <c r="AB62" s="52"/>
      <c r="AC62" s="57"/>
      <c r="AD62" s="34"/>
      <c r="AE62" s="55" t="s">
        <v>29</v>
      </c>
      <c r="AF62" s="42">
        <v>0</v>
      </c>
      <c r="AG62" s="32">
        <v>12</v>
      </c>
      <c r="AH62" s="52"/>
      <c r="AI62" s="57"/>
      <c r="AJ62" s="37"/>
      <c r="AK62" s="37"/>
    </row>
    <row r="63" spans="1:37" x14ac:dyDescent="0.25">
      <c r="A63" s="55" t="s">
        <v>30</v>
      </c>
      <c r="B63" s="42">
        <v>0</v>
      </c>
      <c r="C63" s="32">
        <v>16</v>
      </c>
      <c r="D63" s="52"/>
      <c r="E63" s="57"/>
      <c r="F63" s="34"/>
      <c r="G63" s="55" t="s">
        <v>30</v>
      </c>
      <c r="H63" s="42">
        <v>0</v>
      </c>
      <c r="I63" s="32">
        <v>16</v>
      </c>
      <c r="J63" s="52"/>
      <c r="K63" s="57"/>
      <c r="L63" s="34"/>
      <c r="M63" s="55" t="s">
        <v>30</v>
      </c>
      <c r="N63" s="42">
        <v>0</v>
      </c>
      <c r="O63" s="32">
        <v>16</v>
      </c>
      <c r="P63" s="52"/>
      <c r="Q63" s="57"/>
      <c r="R63" s="34"/>
      <c r="S63" s="55" t="s">
        <v>30</v>
      </c>
      <c r="T63" s="42">
        <v>0</v>
      </c>
      <c r="U63" s="32">
        <v>16</v>
      </c>
      <c r="V63" s="52"/>
      <c r="W63" s="57"/>
      <c r="X63" s="34"/>
      <c r="Y63" s="55" t="s">
        <v>30</v>
      </c>
      <c r="Z63" s="42">
        <v>0</v>
      </c>
      <c r="AA63" s="32">
        <v>16</v>
      </c>
      <c r="AB63" s="52"/>
      <c r="AC63" s="57"/>
      <c r="AD63" s="34"/>
      <c r="AE63" s="55" t="s">
        <v>30</v>
      </c>
      <c r="AF63" s="42">
        <v>0</v>
      </c>
      <c r="AG63" s="32">
        <v>16</v>
      </c>
      <c r="AH63" s="52"/>
      <c r="AI63" s="57"/>
      <c r="AJ63" s="37"/>
      <c r="AK63" s="37"/>
    </row>
    <row r="64" spans="1:37" x14ac:dyDescent="0.25">
      <c r="A64" s="39" t="s">
        <v>16</v>
      </c>
      <c r="B64" s="42">
        <v>0</v>
      </c>
      <c r="C64" s="32">
        <v>16</v>
      </c>
      <c r="D64" s="52"/>
      <c r="E64" s="57"/>
      <c r="F64" s="34"/>
      <c r="G64" s="39" t="s">
        <v>16</v>
      </c>
      <c r="H64" s="42">
        <v>0</v>
      </c>
      <c r="I64" s="32">
        <v>16</v>
      </c>
      <c r="J64" s="52"/>
      <c r="K64" s="57"/>
      <c r="L64" s="34"/>
      <c r="M64" s="39" t="s">
        <v>16</v>
      </c>
      <c r="N64" s="42">
        <v>0</v>
      </c>
      <c r="O64" s="32">
        <v>16</v>
      </c>
      <c r="P64" s="52"/>
      <c r="Q64" s="57"/>
      <c r="R64" s="34"/>
      <c r="S64" s="39" t="s">
        <v>16</v>
      </c>
      <c r="T64" s="42">
        <v>0</v>
      </c>
      <c r="U64" s="32">
        <v>16</v>
      </c>
      <c r="V64" s="52"/>
      <c r="W64" s="57"/>
      <c r="X64" s="34"/>
      <c r="Y64" s="39" t="s">
        <v>16</v>
      </c>
      <c r="Z64" s="42">
        <v>0</v>
      </c>
      <c r="AA64" s="32">
        <v>16</v>
      </c>
      <c r="AB64" s="52"/>
      <c r="AC64" s="57"/>
      <c r="AD64" s="34"/>
      <c r="AE64" s="39" t="s">
        <v>16</v>
      </c>
      <c r="AF64" s="42">
        <v>0</v>
      </c>
      <c r="AG64" s="32">
        <v>16</v>
      </c>
      <c r="AH64" s="52"/>
      <c r="AI64" s="57"/>
      <c r="AJ64" s="37"/>
      <c r="AK64" s="37"/>
    </row>
    <row r="65" spans="1:37" x14ac:dyDescent="0.25">
      <c r="A65" s="61"/>
      <c r="B65" s="59" t="s">
        <v>34</v>
      </c>
      <c r="C65" s="60" t="s">
        <v>35</v>
      </c>
      <c r="D65" s="62" t="s">
        <v>36</v>
      </c>
      <c r="E65" s="57"/>
      <c r="F65" s="34"/>
      <c r="G65" s="61"/>
      <c r="H65" s="59" t="s">
        <v>34</v>
      </c>
      <c r="I65" s="60" t="s">
        <v>35</v>
      </c>
      <c r="J65" s="62" t="s">
        <v>36</v>
      </c>
      <c r="K65" s="57"/>
      <c r="L65" s="34"/>
      <c r="M65" s="61"/>
      <c r="N65" s="59" t="s">
        <v>34</v>
      </c>
      <c r="O65" s="60" t="s">
        <v>35</v>
      </c>
      <c r="P65" s="62" t="s">
        <v>36</v>
      </c>
      <c r="Q65" s="57"/>
      <c r="R65" s="34"/>
      <c r="S65" s="61"/>
      <c r="T65" s="59" t="s">
        <v>34</v>
      </c>
      <c r="U65" s="60" t="s">
        <v>35</v>
      </c>
      <c r="V65" s="62" t="s">
        <v>36</v>
      </c>
      <c r="W65" s="57"/>
      <c r="X65" s="34"/>
      <c r="Y65" s="61"/>
      <c r="Z65" s="59" t="s">
        <v>34</v>
      </c>
      <c r="AA65" s="60" t="s">
        <v>35</v>
      </c>
      <c r="AB65" s="62" t="s">
        <v>36</v>
      </c>
      <c r="AC65" s="57"/>
      <c r="AD65" s="34"/>
      <c r="AE65" s="61"/>
      <c r="AF65" s="59" t="s">
        <v>34</v>
      </c>
      <c r="AG65" s="60" t="s">
        <v>35</v>
      </c>
      <c r="AH65" s="62" t="s">
        <v>36</v>
      </c>
      <c r="AI65" s="57"/>
      <c r="AJ65" s="37"/>
      <c r="AK65" s="37"/>
    </row>
    <row r="66" spans="1:37" x14ac:dyDescent="0.25">
      <c r="A66" s="39" t="s">
        <v>13</v>
      </c>
      <c r="B66" s="42">
        <v>3</v>
      </c>
      <c r="C66" s="32">
        <v>1</v>
      </c>
      <c r="D66" s="52">
        <v>180</v>
      </c>
      <c r="E66" s="57"/>
      <c r="F66" s="34"/>
      <c r="G66" s="39" t="s">
        <v>13</v>
      </c>
      <c r="H66" s="42">
        <v>3</v>
      </c>
      <c r="I66" s="32">
        <v>1</v>
      </c>
      <c r="J66" s="52">
        <v>180</v>
      </c>
      <c r="K66" s="57"/>
      <c r="L66" s="34"/>
      <c r="M66" s="39" t="s">
        <v>13</v>
      </c>
      <c r="N66" s="42">
        <v>3</v>
      </c>
      <c r="O66" s="32">
        <v>1</v>
      </c>
      <c r="P66" s="52">
        <v>180</v>
      </c>
      <c r="Q66" s="57"/>
      <c r="R66" s="34"/>
      <c r="S66" s="39" t="s">
        <v>13</v>
      </c>
      <c r="T66" s="42">
        <v>3</v>
      </c>
      <c r="U66" s="32">
        <v>1</v>
      </c>
      <c r="V66" s="52">
        <v>180</v>
      </c>
      <c r="W66" s="57"/>
      <c r="X66" s="34"/>
      <c r="Y66" s="39" t="s">
        <v>13</v>
      </c>
      <c r="Z66" s="42">
        <v>3</v>
      </c>
      <c r="AA66" s="32">
        <v>1</v>
      </c>
      <c r="AB66" s="52">
        <v>180</v>
      </c>
      <c r="AC66" s="57"/>
      <c r="AD66" s="34"/>
      <c r="AE66" s="39" t="s">
        <v>13</v>
      </c>
      <c r="AF66" s="42">
        <v>3</v>
      </c>
      <c r="AG66" s="32">
        <v>1</v>
      </c>
      <c r="AH66" s="52">
        <v>180</v>
      </c>
      <c r="AI66" s="57"/>
      <c r="AJ66" s="37"/>
      <c r="AK66" s="37"/>
    </row>
    <row r="67" spans="1:37" x14ac:dyDescent="0.25">
      <c r="A67" s="39" t="s">
        <v>14</v>
      </c>
      <c r="B67" s="42">
        <v>3</v>
      </c>
      <c r="C67" s="32">
        <v>1</v>
      </c>
      <c r="D67" s="52">
        <v>180</v>
      </c>
      <c r="E67" s="57"/>
      <c r="F67" s="34"/>
      <c r="G67" s="39" t="s">
        <v>14</v>
      </c>
      <c r="H67" s="42">
        <v>3</v>
      </c>
      <c r="I67" s="32">
        <v>1</v>
      </c>
      <c r="J67" s="52">
        <v>180</v>
      </c>
      <c r="K67" s="57"/>
      <c r="L67" s="34"/>
      <c r="M67" s="39" t="s">
        <v>14</v>
      </c>
      <c r="N67" s="42">
        <v>3</v>
      </c>
      <c r="O67" s="32">
        <v>1</v>
      </c>
      <c r="P67" s="52">
        <v>180</v>
      </c>
      <c r="Q67" s="57"/>
      <c r="R67" s="34"/>
      <c r="S67" s="39" t="s">
        <v>14</v>
      </c>
      <c r="T67" s="42">
        <v>3</v>
      </c>
      <c r="U67" s="32">
        <v>1</v>
      </c>
      <c r="V67" s="52">
        <v>180</v>
      </c>
      <c r="W67" s="57"/>
      <c r="X67" s="34"/>
      <c r="Y67" s="39" t="s">
        <v>14</v>
      </c>
      <c r="Z67" s="42">
        <v>3</v>
      </c>
      <c r="AA67" s="32">
        <v>1</v>
      </c>
      <c r="AB67" s="52">
        <v>180</v>
      </c>
      <c r="AC67" s="57"/>
      <c r="AD67" s="34"/>
      <c r="AE67" s="39" t="s">
        <v>14</v>
      </c>
      <c r="AF67" s="42">
        <v>3</v>
      </c>
      <c r="AG67" s="32">
        <v>1</v>
      </c>
      <c r="AH67" s="52">
        <v>180</v>
      </c>
      <c r="AI67" s="57"/>
      <c r="AJ67" s="37"/>
      <c r="AK67" s="37"/>
    </row>
    <row r="68" spans="1:37" x14ac:dyDescent="0.25">
      <c r="A68" s="39" t="s">
        <v>15</v>
      </c>
      <c r="B68" s="42">
        <v>1.6</v>
      </c>
      <c r="C68" s="32">
        <v>1.6</v>
      </c>
      <c r="D68" s="52">
        <v>180</v>
      </c>
      <c r="E68" s="57"/>
      <c r="F68" s="34"/>
      <c r="G68" s="39" t="s">
        <v>15</v>
      </c>
      <c r="H68" s="42">
        <v>1.6</v>
      </c>
      <c r="I68" s="32">
        <v>1.6</v>
      </c>
      <c r="J68" s="52">
        <v>180</v>
      </c>
      <c r="K68" s="57"/>
      <c r="L68" s="34"/>
      <c r="M68" s="39" t="s">
        <v>15</v>
      </c>
      <c r="N68" s="42">
        <v>1.6</v>
      </c>
      <c r="O68" s="32">
        <v>1.6</v>
      </c>
      <c r="P68" s="52">
        <v>180</v>
      </c>
      <c r="Q68" s="57"/>
      <c r="R68" s="34"/>
      <c r="S68" s="39" t="s">
        <v>15</v>
      </c>
      <c r="T68" s="42">
        <v>1.6</v>
      </c>
      <c r="U68" s="32">
        <v>1.6</v>
      </c>
      <c r="V68" s="52">
        <v>180</v>
      </c>
      <c r="W68" s="57"/>
      <c r="X68" s="34"/>
      <c r="Y68" s="39" t="s">
        <v>15</v>
      </c>
      <c r="Z68" s="42">
        <v>1.6</v>
      </c>
      <c r="AA68" s="32">
        <v>1.6</v>
      </c>
      <c r="AB68" s="52">
        <v>180</v>
      </c>
      <c r="AC68" s="57"/>
      <c r="AD68" s="34"/>
      <c r="AE68" s="39" t="s">
        <v>15</v>
      </c>
      <c r="AF68" s="42">
        <v>1.6</v>
      </c>
      <c r="AG68" s="32">
        <v>1.6</v>
      </c>
      <c r="AH68" s="52">
        <v>180</v>
      </c>
      <c r="AI68" s="57"/>
      <c r="AJ68" s="37"/>
      <c r="AK68" s="37"/>
    </row>
    <row r="69" spans="1:37" x14ac:dyDescent="0.25">
      <c r="A69" s="55" t="s">
        <v>29</v>
      </c>
      <c r="B69" s="42">
        <v>1.6</v>
      </c>
      <c r="C69" s="32">
        <v>1.6</v>
      </c>
      <c r="D69" s="52">
        <v>180</v>
      </c>
      <c r="E69" s="57"/>
      <c r="F69" s="34"/>
      <c r="G69" s="55" t="s">
        <v>29</v>
      </c>
      <c r="H69" s="42">
        <v>1.6</v>
      </c>
      <c r="I69" s="32">
        <v>1.6</v>
      </c>
      <c r="J69" s="52">
        <v>180</v>
      </c>
      <c r="K69" s="57"/>
      <c r="L69" s="34"/>
      <c r="M69" s="55" t="s">
        <v>29</v>
      </c>
      <c r="N69" s="42">
        <v>1.6</v>
      </c>
      <c r="O69" s="32">
        <v>1.6</v>
      </c>
      <c r="P69" s="52">
        <v>180</v>
      </c>
      <c r="Q69" s="57"/>
      <c r="R69" s="34"/>
      <c r="S69" s="55" t="s">
        <v>29</v>
      </c>
      <c r="T69" s="42">
        <v>1.6</v>
      </c>
      <c r="U69" s="32">
        <v>1.6</v>
      </c>
      <c r="V69" s="52">
        <v>180</v>
      </c>
      <c r="W69" s="57"/>
      <c r="X69" s="34"/>
      <c r="Y69" s="55" t="s">
        <v>29</v>
      </c>
      <c r="Z69" s="42">
        <v>1.6</v>
      </c>
      <c r="AA69" s="32">
        <v>1.6</v>
      </c>
      <c r="AB69" s="52">
        <v>180</v>
      </c>
      <c r="AC69" s="57"/>
      <c r="AD69" s="34"/>
      <c r="AE69" s="55" t="s">
        <v>29</v>
      </c>
      <c r="AF69" s="42">
        <v>1.6</v>
      </c>
      <c r="AG69" s="32">
        <v>1.6</v>
      </c>
      <c r="AH69" s="52">
        <v>180</v>
      </c>
      <c r="AI69" s="57"/>
      <c r="AJ69" s="37"/>
      <c r="AK69" s="37"/>
    </row>
    <row r="70" spans="1:37" x14ac:dyDescent="0.25">
      <c r="A70" s="55" t="s">
        <v>30</v>
      </c>
      <c r="B70" s="42">
        <v>1.6</v>
      </c>
      <c r="C70" s="32">
        <v>1.6</v>
      </c>
      <c r="D70" s="52">
        <v>180</v>
      </c>
      <c r="E70" s="57"/>
      <c r="F70" s="34"/>
      <c r="G70" s="55" t="s">
        <v>30</v>
      </c>
      <c r="H70" s="42">
        <v>1.6</v>
      </c>
      <c r="I70" s="32">
        <v>1.6</v>
      </c>
      <c r="J70" s="52">
        <v>180</v>
      </c>
      <c r="K70" s="57"/>
      <c r="L70" s="34"/>
      <c r="M70" s="55" t="s">
        <v>30</v>
      </c>
      <c r="N70" s="42">
        <v>1.6</v>
      </c>
      <c r="O70" s="32">
        <v>1.6</v>
      </c>
      <c r="P70" s="52">
        <v>180</v>
      </c>
      <c r="Q70" s="57"/>
      <c r="R70" s="34"/>
      <c r="S70" s="55" t="s">
        <v>30</v>
      </c>
      <c r="T70" s="42">
        <v>1.6</v>
      </c>
      <c r="U70" s="32">
        <v>1.6</v>
      </c>
      <c r="V70" s="52">
        <v>180</v>
      </c>
      <c r="W70" s="57"/>
      <c r="X70" s="34"/>
      <c r="Y70" s="55" t="s">
        <v>30</v>
      </c>
      <c r="Z70" s="42">
        <v>1.6</v>
      </c>
      <c r="AA70" s="32">
        <v>1.6</v>
      </c>
      <c r="AB70" s="52">
        <v>180</v>
      </c>
      <c r="AC70" s="57"/>
      <c r="AD70" s="34"/>
      <c r="AE70" s="55" t="s">
        <v>30</v>
      </c>
      <c r="AF70" s="42">
        <v>1.6</v>
      </c>
      <c r="AG70" s="32">
        <v>1.6</v>
      </c>
      <c r="AH70" s="52">
        <v>180</v>
      </c>
      <c r="AI70" s="57"/>
      <c r="AJ70" s="37"/>
      <c r="AK70" s="37"/>
    </row>
    <row r="71" spans="1:37" x14ac:dyDescent="0.25">
      <c r="A71" s="39" t="s">
        <v>16</v>
      </c>
      <c r="B71" s="42">
        <v>1.6</v>
      </c>
      <c r="C71" s="32">
        <v>1.6</v>
      </c>
      <c r="D71" s="52">
        <v>180</v>
      </c>
      <c r="E71" s="57"/>
      <c r="F71" s="34"/>
      <c r="G71" s="39" t="s">
        <v>16</v>
      </c>
      <c r="H71" s="42">
        <v>1.6</v>
      </c>
      <c r="I71" s="32">
        <v>1.6</v>
      </c>
      <c r="J71" s="52">
        <v>180</v>
      </c>
      <c r="K71" s="57"/>
      <c r="L71" s="34"/>
      <c r="M71" s="39" t="s">
        <v>16</v>
      </c>
      <c r="N71" s="42">
        <v>1.6</v>
      </c>
      <c r="O71" s="32">
        <v>1.6</v>
      </c>
      <c r="P71" s="52">
        <v>180</v>
      </c>
      <c r="Q71" s="57"/>
      <c r="R71" s="34"/>
      <c r="S71" s="39" t="s">
        <v>16</v>
      </c>
      <c r="T71" s="42">
        <v>1.6</v>
      </c>
      <c r="U71" s="32">
        <v>1.6</v>
      </c>
      <c r="V71" s="52">
        <v>180</v>
      </c>
      <c r="W71" s="57"/>
      <c r="X71" s="34"/>
      <c r="Y71" s="39" t="s">
        <v>16</v>
      </c>
      <c r="Z71" s="42">
        <v>1.6</v>
      </c>
      <c r="AA71" s="32">
        <v>1.6</v>
      </c>
      <c r="AB71" s="52">
        <v>180</v>
      </c>
      <c r="AC71" s="57"/>
      <c r="AD71" s="34"/>
      <c r="AE71" s="39" t="s">
        <v>16</v>
      </c>
      <c r="AF71" s="42">
        <v>1.6</v>
      </c>
      <c r="AG71" s="32">
        <v>1.6</v>
      </c>
      <c r="AH71" s="52">
        <v>180</v>
      </c>
      <c r="AI71" s="57"/>
      <c r="AJ71" s="37"/>
      <c r="AK71" s="37"/>
    </row>
    <row r="72" spans="1:37" x14ac:dyDescent="0.25">
      <c r="A72" s="61"/>
      <c r="B72" s="42"/>
      <c r="C72" s="32"/>
      <c r="D72" s="52"/>
      <c r="E72" s="63" t="s">
        <v>104</v>
      </c>
      <c r="F72" s="34"/>
      <c r="G72" s="61"/>
      <c r="H72" s="42"/>
      <c r="I72" s="32"/>
      <c r="J72" s="52"/>
      <c r="K72" s="63" t="s">
        <v>104</v>
      </c>
      <c r="L72" s="34"/>
      <c r="M72" s="61"/>
      <c r="N72" s="42"/>
      <c r="O72" s="32"/>
      <c r="P72" s="52"/>
      <c r="Q72" s="63" t="s">
        <v>104</v>
      </c>
      <c r="R72" s="34"/>
      <c r="S72" s="61"/>
      <c r="T72" s="42"/>
      <c r="U72" s="32"/>
      <c r="V72" s="52"/>
      <c r="W72" s="63" t="s">
        <v>104</v>
      </c>
      <c r="X72" s="34"/>
      <c r="Y72" s="61"/>
      <c r="Z72" s="42"/>
      <c r="AA72" s="32"/>
      <c r="AB72" s="52"/>
      <c r="AC72" s="63" t="s">
        <v>104</v>
      </c>
      <c r="AD72" s="34"/>
      <c r="AE72" s="61"/>
      <c r="AF72" s="42"/>
      <c r="AG72" s="32"/>
      <c r="AH72" s="52"/>
      <c r="AI72" s="63" t="s">
        <v>104</v>
      </c>
      <c r="AJ72" s="37"/>
      <c r="AK72" s="37"/>
    </row>
    <row r="73" spans="1:37" x14ac:dyDescent="0.25">
      <c r="A73" s="39"/>
      <c r="B73" s="42" t="s">
        <v>13</v>
      </c>
      <c r="C73" s="32"/>
      <c r="D73" s="52"/>
      <c r="E73" s="64" t="str">
        <f>'Start Here - Data Entry '!$F$17</f>
        <v>NA</v>
      </c>
      <c r="F73" s="34"/>
      <c r="G73" s="39"/>
      <c r="H73" s="42" t="s">
        <v>13</v>
      </c>
      <c r="I73" s="32"/>
      <c r="J73" s="52"/>
      <c r="K73" s="64">
        <f>IF('Start Here - Data Entry '!$E$5=G15,'Start Here - Data Entry '!$G$17,0)</f>
        <v>0</v>
      </c>
      <c r="L73" s="34"/>
      <c r="M73" s="39"/>
      <c r="N73" s="42" t="s">
        <v>13</v>
      </c>
      <c r="O73" s="32"/>
      <c r="P73" s="52"/>
      <c r="Q73" s="64">
        <f>IF('Start Here - Data Entry '!$E$5=M15,'Start Here - Data Entry '!$H$17,0)</f>
        <v>0</v>
      </c>
      <c r="R73" s="34"/>
      <c r="S73" s="39"/>
      <c r="T73" s="42" t="s">
        <v>13</v>
      </c>
      <c r="U73" s="32"/>
      <c r="V73" s="52"/>
      <c r="W73" s="64">
        <f>IF('Start Here - Data Entry '!$E$5=S15,'Start Here - Data Entry '!$I$17,0)</f>
        <v>0</v>
      </c>
      <c r="X73" s="34"/>
      <c r="Y73" s="39"/>
      <c r="Z73" s="42" t="s">
        <v>13</v>
      </c>
      <c r="AA73" s="32"/>
      <c r="AB73" s="52"/>
      <c r="AC73" s="64">
        <f>IF('Start Here - Data Entry '!$E$5=Y15,'Start Here - Data Entry '!$J$17,0)</f>
        <v>0</v>
      </c>
      <c r="AD73" s="34"/>
      <c r="AE73" s="39"/>
      <c r="AF73" s="42" t="s">
        <v>13</v>
      </c>
      <c r="AG73" s="32"/>
      <c r="AH73" s="52"/>
      <c r="AI73" s="64">
        <f>IF('Start Here - Data Entry '!$E$5=AE15,'Start Here - Data Entry '!$K$17,0)</f>
        <v>0</v>
      </c>
      <c r="AJ73" s="37"/>
      <c r="AK73" s="37"/>
    </row>
    <row r="74" spans="1:37" x14ac:dyDescent="0.25">
      <c r="A74" s="39"/>
      <c r="B74" s="42" t="s">
        <v>14</v>
      </c>
      <c r="C74" s="32"/>
      <c r="D74" s="52"/>
      <c r="E74" s="64" t="str">
        <f>'Start Here - Data Entry '!$F$17</f>
        <v>NA</v>
      </c>
      <c r="F74" s="34"/>
      <c r="G74" s="39"/>
      <c r="H74" s="42" t="s">
        <v>14</v>
      </c>
      <c r="I74" s="32"/>
      <c r="J74" s="52"/>
      <c r="K74" s="64">
        <f>IF('Start Here - Data Entry '!$E$5=G16,'Start Here - Data Entry '!$G$17,0)</f>
        <v>0</v>
      </c>
      <c r="L74" s="34"/>
      <c r="M74" s="39"/>
      <c r="N74" s="42" t="s">
        <v>14</v>
      </c>
      <c r="O74" s="32"/>
      <c r="P74" s="52"/>
      <c r="Q74" s="64">
        <f>IF('Start Here - Data Entry '!$E$5=M16,'Start Here - Data Entry '!$H$17,0)</f>
        <v>0</v>
      </c>
      <c r="R74" s="34"/>
      <c r="S74" s="39"/>
      <c r="T74" s="42" t="s">
        <v>14</v>
      </c>
      <c r="U74" s="32"/>
      <c r="V74" s="52"/>
      <c r="W74" s="64">
        <f>IF('Start Here - Data Entry '!$E$5=S16,'Start Here - Data Entry '!$I$17,0)</f>
        <v>0</v>
      </c>
      <c r="X74" s="34"/>
      <c r="Y74" s="39"/>
      <c r="Z74" s="42" t="s">
        <v>14</v>
      </c>
      <c r="AA74" s="32"/>
      <c r="AB74" s="52"/>
      <c r="AC74" s="64">
        <f>IF('Start Here - Data Entry '!$E$5=Y16,'Start Here - Data Entry '!$J$17,0)</f>
        <v>0</v>
      </c>
      <c r="AD74" s="34"/>
      <c r="AE74" s="39"/>
      <c r="AF74" s="42" t="s">
        <v>14</v>
      </c>
      <c r="AG74" s="32"/>
      <c r="AH74" s="52"/>
      <c r="AI74" s="64">
        <f>IF('Start Here - Data Entry '!$E$5=AE16,'Start Here - Data Entry '!$K$17,0)</f>
        <v>0</v>
      </c>
      <c r="AJ74" s="37"/>
      <c r="AK74" s="37"/>
    </row>
    <row r="75" spans="1:37" x14ac:dyDescent="0.25">
      <c r="A75" s="39"/>
      <c r="B75" s="42" t="s">
        <v>15</v>
      </c>
      <c r="C75" s="32"/>
      <c r="D75" s="52"/>
      <c r="E75" s="64" t="str">
        <f>'Start Here - Data Entry '!$F$17</f>
        <v>NA</v>
      </c>
      <c r="F75" s="34"/>
      <c r="G75" s="39"/>
      <c r="H75" s="42" t="s">
        <v>15</v>
      </c>
      <c r="I75" s="32"/>
      <c r="J75" s="52"/>
      <c r="K75" s="64">
        <f>IF('Start Here - Data Entry '!$E$5=G17,'Start Here - Data Entry '!$G$17,0)</f>
        <v>0</v>
      </c>
      <c r="L75" s="34"/>
      <c r="M75" s="39"/>
      <c r="N75" s="42" t="s">
        <v>15</v>
      </c>
      <c r="O75" s="32"/>
      <c r="P75" s="52"/>
      <c r="Q75" s="64">
        <f>IF('Start Here - Data Entry '!$E$5=M17,'Start Here - Data Entry '!$H$17,0)</f>
        <v>0</v>
      </c>
      <c r="R75" s="34"/>
      <c r="S75" s="39"/>
      <c r="T75" s="42" t="s">
        <v>15</v>
      </c>
      <c r="U75" s="32"/>
      <c r="V75" s="52"/>
      <c r="W75" s="64">
        <f>IF('Start Here - Data Entry '!$E$5=S17,'Start Here - Data Entry '!$I$17,0)</f>
        <v>0</v>
      </c>
      <c r="X75" s="34"/>
      <c r="Y75" s="39"/>
      <c r="Z75" s="42" t="s">
        <v>15</v>
      </c>
      <c r="AA75" s="32"/>
      <c r="AB75" s="52"/>
      <c r="AC75" s="64">
        <f>IF('Start Here - Data Entry '!$E$5=Y17,'Start Here - Data Entry '!$J$17,0)</f>
        <v>0</v>
      </c>
      <c r="AD75" s="34"/>
      <c r="AE75" s="39"/>
      <c r="AF75" s="42" t="s">
        <v>15</v>
      </c>
      <c r="AG75" s="32"/>
      <c r="AH75" s="52"/>
      <c r="AI75" s="64">
        <f>IF('Start Here - Data Entry '!$E$5=AE17,'Start Here - Data Entry '!$K$17,0)</f>
        <v>0</v>
      </c>
      <c r="AJ75" s="37"/>
      <c r="AK75" s="37"/>
    </row>
    <row r="76" spans="1:37" x14ac:dyDescent="0.25">
      <c r="A76" s="55"/>
      <c r="B76" s="65" t="s">
        <v>29</v>
      </c>
      <c r="C76" s="32"/>
      <c r="D76" s="52"/>
      <c r="E76" s="64" t="str">
        <f>'Start Here - Data Entry '!$F$18</f>
        <v>NA</v>
      </c>
      <c r="F76" s="34"/>
      <c r="G76" s="55"/>
      <c r="H76" s="65" t="s">
        <v>29</v>
      </c>
      <c r="I76" s="32"/>
      <c r="J76" s="52"/>
      <c r="K76" s="64">
        <f>IF('Start Here - Data Entry '!$E$5=G18,'Start Here - Data Entry '!$G$17,0)</f>
        <v>0</v>
      </c>
      <c r="L76" s="34"/>
      <c r="M76" s="55"/>
      <c r="N76" s="65" t="s">
        <v>29</v>
      </c>
      <c r="O76" s="32"/>
      <c r="P76" s="52"/>
      <c r="Q76" s="64">
        <f>IF('Start Here - Data Entry '!$E$5=M18,'Start Here - Data Entry '!$H$17,0)</f>
        <v>0</v>
      </c>
      <c r="R76" s="34"/>
      <c r="S76" s="55"/>
      <c r="T76" s="65" t="s">
        <v>29</v>
      </c>
      <c r="U76" s="32"/>
      <c r="V76" s="52"/>
      <c r="W76" s="64">
        <f>IF('Start Here - Data Entry '!$E$5=S18,'Start Here - Data Entry '!$I$17,0)</f>
        <v>0</v>
      </c>
      <c r="X76" s="34"/>
      <c r="Y76" s="55"/>
      <c r="Z76" s="65" t="s">
        <v>29</v>
      </c>
      <c r="AA76" s="32"/>
      <c r="AB76" s="52"/>
      <c r="AC76" s="64">
        <f>IF('Start Here - Data Entry '!$E$5=Y18,'Start Here - Data Entry '!$J$17,0)</f>
        <v>0</v>
      </c>
      <c r="AD76" s="34"/>
      <c r="AE76" s="55"/>
      <c r="AF76" s="65" t="s">
        <v>29</v>
      </c>
      <c r="AG76" s="32"/>
      <c r="AH76" s="52"/>
      <c r="AI76" s="64">
        <f>IF('Start Here - Data Entry '!$E$5=AE18,'Start Here - Data Entry '!$K$17,0)</f>
        <v>0</v>
      </c>
      <c r="AJ76" s="37"/>
      <c r="AK76" s="37"/>
    </row>
    <row r="77" spans="1:37" x14ac:dyDescent="0.25">
      <c r="A77" s="55"/>
      <c r="B77" s="65" t="s">
        <v>30</v>
      </c>
      <c r="C77" s="32"/>
      <c r="D77" s="52"/>
      <c r="E77" s="64" t="str">
        <f>'Start Here - Data Entry '!$F$19</f>
        <v>NA</v>
      </c>
      <c r="F77" s="34"/>
      <c r="G77" s="55"/>
      <c r="H77" s="65" t="s">
        <v>30</v>
      </c>
      <c r="I77" s="32"/>
      <c r="J77" s="52"/>
      <c r="K77" s="64">
        <f>'Start Here - Data Entry '!G19</f>
        <v>0</v>
      </c>
      <c r="L77" s="34"/>
      <c r="M77" s="55"/>
      <c r="N77" s="65" t="s">
        <v>30</v>
      </c>
      <c r="O77" s="32"/>
      <c r="P77" s="52"/>
      <c r="Q77" s="64">
        <f>IF('Start Here - Data Entry '!$E$5=M19,'Start Here - Data Entry '!$H$17,0)</f>
        <v>40</v>
      </c>
      <c r="R77" s="34"/>
      <c r="S77" s="55"/>
      <c r="T77" s="65" t="s">
        <v>30</v>
      </c>
      <c r="U77" s="32"/>
      <c r="V77" s="52"/>
      <c r="W77" s="64">
        <f>IF('Start Here - Data Entry '!$E$5=S19,'Start Here - Data Entry '!$I$17,0)</f>
        <v>60</v>
      </c>
      <c r="X77" s="34"/>
      <c r="Y77" s="55"/>
      <c r="Z77" s="65" t="s">
        <v>30</v>
      </c>
      <c r="AA77" s="32"/>
      <c r="AB77" s="52"/>
      <c r="AC77" s="64">
        <f>IF('Start Here - Data Entry '!$E$5=Y19,'Start Here - Data Entry '!$J$17,0)</f>
        <v>80</v>
      </c>
      <c r="AD77" s="34"/>
      <c r="AE77" s="55"/>
      <c r="AF77" s="65" t="s">
        <v>30</v>
      </c>
      <c r="AG77" s="32"/>
      <c r="AH77" s="52"/>
      <c r="AI77" s="64">
        <f>'Start Here - Data Entry '!K19</f>
        <v>0</v>
      </c>
      <c r="AJ77" s="37"/>
      <c r="AK77" s="37"/>
    </row>
    <row r="78" spans="1:37" x14ac:dyDescent="0.25">
      <c r="A78" s="39"/>
      <c r="B78" s="42" t="s">
        <v>16</v>
      </c>
      <c r="C78" s="32"/>
      <c r="D78" s="52"/>
      <c r="E78" s="64" t="str">
        <f>'Start Here - Data Entry '!$F$17</f>
        <v>NA</v>
      </c>
      <c r="F78" s="34"/>
      <c r="G78" s="39"/>
      <c r="H78" s="42" t="s">
        <v>16</v>
      </c>
      <c r="I78" s="32"/>
      <c r="J78" s="52"/>
      <c r="K78" s="64">
        <f>IF('Start Here - Data Entry '!$E$5=G19,'Start Here - Data Entry '!$G$17,0)</f>
        <v>20</v>
      </c>
      <c r="L78" s="34"/>
      <c r="M78" s="39"/>
      <c r="N78" s="42" t="s">
        <v>16</v>
      </c>
      <c r="O78" s="32"/>
      <c r="P78" s="52"/>
      <c r="Q78" s="64">
        <f>IF('Start Here - Data Entry '!$E$5=M19,'Start Here - Data Entry '!$H$17,0)</f>
        <v>40</v>
      </c>
      <c r="R78" s="34"/>
      <c r="S78" s="39"/>
      <c r="T78" s="42" t="s">
        <v>16</v>
      </c>
      <c r="U78" s="32"/>
      <c r="V78" s="52"/>
      <c r="W78" s="64">
        <f>IF('Start Here - Data Entry '!$E$5=S20,'Start Here - Data Entry '!$I$17,0)</f>
        <v>0</v>
      </c>
      <c r="X78" s="34"/>
      <c r="Y78" s="39"/>
      <c r="Z78" s="42" t="s">
        <v>16</v>
      </c>
      <c r="AA78" s="32"/>
      <c r="AB78" s="52"/>
      <c r="AC78" s="64">
        <f>IF('Start Here - Data Entry '!$E$5=Y19,'Start Here - Data Entry '!$J$17,0)</f>
        <v>80</v>
      </c>
      <c r="AD78" s="34"/>
      <c r="AE78" s="39"/>
      <c r="AF78" s="42" t="s">
        <v>16</v>
      </c>
      <c r="AG78" s="32"/>
      <c r="AH78" s="52"/>
      <c r="AI78" s="64">
        <f>IF('Start Here - Data Entry '!$E$5=AE19,'Start Here - Data Entry '!$K$17,0)</f>
        <v>80</v>
      </c>
      <c r="AJ78" s="37"/>
      <c r="AK78" s="37"/>
    </row>
    <row r="79" spans="1:37" x14ac:dyDescent="0.25">
      <c r="A79" s="61"/>
      <c r="B79" s="42"/>
      <c r="C79" s="32"/>
      <c r="D79" s="52"/>
      <c r="E79" s="66" t="s">
        <v>105</v>
      </c>
      <c r="F79" s="34"/>
      <c r="G79" s="61"/>
      <c r="H79" s="42"/>
      <c r="I79" s="32"/>
      <c r="J79" s="52"/>
      <c r="K79" s="66" t="s">
        <v>105</v>
      </c>
      <c r="L79" s="34"/>
      <c r="M79" s="61"/>
      <c r="N79" s="42"/>
      <c r="O79" s="32"/>
      <c r="P79" s="52"/>
      <c r="Q79" s="66" t="s">
        <v>105</v>
      </c>
      <c r="R79" s="34"/>
      <c r="S79" s="61"/>
      <c r="T79" s="42"/>
      <c r="U79" s="32"/>
      <c r="V79" s="52"/>
      <c r="W79" s="66" t="s">
        <v>105</v>
      </c>
      <c r="X79" s="34"/>
      <c r="Y79" s="61"/>
      <c r="Z79" s="42"/>
      <c r="AA79" s="32"/>
      <c r="AB79" s="52"/>
      <c r="AC79" s="66" t="s">
        <v>105</v>
      </c>
      <c r="AD79" s="34"/>
      <c r="AE79" s="61"/>
      <c r="AF79" s="42"/>
      <c r="AG79" s="32"/>
      <c r="AH79" s="52"/>
      <c r="AI79" s="66" t="s">
        <v>105</v>
      </c>
      <c r="AJ79" s="37"/>
      <c r="AK79" s="37"/>
    </row>
    <row r="80" spans="1:37" x14ac:dyDescent="0.25">
      <c r="A80" s="39"/>
      <c r="B80" s="42" t="s">
        <v>13</v>
      </c>
      <c r="C80" s="32"/>
      <c r="D80" s="52"/>
      <c r="E80" s="64">
        <f t="shared" ref="E80:E85" si="14">ROUNDDOWN((IF(E73&lt;B59,0,(D50/C59))),0)</f>
        <v>0</v>
      </c>
      <c r="F80" s="34"/>
      <c r="G80" s="39"/>
      <c r="H80" s="42" t="s">
        <v>13</v>
      </c>
      <c r="I80" s="32"/>
      <c r="J80" s="52"/>
      <c r="K80" s="64">
        <f>ROUNDDOWN((IF(K73&lt;H59,0,(J50/I59))),0)</f>
        <v>0</v>
      </c>
      <c r="L80" s="34"/>
      <c r="M80" s="39"/>
      <c r="N80" s="42" t="s">
        <v>13</v>
      </c>
      <c r="O80" s="32"/>
      <c r="P80" s="52"/>
      <c r="Q80" s="64">
        <f t="shared" ref="Q80:Q85" si="15">ROUNDDOWN((IF(Q73&lt;N59,0,(P50/O59))),0)</f>
        <v>0</v>
      </c>
      <c r="R80" s="34"/>
      <c r="S80" s="39"/>
      <c r="T80" s="42" t="s">
        <v>13</v>
      </c>
      <c r="U80" s="32"/>
      <c r="V80" s="52"/>
      <c r="W80" s="64">
        <f t="shared" ref="W80:W85" si="16">ROUNDDOWN((IF(W73&lt;T59,0,(V50/U59))),0)</f>
        <v>0</v>
      </c>
      <c r="X80" s="34"/>
      <c r="Y80" s="39"/>
      <c r="Z80" s="42" t="s">
        <v>13</v>
      </c>
      <c r="AA80" s="32"/>
      <c r="AB80" s="52"/>
      <c r="AC80" s="64">
        <f t="shared" ref="AC80:AC85" si="17">ROUNDDOWN((IF(AC73&lt;Z59,0,(AB50/AA59))),0)</f>
        <v>0</v>
      </c>
      <c r="AD80" s="34"/>
      <c r="AE80" s="39"/>
      <c r="AF80" s="42" t="s">
        <v>13</v>
      </c>
      <c r="AG80" s="32"/>
      <c r="AH80" s="52"/>
      <c r="AI80" s="64">
        <f t="shared" ref="AI80:AI85" si="18">ROUNDDOWN((IF(AI73&lt;AF59,0,(AH50/AG59))),0)</f>
        <v>0</v>
      </c>
      <c r="AJ80" s="37"/>
      <c r="AK80" s="37"/>
    </row>
    <row r="81" spans="1:37" x14ac:dyDescent="0.25">
      <c r="A81" s="39"/>
      <c r="B81" s="42" t="s">
        <v>14</v>
      </c>
      <c r="C81" s="32"/>
      <c r="D81" s="52"/>
      <c r="E81" s="64">
        <f t="shared" si="14"/>
        <v>0</v>
      </c>
      <c r="F81" s="34"/>
      <c r="G81" s="39"/>
      <c r="H81" s="42" t="s">
        <v>14</v>
      </c>
      <c r="I81" s="32"/>
      <c r="J81" s="52"/>
      <c r="K81" s="64">
        <f t="shared" ref="K81:K85" si="19">ROUNDDOWN((IF(K74&lt;H60,0,(J51/I60))),0)</f>
        <v>0</v>
      </c>
      <c r="L81" s="34"/>
      <c r="M81" s="39"/>
      <c r="N81" s="42" t="s">
        <v>14</v>
      </c>
      <c r="O81" s="32"/>
      <c r="P81" s="52"/>
      <c r="Q81" s="64">
        <f t="shared" si="15"/>
        <v>0</v>
      </c>
      <c r="R81" s="34"/>
      <c r="S81" s="39"/>
      <c r="T81" s="42" t="s">
        <v>14</v>
      </c>
      <c r="U81" s="32"/>
      <c r="V81" s="52"/>
      <c r="W81" s="64">
        <f t="shared" si="16"/>
        <v>0</v>
      </c>
      <c r="X81" s="34"/>
      <c r="Y81" s="39"/>
      <c r="Z81" s="42" t="s">
        <v>14</v>
      </c>
      <c r="AA81" s="32"/>
      <c r="AB81" s="52"/>
      <c r="AC81" s="64">
        <f t="shared" si="17"/>
        <v>0</v>
      </c>
      <c r="AD81" s="34"/>
      <c r="AE81" s="39"/>
      <c r="AF81" s="42" t="s">
        <v>14</v>
      </c>
      <c r="AG81" s="32"/>
      <c r="AH81" s="52"/>
      <c r="AI81" s="64">
        <f t="shared" si="18"/>
        <v>0</v>
      </c>
      <c r="AJ81" s="37"/>
      <c r="AK81" s="37"/>
    </row>
    <row r="82" spans="1:37" x14ac:dyDescent="0.25">
      <c r="A82" s="39"/>
      <c r="B82" s="42" t="s">
        <v>15</v>
      </c>
      <c r="C82" s="32"/>
      <c r="D82" s="52"/>
      <c r="E82" s="64">
        <f t="shared" si="14"/>
        <v>0</v>
      </c>
      <c r="F82" s="34"/>
      <c r="G82" s="39"/>
      <c r="H82" s="42" t="s">
        <v>15</v>
      </c>
      <c r="I82" s="32"/>
      <c r="J82" s="52"/>
      <c r="K82" s="64">
        <f t="shared" si="19"/>
        <v>0</v>
      </c>
      <c r="L82" s="34"/>
      <c r="M82" s="39"/>
      <c r="N82" s="42" t="s">
        <v>15</v>
      </c>
      <c r="O82" s="32"/>
      <c r="P82" s="52"/>
      <c r="Q82" s="64">
        <f t="shared" si="15"/>
        <v>0</v>
      </c>
      <c r="R82" s="34"/>
      <c r="S82" s="39"/>
      <c r="T82" s="42" t="s">
        <v>15</v>
      </c>
      <c r="U82" s="32"/>
      <c r="V82" s="52"/>
      <c r="W82" s="64">
        <f t="shared" si="16"/>
        <v>0</v>
      </c>
      <c r="X82" s="34"/>
      <c r="Y82" s="39"/>
      <c r="Z82" s="42" t="s">
        <v>15</v>
      </c>
      <c r="AA82" s="32"/>
      <c r="AB82" s="52"/>
      <c r="AC82" s="64">
        <f t="shared" si="17"/>
        <v>0</v>
      </c>
      <c r="AD82" s="34"/>
      <c r="AE82" s="39"/>
      <c r="AF82" s="42" t="s">
        <v>15</v>
      </c>
      <c r="AG82" s="32"/>
      <c r="AH82" s="52"/>
      <c r="AI82" s="64">
        <f t="shared" si="18"/>
        <v>0</v>
      </c>
      <c r="AJ82" s="37"/>
      <c r="AK82" s="37"/>
    </row>
    <row r="83" spans="1:37" x14ac:dyDescent="0.25">
      <c r="A83" s="55"/>
      <c r="B83" s="65" t="s">
        <v>29</v>
      </c>
      <c r="C83" s="32"/>
      <c r="D83" s="52"/>
      <c r="E83" s="64">
        <f t="shared" si="14"/>
        <v>0</v>
      </c>
      <c r="F83" s="34"/>
      <c r="G83" s="55"/>
      <c r="H83" s="65" t="s">
        <v>29</v>
      </c>
      <c r="I83" s="32"/>
      <c r="J83" s="52"/>
      <c r="K83" s="64">
        <f t="shared" si="19"/>
        <v>0</v>
      </c>
      <c r="L83" s="34"/>
      <c r="M83" s="55"/>
      <c r="N83" s="65" t="s">
        <v>29</v>
      </c>
      <c r="O83" s="32"/>
      <c r="P83" s="52"/>
      <c r="Q83" s="64">
        <f t="shared" si="15"/>
        <v>0</v>
      </c>
      <c r="R83" s="34"/>
      <c r="S83" s="55"/>
      <c r="T83" s="65" t="s">
        <v>29</v>
      </c>
      <c r="U83" s="32"/>
      <c r="V83" s="52"/>
      <c r="W83" s="64">
        <f t="shared" si="16"/>
        <v>0</v>
      </c>
      <c r="X83" s="34"/>
      <c r="Y83" s="55"/>
      <c r="Z83" s="65" t="s">
        <v>29</v>
      </c>
      <c r="AA83" s="32"/>
      <c r="AB83" s="52"/>
      <c r="AC83" s="64">
        <f t="shared" si="17"/>
        <v>0</v>
      </c>
      <c r="AD83" s="34"/>
      <c r="AE83" s="55"/>
      <c r="AF83" s="65" t="s">
        <v>29</v>
      </c>
      <c r="AG83" s="32"/>
      <c r="AH83" s="52"/>
      <c r="AI83" s="64">
        <f t="shared" si="18"/>
        <v>0</v>
      </c>
      <c r="AJ83" s="37"/>
      <c r="AK83" s="37"/>
    </row>
    <row r="84" spans="1:37" x14ac:dyDescent="0.25">
      <c r="A84" s="55"/>
      <c r="B84" s="65" t="s">
        <v>30</v>
      </c>
      <c r="C84" s="32"/>
      <c r="D84" s="52"/>
      <c r="E84" s="64">
        <f t="shared" si="14"/>
        <v>0</v>
      </c>
      <c r="F84" s="34"/>
      <c r="G84" s="55"/>
      <c r="H84" s="65" t="s">
        <v>30</v>
      </c>
      <c r="I84" s="32"/>
      <c r="J84" s="52"/>
      <c r="K84" s="64">
        <f t="shared" si="19"/>
        <v>0</v>
      </c>
      <c r="L84" s="34"/>
      <c r="M84" s="55"/>
      <c r="N84" s="65" t="s">
        <v>30</v>
      </c>
      <c r="O84" s="32"/>
      <c r="P84" s="52"/>
      <c r="Q84" s="64">
        <f t="shared" si="15"/>
        <v>0</v>
      </c>
      <c r="R84" s="34"/>
      <c r="S84" s="55"/>
      <c r="T84" s="65" t="s">
        <v>30</v>
      </c>
      <c r="U84" s="32"/>
      <c r="V84" s="52"/>
      <c r="W84" s="64">
        <f t="shared" si="16"/>
        <v>3</v>
      </c>
      <c r="X84" s="34"/>
      <c r="Y84" s="55"/>
      <c r="Z84" s="65" t="s">
        <v>30</v>
      </c>
      <c r="AA84" s="32"/>
      <c r="AB84" s="52"/>
      <c r="AC84" s="64">
        <f t="shared" si="17"/>
        <v>5</v>
      </c>
      <c r="AD84" s="34"/>
      <c r="AE84" s="55"/>
      <c r="AF84" s="65" t="s">
        <v>30</v>
      </c>
      <c r="AG84" s="32"/>
      <c r="AH84" s="52"/>
      <c r="AI84" s="64">
        <f t="shared" si="18"/>
        <v>0</v>
      </c>
      <c r="AJ84" s="37"/>
      <c r="AK84" s="37"/>
    </row>
    <row r="85" spans="1:37" x14ac:dyDescent="0.25">
      <c r="A85" s="39"/>
      <c r="B85" s="42" t="s">
        <v>16</v>
      </c>
      <c r="C85" s="32"/>
      <c r="D85" s="52"/>
      <c r="E85" s="64" t="e">
        <f t="shared" si="14"/>
        <v>#REF!</v>
      </c>
      <c r="F85" s="34"/>
      <c r="G85" s="39"/>
      <c r="H85" s="42" t="s">
        <v>16</v>
      </c>
      <c r="I85" s="32"/>
      <c r="J85" s="52"/>
      <c r="K85" s="64">
        <f t="shared" si="19"/>
        <v>1</v>
      </c>
      <c r="L85" s="34"/>
      <c r="M85" s="39"/>
      <c r="N85" s="42" t="s">
        <v>16</v>
      </c>
      <c r="O85" s="32"/>
      <c r="P85" s="52"/>
      <c r="Q85" s="64">
        <f t="shared" si="15"/>
        <v>0</v>
      </c>
      <c r="R85" s="34"/>
      <c r="S85" s="39"/>
      <c r="T85" s="42" t="s">
        <v>16</v>
      </c>
      <c r="U85" s="32"/>
      <c r="V85" s="52"/>
      <c r="W85" s="64">
        <f t="shared" si="16"/>
        <v>0</v>
      </c>
      <c r="X85" s="34"/>
      <c r="Y85" s="39"/>
      <c r="Z85" s="42" t="s">
        <v>16</v>
      </c>
      <c r="AA85" s="32"/>
      <c r="AB85" s="52"/>
      <c r="AC85" s="64">
        <f t="shared" si="17"/>
        <v>5</v>
      </c>
      <c r="AD85" s="34"/>
      <c r="AE85" s="39"/>
      <c r="AF85" s="42" t="s">
        <v>16</v>
      </c>
      <c r="AG85" s="32"/>
      <c r="AH85" s="52"/>
      <c r="AI85" s="64">
        <f t="shared" si="18"/>
        <v>5</v>
      </c>
      <c r="AJ85" s="37"/>
      <c r="AK85" s="37"/>
    </row>
    <row r="86" spans="1:37" x14ac:dyDescent="0.25">
      <c r="A86" s="61"/>
      <c r="B86" s="42"/>
      <c r="C86" s="32"/>
      <c r="D86" s="52"/>
      <c r="E86" s="66" t="s">
        <v>106</v>
      </c>
      <c r="F86" s="34"/>
      <c r="G86" s="61"/>
      <c r="H86" s="42"/>
      <c r="I86" s="32"/>
      <c r="J86" s="52"/>
      <c r="K86" s="66" t="s">
        <v>106</v>
      </c>
      <c r="L86" s="34"/>
      <c r="M86" s="61"/>
      <c r="N86" s="42"/>
      <c r="O86" s="32"/>
      <c r="P86" s="52"/>
      <c r="Q86" s="66" t="s">
        <v>106</v>
      </c>
      <c r="R86" s="34"/>
      <c r="S86" s="61"/>
      <c r="T86" s="42"/>
      <c r="U86" s="32"/>
      <c r="V86" s="52"/>
      <c r="W86" s="66" t="s">
        <v>106</v>
      </c>
      <c r="X86" s="34"/>
      <c r="Y86" s="61"/>
      <c r="Z86" s="42"/>
      <c r="AA86" s="32"/>
      <c r="AB86" s="52"/>
      <c r="AC86" s="66" t="s">
        <v>106</v>
      </c>
      <c r="AD86" s="34"/>
      <c r="AE86" s="61"/>
      <c r="AF86" s="42"/>
      <c r="AG86" s="32"/>
      <c r="AH86" s="52"/>
      <c r="AI86" s="66" t="s">
        <v>106</v>
      </c>
      <c r="AJ86" s="37"/>
      <c r="AK86" s="37"/>
    </row>
    <row r="87" spans="1:37" x14ac:dyDescent="0.25">
      <c r="A87" s="39"/>
      <c r="B87" s="42" t="s">
        <v>13</v>
      </c>
      <c r="C87" s="32"/>
      <c r="D87" s="52"/>
      <c r="E87" s="64">
        <f>IF(E73&gt;=B59,IF(E73&lt;(B59+C59),(E80*C66*D66*$C$57),(E80*C66*D66*$C$57)),0)</f>
        <v>0</v>
      </c>
      <c r="F87" s="34"/>
      <c r="G87" s="39"/>
      <c r="H87" s="42" t="s">
        <v>13</v>
      </c>
      <c r="I87" s="32"/>
      <c r="J87" s="52"/>
      <c r="K87" s="64">
        <f>IF(K73&gt;=H59,IF(K73&lt;(H59+I59),(K80*I66*J66*$C$57),(K80*I66*J66*$C$57)),0)</f>
        <v>0</v>
      </c>
      <c r="L87" s="34"/>
      <c r="M87" s="39"/>
      <c r="N87" s="42" t="s">
        <v>13</v>
      </c>
      <c r="O87" s="32"/>
      <c r="P87" s="52"/>
      <c r="Q87" s="64">
        <f>IF(Q73&gt;=N59,IF(Q73&lt;(N59+O59),(Q80*O66*P66*$C$57),(Q80*O66*P66*$C$57)),0)</f>
        <v>0</v>
      </c>
      <c r="R87" s="34"/>
      <c r="S87" s="39"/>
      <c r="T87" s="42" t="s">
        <v>13</v>
      </c>
      <c r="U87" s="32"/>
      <c r="V87" s="52"/>
      <c r="W87" s="64">
        <f>IF(W73&gt;=T59,IF(W73&lt;(T59+U59),(W80*U66*V66*$C$57),(W80*U66*V66*$C$57)),0)</f>
        <v>0</v>
      </c>
      <c r="X87" s="34"/>
      <c r="Y87" s="39"/>
      <c r="Z87" s="42" t="s">
        <v>13</v>
      </c>
      <c r="AA87" s="32"/>
      <c r="AB87" s="52"/>
      <c r="AC87" s="64">
        <f>IF(AC73&gt;=Z59,IF(AC73&lt;(Z59+AA59),(AC80*AA66*AB66*$C$57),(AC80*AA66*AB66*$C$57)),0)</f>
        <v>0</v>
      </c>
      <c r="AD87" s="34"/>
      <c r="AE87" s="39"/>
      <c r="AF87" s="42" t="s">
        <v>13</v>
      </c>
      <c r="AG87" s="32"/>
      <c r="AH87" s="52"/>
      <c r="AI87" s="64">
        <f>IF(AI73&gt;=AF59,IF(AI73&lt;(AF59+AG59),(AI80*AG66*AH66*$C$57),(AI80*AG66*AH66*$C$57)),0)</f>
        <v>0</v>
      </c>
      <c r="AJ87" s="37"/>
      <c r="AK87" s="37"/>
    </row>
    <row r="88" spans="1:37" x14ac:dyDescent="0.25">
      <c r="A88" s="39"/>
      <c r="B88" s="42" t="s">
        <v>14</v>
      </c>
      <c r="C88" s="32"/>
      <c r="D88" s="52"/>
      <c r="E88" s="67">
        <f>IF(E74&gt;=B60,IF(E74&lt;(B60+C60),(E81*C67*D67*$C$57),(E81*C67*D67*$C$57)),0)</f>
        <v>0</v>
      </c>
      <c r="F88" s="34"/>
      <c r="G88" s="39"/>
      <c r="H88" s="42" t="s">
        <v>14</v>
      </c>
      <c r="I88" s="32"/>
      <c r="J88" s="52"/>
      <c r="K88" s="67">
        <f>IF(K74&gt;=H60,IF(K74&lt;(H60+I60),(K81*I67*J67*$C$57),(K81*I67*J67*$C$57)),0)</f>
        <v>0</v>
      </c>
      <c r="L88" s="34"/>
      <c r="M88" s="39"/>
      <c r="N88" s="42" t="s">
        <v>14</v>
      </c>
      <c r="O88" s="32"/>
      <c r="P88" s="52"/>
      <c r="Q88" s="67">
        <f>IF(Q74&gt;=N60,IF(Q74&lt;(N60+O60),(Q81*O67*P67*$C$57),(Q81*O67*P67*$C$57)),0)</f>
        <v>0</v>
      </c>
      <c r="R88" s="34"/>
      <c r="S88" s="39"/>
      <c r="T88" s="42" t="s">
        <v>14</v>
      </c>
      <c r="U88" s="32"/>
      <c r="V88" s="52"/>
      <c r="W88" s="67">
        <f>IF(W74&gt;=T60,IF(W74&lt;(T60+U60),(W81*U67*V67*$C$57),(W81*U67*V67*$C$57)),0)</f>
        <v>0</v>
      </c>
      <c r="X88" s="34"/>
      <c r="Y88" s="39"/>
      <c r="Z88" s="42" t="s">
        <v>14</v>
      </c>
      <c r="AA88" s="32"/>
      <c r="AB88" s="52"/>
      <c r="AC88" s="67">
        <f>IF(AC74&gt;=Z60,IF(AC74&lt;(Z60+AA60),(AC81*AA67*AB67*$C$57),(AC81*AA67*AB67*$C$57)),0)</f>
        <v>0</v>
      </c>
      <c r="AD88" s="34"/>
      <c r="AE88" s="39"/>
      <c r="AF88" s="42" t="s">
        <v>14</v>
      </c>
      <c r="AG88" s="32"/>
      <c r="AH88" s="52"/>
      <c r="AI88" s="67">
        <f>IF(AI74&gt;=AF60,IF(AI74&lt;(AF60+AG60),(AI81*AG67*AH67*$C$57),(AI81*AG67*AH67*$C$57)),0)</f>
        <v>0</v>
      </c>
      <c r="AJ88" s="37"/>
      <c r="AK88" s="37"/>
    </row>
    <row r="89" spans="1:37" x14ac:dyDescent="0.25">
      <c r="A89" s="39"/>
      <c r="B89" s="42" t="s">
        <v>15</v>
      </c>
      <c r="C89" s="32"/>
      <c r="D89" s="52"/>
      <c r="E89" s="67">
        <f>IF(E75=B61,(E82*B68*D68*$C$57),(E82*C68*D68*$C$57))</f>
        <v>0</v>
      </c>
      <c r="F89" s="34"/>
      <c r="G89" s="39"/>
      <c r="H89" s="42" t="s">
        <v>15</v>
      </c>
      <c r="I89" s="32"/>
      <c r="J89" s="52"/>
      <c r="K89" s="67">
        <f>IF(K75=H61,(K82*H68*J68*$C$57),(K82*I68*J68*$C$57))</f>
        <v>0</v>
      </c>
      <c r="L89" s="34"/>
      <c r="M89" s="39"/>
      <c r="N89" s="42" t="s">
        <v>15</v>
      </c>
      <c r="O89" s="32"/>
      <c r="P89" s="52"/>
      <c r="Q89" s="67">
        <f>IF(Q75=N61,(Q82*N68*P68*$C$57),(Q82*O68*P68*$C$57))</f>
        <v>0</v>
      </c>
      <c r="R89" s="34"/>
      <c r="S89" s="39"/>
      <c r="T89" s="42" t="s">
        <v>15</v>
      </c>
      <c r="U89" s="32"/>
      <c r="V89" s="52"/>
      <c r="W89" s="67">
        <f>IF(W75=T61,(W82*T68*V68*$C$57),(W82*U68*V68*$C$57))</f>
        <v>0</v>
      </c>
      <c r="X89" s="34"/>
      <c r="Y89" s="39"/>
      <c r="Z89" s="42" t="s">
        <v>15</v>
      </c>
      <c r="AA89" s="32"/>
      <c r="AB89" s="52"/>
      <c r="AC89" s="67">
        <f>IF(AC75=Z61,(AC82*Z68*AB68*$C$57),(AC82*AA68*AB68*$C$57))</f>
        <v>0</v>
      </c>
      <c r="AD89" s="34"/>
      <c r="AE89" s="39"/>
      <c r="AF89" s="42" t="s">
        <v>15</v>
      </c>
      <c r="AG89" s="32"/>
      <c r="AH89" s="52"/>
      <c r="AI89" s="67">
        <f>IF(AI75=AF61,(AI82*AF68*AH68*$C$57),(AI82*AG68*AH68*$C$57))</f>
        <v>0</v>
      </c>
      <c r="AJ89" s="37"/>
      <c r="AK89" s="37"/>
    </row>
    <row r="90" spans="1:37" x14ac:dyDescent="0.25">
      <c r="A90" s="55"/>
      <c r="B90" s="65" t="s">
        <v>29</v>
      </c>
      <c r="C90" s="32"/>
      <c r="D90" s="52"/>
      <c r="E90" s="67">
        <f>IF(E76=B62,(E83*B69*D69*$C$57),(E83*C69*D69*$C$57))</f>
        <v>0</v>
      </c>
      <c r="F90" s="34"/>
      <c r="G90" s="55"/>
      <c r="H90" s="65" t="s">
        <v>29</v>
      </c>
      <c r="I90" s="32"/>
      <c r="J90" s="52"/>
      <c r="K90" s="67">
        <f>IF(K76=H62,(K83*H69*J69*$C$57),(K83*I69*J69*$C$57))</f>
        <v>0</v>
      </c>
      <c r="L90" s="34"/>
      <c r="M90" s="55"/>
      <c r="N90" s="65" t="s">
        <v>29</v>
      </c>
      <c r="O90" s="32"/>
      <c r="P90" s="52"/>
      <c r="Q90" s="67">
        <f>IF(Q76=N62,(Q83*N69*P69*$C$57),(Q83*O69*P69*$C$57))</f>
        <v>0</v>
      </c>
      <c r="R90" s="34"/>
      <c r="S90" s="55"/>
      <c r="T90" s="65" t="s">
        <v>29</v>
      </c>
      <c r="U90" s="32"/>
      <c r="V90" s="52"/>
      <c r="W90" s="67">
        <f>IF(W76=T62,(W83*T69*V69*$C$57),(W83*U69*V69*$C$57))</f>
        <v>0</v>
      </c>
      <c r="X90" s="34"/>
      <c r="Y90" s="55"/>
      <c r="Z90" s="65" t="s">
        <v>29</v>
      </c>
      <c r="AA90" s="32"/>
      <c r="AB90" s="52"/>
      <c r="AC90" s="67">
        <f>IF(AC76=Z62,(AC83*Z69*AB69*$C$57),(AC83*AA69*AB69*$C$57))</f>
        <v>0</v>
      </c>
      <c r="AD90" s="34"/>
      <c r="AE90" s="55"/>
      <c r="AF90" s="65" t="s">
        <v>29</v>
      </c>
      <c r="AG90" s="32"/>
      <c r="AH90" s="52"/>
      <c r="AI90" s="67">
        <f>IF(AI76=AF62,(AI83*AF69*AH69*$C$57),(AI83*AG69*AH69*$C$57))</f>
        <v>0</v>
      </c>
      <c r="AJ90" s="37"/>
      <c r="AK90" s="37"/>
    </row>
    <row r="91" spans="1:37" x14ac:dyDescent="0.25">
      <c r="A91" s="55"/>
      <c r="B91" s="65" t="s">
        <v>30</v>
      </c>
      <c r="C91" s="32"/>
      <c r="D91" s="52"/>
      <c r="E91" s="67">
        <f>IF(E77=B63,(E84*B70*D70*$C$57),(E84*C70*D70*$C$57))</f>
        <v>0</v>
      </c>
      <c r="F91" s="34"/>
      <c r="G91" s="55"/>
      <c r="H91" s="65" t="s">
        <v>30</v>
      </c>
      <c r="I91" s="32"/>
      <c r="J91" s="52"/>
      <c r="K91" s="67">
        <f>IF(K77=H63,(K84*H70*J70*$C$57),(K84*I70*J70*$C$57))</f>
        <v>0</v>
      </c>
      <c r="L91" s="34"/>
      <c r="M91" s="55"/>
      <c r="N91" s="65" t="s">
        <v>30</v>
      </c>
      <c r="O91" s="32"/>
      <c r="P91" s="52"/>
      <c r="Q91" s="67">
        <f>IF(Q77=N63,(Q84*N70*P70*$C$57),(Q84*O70*P70*$C$57))</f>
        <v>0</v>
      </c>
      <c r="R91" s="34"/>
      <c r="S91" s="55"/>
      <c r="T91" s="65" t="s">
        <v>30</v>
      </c>
      <c r="U91" s="32"/>
      <c r="V91" s="52"/>
      <c r="W91" s="67">
        <f>IF(W77=T63,(W84*T70*V70*$C$57),(W84*U70*V70*$C$57))</f>
        <v>10523.52</v>
      </c>
      <c r="X91" s="34"/>
      <c r="Y91" s="55"/>
      <c r="Z91" s="65" t="s">
        <v>30</v>
      </c>
      <c r="AA91" s="32"/>
      <c r="AB91" s="52"/>
      <c r="AC91" s="67">
        <f>IF(AC77=Z63,(AC84*Z70*AB70*$C$57),(AC84*AA70*AB70*$C$57))</f>
        <v>17539.2</v>
      </c>
      <c r="AD91" s="34"/>
      <c r="AE91" s="55"/>
      <c r="AF91" s="65" t="s">
        <v>30</v>
      </c>
      <c r="AG91" s="32"/>
      <c r="AH91" s="52"/>
      <c r="AI91" s="67">
        <f>IF(AI77=AF63,(AI84*AF70*AH70*$C$57),(AI84*AG70*AH70*$C$57))</f>
        <v>0</v>
      </c>
      <c r="AJ91" s="37"/>
      <c r="AK91" s="37"/>
    </row>
    <row r="92" spans="1:37" x14ac:dyDescent="0.25">
      <c r="A92" s="39"/>
      <c r="B92" s="42" t="s">
        <v>16</v>
      </c>
      <c r="C92" s="32"/>
      <c r="D92" s="52"/>
      <c r="E92" s="67" t="e">
        <f>IF(E78=B64,(E85*B71*D71*$C$57),(E85*C71*D71*$C$57))</f>
        <v>#REF!</v>
      </c>
      <c r="F92" s="34"/>
      <c r="G92" s="39"/>
      <c r="H92" s="42" t="s">
        <v>16</v>
      </c>
      <c r="I92" s="32"/>
      <c r="J92" s="52"/>
      <c r="K92" s="67">
        <f>IF(K78=H64,(K85*H71*J71*$C$57),(K85*I71*J71*$C$57))</f>
        <v>3507.84</v>
      </c>
      <c r="L92" s="34"/>
      <c r="M92" s="39"/>
      <c r="N92" s="42" t="s">
        <v>16</v>
      </c>
      <c r="O92" s="32"/>
      <c r="P92" s="52"/>
      <c r="Q92" s="67">
        <f>IF(Q78=N64,(Q85*N71*P71*$C$57),(Q85*O71*P71*$C$57))</f>
        <v>0</v>
      </c>
      <c r="R92" s="34"/>
      <c r="S92" s="39"/>
      <c r="T92" s="42" t="s">
        <v>16</v>
      </c>
      <c r="U92" s="32"/>
      <c r="V92" s="52"/>
      <c r="W92" s="67">
        <f>IF(W78=T64,(W85*T71*V71*$C$57),(W85*U71*V71*$C$57))</f>
        <v>0</v>
      </c>
      <c r="X92" s="34"/>
      <c r="Y92" s="39"/>
      <c r="Z92" s="42" t="s">
        <v>16</v>
      </c>
      <c r="AA92" s="32"/>
      <c r="AB92" s="52"/>
      <c r="AC92" s="67">
        <f>IF(AC78=Z64,(AC85*Z71*AB71*$C$57),(AC85*AA71*AB71*$C$57))</f>
        <v>17539.2</v>
      </c>
      <c r="AD92" s="34"/>
      <c r="AE92" s="39"/>
      <c r="AF92" s="42" t="s">
        <v>16</v>
      </c>
      <c r="AG92" s="32"/>
      <c r="AH92" s="52"/>
      <c r="AI92" s="67">
        <f>IF(AI78=AF64,(AI85*AF71*AH71*$C$57),(AI85*AG71*AH71*$C$57))</f>
        <v>17539.2</v>
      </c>
      <c r="AJ92" s="37"/>
      <c r="AK92" s="37"/>
    </row>
    <row r="93" spans="1:37" ht="20.100000000000001" customHeight="1" thickBot="1" x14ac:dyDescent="0.3">
      <c r="B93" s="68"/>
      <c r="C93" s="69"/>
      <c r="D93" s="70"/>
      <c r="E93" s="71"/>
      <c r="F93" s="34"/>
      <c r="H93" s="68"/>
      <c r="I93" s="69"/>
      <c r="J93" s="70"/>
      <c r="K93" s="71"/>
      <c r="L93" s="34"/>
      <c r="N93" s="68"/>
      <c r="O93" s="69"/>
      <c r="P93" s="70"/>
      <c r="Q93" s="71"/>
      <c r="R93" s="34"/>
      <c r="T93" s="68"/>
      <c r="U93" s="69"/>
      <c r="V93" s="70"/>
      <c r="W93" s="71"/>
      <c r="X93" s="34"/>
      <c r="Z93" s="68"/>
      <c r="AA93" s="69"/>
      <c r="AB93" s="70"/>
      <c r="AC93" s="71"/>
      <c r="AD93" s="34"/>
      <c r="AF93" s="68"/>
      <c r="AG93" s="69"/>
      <c r="AH93" s="70"/>
      <c r="AI93" s="71"/>
    </row>
    <row r="94" spans="1:37" ht="20.100000000000001" customHeight="1" thickBot="1" x14ac:dyDescent="0.3">
      <c r="B94" s="61"/>
      <c r="C94" s="36"/>
      <c r="D94" s="37"/>
      <c r="E94" s="37"/>
      <c r="H94" s="61"/>
      <c r="I94" s="36"/>
      <c r="J94" s="37"/>
      <c r="K94" s="37"/>
      <c r="N94" s="61"/>
      <c r="O94" s="36"/>
      <c r="P94" s="37"/>
      <c r="Q94" s="37"/>
      <c r="T94" s="61"/>
      <c r="U94" s="36"/>
      <c r="V94" s="37"/>
      <c r="W94" s="37"/>
      <c r="Z94" s="61"/>
      <c r="AA94" s="36"/>
      <c r="AB94" s="37"/>
      <c r="AC94" s="37"/>
      <c r="AF94" s="61"/>
      <c r="AG94" s="36"/>
      <c r="AH94" s="37"/>
      <c r="AI94" s="37"/>
    </row>
    <row r="95" spans="1:37" ht="20.100000000000001" customHeight="1" thickBot="1" x14ac:dyDescent="0.3">
      <c r="B95" s="17" t="s">
        <v>55</v>
      </c>
      <c r="C95" s="9"/>
      <c r="D95" s="9"/>
      <c r="E95" s="9"/>
      <c r="H95" s="17" t="s">
        <v>55</v>
      </c>
      <c r="I95" s="9"/>
      <c r="J95" s="9"/>
      <c r="K95" s="9"/>
      <c r="N95" s="17" t="s">
        <v>55</v>
      </c>
      <c r="O95" s="9"/>
      <c r="P95" s="9"/>
      <c r="Q95" s="9"/>
      <c r="T95" s="17" t="s">
        <v>55</v>
      </c>
      <c r="U95" s="9"/>
      <c r="V95" s="9"/>
      <c r="W95" s="9"/>
      <c r="Z95" s="17" t="s">
        <v>55</v>
      </c>
      <c r="AA95" s="9"/>
      <c r="AB95" s="9"/>
      <c r="AC95" s="9"/>
      <c r="AF95" s="17" t="s">
        <v>55</v>
      </c>
      <c r="AG95" s="9"/>
      <c r="AH95" s="9"/>
      <c r="AI95" s="9"/>
    </row>
    <row r="96" spans="1:37" ht="20.100000000000001" customHeight="1" thickBot="1" x14ac:dyDescent="0.3">
      <c r="B96" s="73" t="s">
        <v>19</v>
      </c>
      <c r="C96" s="74" t="s">
        <v>2</v>
      </c>
      <c r="D96" s="74" t="s">
        <v>3</v>
      </c>
      <c r="E96" s="75" t="s">
        <v>1</v>
      </c>
      <c r="H96" s="73" t="s">
        <v>19</v>
      </c>
      <c r="I96" s="74" t="s">
        <v>2</v>
      </c>
      <c r="J96" s="74" t="s">
        <v>3</v>
      </c>
      <c r="K96" s="75" t="s">
        <v>1</v>
      </c>
      <c r="N96" s="73" t="s">
        <v>19</v>
      </c>
      <c r="O96" s="74" t="s">
        <v>2</v>
      </c>
      <c r="P96" s="74" t="s">
        <v>3</v>
      </c>
      <c r="Q96" s="75" t="s">
        <v>1</v>
      </c>
      <c r="T96" s="73" t="s">
        <v>19</v>
      </c>
      <c r="U96" s="74" t="s">
        <v>2</v>
      </c>
      <c r="V96" s="74" t="s">
        <v>3</v>
      </c>
      <c r="W96" s="75" t="s">
        <v>1</v>
      </c>
      <c r="Z96" s="73" t="s">
        <v>19</v>
      </c>
      <c r="AA96" s="74" t="s">
        <v>2</v>
      </c>
      <c r="AB96" s="74" t="s">
        <v>3</v>
      </c>
      <c r="AC96" s="75" t="s">
        <v>1</v>
      </c>
      <c r="AF96" s="73" t="s">
        <v>19</v>
      </c>
      <c r="AG96" s="74" t="s">
        <v>2</v>
      </c>
      <c r="AH96" s="74" t="s">
        <v>3</v>
      </c>
      <c r="AI96" s="75" t="s">
        <v>1</v>
      </c>
    </row>
    <row r="97" spans="1:35" ht="20.100000000000001" customHeight="1" x14ac:dyDescent="0.25">
      <c r="B97" s="35" t="s">
        <v>6</v>
      </c>
      <c r="C97" s="36">
        <v>69</v>
      </c>
      <c r="D97" s="37" t="e">
        <f>D12</f>
        <v>#REF!</v>
      </c>
      <c r="E97" s="76" t="e">
        <f>D97*C97</f>
        <v>#REF!</v>
      </c>
      <c r="H97" s="35" t="s">
        <v>6</v>
      </c>
      <c r="I97" s="36">
        <v>69</v>
      </c>
      <c r="J97" s="37">
        <f>J12</f>
        <v>60</v>
      </c>
      <c r="K97" s="76">
        <f>J97*I97</f>
        <v>4140</v>
      </c>
      <c r="N97" s="35" t="s">
        <v>6</v>
      </c>
      <c r="O97" s="36">
        <f>I97</f>
        <v>69</v>
      </c>
      <c r="P97" s="37">
        <f>P12</f>
        <v>120</v>
      </c>
      <c r="Q97" s="76">
        <f>P97*O97</f>
        <v>8280</v>
      </c>
      <c r="T97" s="35" t="s">
        <v>6</v>
      </c>
      <c r="U97" s="36">
        <v>69</v>
      </c>
      <c r="V97" s="37">
        <f>V12</f>
        <v>180</v>
      </c>
      <c r="W97" s="76">
        <f>V97*U97</f>
        <v>12420</v>
      </c>
      <c r="Z97" s="35" t="s">
        <v>6</v>
      </c>
      <c r="AA97" s="36">
        <v>69</v>
      </c>
      <c r="AB97" s="37">
        <f>AB12</f>
        <v>240</v>
      </c>
      <c r="AC97" s="76">
        <f>AB97*AA97</f>
        <v>16560</v>
      </c>
      <c r="AF97" s="35" t="s">
        <v>6</v>
      </c>
      <c r="AG97" s="36">
        <v>69</v>
      </c>
      <c r="AH97" s="37">
        <f>AH12</f>
        <v>240</v>
      </c>
      <c r="AI97" s="76">
        <f>AH97*AG97</f>
        <v>16560</v>
      </c>
    </row>
    <row r="98" spans="1:35" ht="20.100000000000001" customHeight="1" x14ac:dyDescent="0.25">
      <c r="B98" s="35" t="s">
        <v>7</v>
      </c>
      <c r="C98" s="36">
        <v>22</v>
      </c>
      <c r="D98" s="37" t="str">
        <f>'Start Here - Data Entry '!$F26</f>
        <v>NA</v>
      </c>
      <c r="E98" s="76" t="e">
        <f>D98*C98</f>
        <v>#VALUE!</v>
      </c>
      <c r="H98" s="35" t="s">
        <v>7</v>
      </c>
      <c r="I98" s="36">
        <v>22</v>
      </c>
      <c r="J98" s="37">
        <f>'Start Here - Data Entry '!$G26</f>
        <v>60</v>
      </c>
      <c r="K98" s="76">
        <f>J98*I98</f>
        <v>1320</v>
      </c>
      <c r="N98" s="35" t="s">
        <v>7</v>
      </c>
      <c r="O98" s="36">
        <f>I98</f>
        <v>22</v>
      </c>
      <c r="P98" s="37">
        <f>'Start Here - Data Entry '!$H26</f>
        <v>120</v>
      </c>
      <c r="Q98" s="76">
        <f>P98*O98</f>
        <v>2640</v>
      </c>
      <c r="T98" s="35" t="s">
        <v>7</v>
      </c>
      <c r="U98" s="36">
        <v>22</v>
      </c>
      <c r="V98" s="37">
        <f>'Start Here - Data Entry '!$I26</f>
        <v>180</v>
      </c>
      <c r="W98" s="76">
        <f>V98*U98</f>
        <v>3960</v>
      </c>
      <c r="Z98" s="35" t="s">
        <v>7</v>
      </c>
      <c r="AA98" s="36">
        <v>22</v>
      </c>
      <c r="AB98" s="37">
        <f>'Start Here - Data Entry '!$J26</f>
        <v>240</v>
      </c>
      <c r="AC98" s="76">
        <f>AB98*AA98</f>
        <v>5280</v>
      </c>
      <c r="AF98" s="35" t="s">
        <v>7</v>
      </c>
      <c r="AG98" s="36">
        <v>22</v>
      </c>
      <c r="AH98" s="37">
        <f>'Start Here - Data Entry '!$K26</f>
        <v>240</v>
      </c>
      <c r="AI98" s="76">
        <f>AH98*AG98</f>
        <v>5280</v>
      </c>
    </row>
    <row r="99" spans="1:35" ht="20.100000000000001" customHeight="1" x14ac:dyDescent="0.25">
      <c r="A99" s="77"/>
      <c r="B99" s="35" t="s">
        <v>63</v>
      </c>
      <c r="C99" s="36"/>
      <c r="D99" s="12" t="s">
        <v>136</v>
      </c>
      <c r="E99" s="76">
        <f>IF('Start Here - Data Entry '!$E$5&gt;2,0,(IF(D106&lt;=A101,E101,(IF(D106&lt;=A102,E102,(IF(D106&lt;=A103,E103,(IF(D106&lt;=A104,E104,E105)))))))))</f>
        <v>0</v>
      </c>
      <c r="F99" s="78"/>
      <c r="G99" s="77"/>
      <c r="H99" s="35" t="s">
        <v>63</v>
      </c>
      <c r="I99" s="36"/>
      <c r="J99" s="12" t="s">
        <v>136</v>
      </c>
      <c r="K99" s="76">
        <f>IF('Start Here - Data Entry '!$E$5&gt;2,0,(IF(J106&lt;=G101,K101,(IF(J106&lt;=G102,K102,(IF(J106&lt;=G103,K103,(IF(J106&lt;=G104,K104,K105)))))))))</f>
        <v>0</v>
      </c>
      <c r="L99" s="78"/>
      <c r="M99" s="77"/>
      <c r="N99" s="35" t="s">
        <v>63</v>
      </c>
      <c r="O99" s="36"/>
      <c r="P99" s="12" t="s">
        <v>136</v>
      </c>
      <c r="Q99" s="76">
        <f>IF('Start Here - Data Entry '!$E$5&gt;2,0,(IF(P106&lt;=M101,Q101,(IF(P106&lt;=M102,Q102,(IF(P106&lt;=M103,Q103,(IF(P106&lt;=M104,Q104,Q105)))))))))</f>
        <v>0</v>
      </c>
      <c r="R99" s="78"/>
      <c r="S99" s="77"/>
      <c r="T99" s="35" t="s">
        <v>63</v>
      </c>
      <c r="U99" s="36"/>
      <c r="V99" s="12" t="s">
        <v>136</v>
      </c>
      <c r="W99" s="76">
        <f>IF('Start Here - Data Entry '!$E$5&gt;2,0,(IF(V106&lt;=S101,W101,(IF(V106&lt;=S102,W102,(IF(V106&lt;=S103,W103,(IF(V106&lt;=S104,W104,W105)))))))))</f>
        <v>0</v>
      </c>
      <c r="X99" s="78"/>
      <c r="Y99" s="77"/>
      <c r="Z99" s="35" t="s">
        <v>63</v>
      </c>
      <c r="AA99" s="36"/>
      <c r="AB99" s="12" t="s">
        <v>136</v>
      </c>
      <c r="AC99" s="76">
        <f>IF('Start Here - Data Entry '!$E$5&gt;2,0,(IF(AB106&lt;=Y101,AC101,(IF(AB106&lt;=Y102,AC102,(IF(AB106&lt;=Y103,AC103,(IF(AB106&lt;=Y104,AC104,AC105)))))))))</f>
        <v>0</v>
      </c>
      <c r="AD99" s="78"/>
      <c r="AE99" s="77"/>
      <c r="AF99" s="35" t="s">
        <v>63</v>
      </c>
      <c r="AG99" s="36"/>
      <c r="AH99" s="12" t="s">
        <v>136</v>
      </c>
      <c r="AI99" s="76">
        <f>IF('Start Here - Data Entry '!$E$5&gt;2,0,(IF(AH106&lt;=AE101,AI101,(IF(AH106&lt;=AE102,AI102,(IF(AH106&lt;=AE103,AI103,(IF(AH106&lt;=AE104,AI104,AI105)))))))))</f>
        <v>0</v>
      </c>
    </row>
    <row r="100" spans="1:35" ht="20.100000000000001" customHeight="1" x14ac:dyDescent="0.25">
      <c r="A100" s="77" t="s">
        <v>62</v>
      </c>
      <c r="B100" s="79" t="s">
        <v>134</v>
      </c>
      <c r="C100" s="36"/>
      <c r="D100" s="12" t="s">
        <v>137</v>
      </c>
      <c r="E100" s="80">
        <f>IF('Start Here - Data Entry '!$E$5&gt;2,0,(IF(D106&lt;=A101,C101,(IF(D106&lt;=A102,C102,(IF(D106&lt;=A103,C103,(IF(D106&lt;=A104,C104,C105)))))))))</f>
        <v>0</v>
      </c>
      <c r="F100" s="78"/>
      <c r="G100" s="77" t="s">
        <v>62</v>
      </c>
      <c r="H100" s="79" t="s">
        <v>134</v>
      </c>
      <c r="I100" s="36"/>
      <c r="J100" s="12" t="s">
        <v>137</v>
      </c>
      <c r="K100" s="80">
        <f>IF('Start Here - Data Entry '!$E$5&gt;2,0,(IF(J106&lt;=G101,I101,(IF(J106&lt;=G102,I102,(IF(J106&lt;=G103,I103,(IF(J106&lt;=G104,I104,I105)))))))))</f>
        <v>0</v>
      </c>
      <c r="L100" s="78"/>
      <c r="M100" s="77" t="s">
        <v>62</v>
      </c>
      <c r="N100" s="79" t="s">
        <v>134</v>
      </c>
      <c r="O100" s="36"/>
      <c r="P100" s="12" t="s">
        <v>137</v>
      </c>
      <c r="Q100" s="80">
        <f>IF('Start Here - Data Entry '!$E$5&gt;2,0,(IF(P106&lt;=M101,O101,(IF(P106&lt;=M102,O102,(IF(P106&lt;=M103,O103,(IF(P106&lt;=M104,O104,O105)))))))))</f>
        <v>0</v>
      </c>
      <c r="R100" s="78"/>
      <c r="S100" s="77" t="s">
        <v>62</v>
      </c>
      <c r="T100" s="79" t="s">
        <v>134</v>
      </c>
      <c r="U100" s="36"/>
      <c r="V100" s="12" t="s">
        <v>137</v>
      </c>
      <c r="W100" s="80">
        <f>IF('Start Here - Data Entry '!$E$5&gt;2,0,(IF(V106&lt;=S101,U101,(IF(V106&lt;=S102,U102,(IF(V106&lt;=S103,U103,(IF(V106&lt;=S104,U104,U105)))))))))</f>
        <v>0</v>
      </c>
      <c r="X100" s="78"/>
      <c r="Y100" s="77" t="s">
        <v>62</v>
      </c>
      <c r="Z100" s="79" t="s">
        <v>134</v>
      </c>
      <c r="AA100" s="36"/>
      <c r="AB100" s="12" t="s">
        <v>137</v>
      </c>
      <c r="AC100" s="80">
        <f>IF('Start Here - Data Entry '!$E$5&gt;2,0,(IF(AB106&lt;=Y101,AA101,(IF(AB106&lt;=Y102,AA102,(IF(AB106&lt;=Y103,AA103,(IF(AB106&lt;=Y104,AA104,AA105)))))))))</f>
        <v>0</v>
      </c>
      <c r="AD100" s="78"/>
      <c r="AE100" s="77" t="s">
        <v>62</v>
      </c>
      <c r="AF100" s="79" t="s">
        <v>134</v>
      </c>
      <c r="AG100" s="36"/>
      <c r="AH100" s="12" t="s">
        <v>137</v>
      </c>
      <c r="AI100" s="80">
        <f>IF('Start Here - Data Entry '!$E$5&gt;2,0,(IF(AH106&lt;=AE101,AG101,(IF(AH106&lt;=AE102,AG102,(IF(AH106&lt;=AE103,AG103,(IF(AH106&lt;=AE104,AG104,AG105)))))))))</f>
        <v>0</v>
      </c>
    </row>
    <row r="101" spans="1:35" ht="20.100000000000001" customHeight="1" x14ac:dyDescent="0.25">
      <c r="A101" s="5">
        <v>200</v>
      </c>
      <c r="B101" s="44" t="s">
        <v>57</v>
      </c>
      <c r="C101" s="81">
        <v>0.5</v>
      </c>
      <c r="D101" s="37">
        <f>$D$106</f>
        <v>0</v>
      </c>
      <c r="E101" s="33">
        <f>C101*$E$5</f>
        <v>33757.5</v>
      </c>
      <c r="F101" s="78"/>
      <c r="G101" s="5">
        <v>200</v>
      </c>
      <c r="H101" s="44" t="s">
        <v>57</v>
      </c>
      <c r="I101" s="81">
        <v>0.5</v>
      </c>
      <c r="J101" s="37">
        <f>$J$106</f>
        <v>0</v>
      </c>
      <c r="K101" s="33">
        <f>I101*$K$5</f>
        <v>33757.5</v>
      </c>
      <c r="L101" s="78"/>
      <c r="M101" s="5">
        <v>200</v>
      </c>
      <c r="N101" s="44" t="s">
        <v>57</v>
      </c>
      <c r="O101" s="81">
        <f>I101</f>
        <v>0.5</v>
      </c>
      <c r="P101" s="37">
        <f t="shared" ref="P101:P108" si="20">$P$106</f>
        <v>0</v>
      </c>
      <c r="Q101" s="33">
        <f>O101*$Q$5</f>
        <v>33757.5</v>
      </c>
      <c r="R101" s="78"/>
      <c r="S101" s="5">
        <v>200</v>
      </c>
      <c r="T101" s="44" t="s">
        <v>57</v>
      </c>
      <c r="U101" s="81">
        <v>0.5</v>
      </c>
      <c r="V101" s="37">
        <f>$V$106</f>
        <v>0</v>
      </c>
      <c r="W101" s="33">
        <f>U101*$W$5</f>
        <v>33757.5</v>
      </c>
      <c r="X101" s="78"/>
      <c r="Y101" s="5">
        <v>200</v>
      </c>
      <c r="Z101" s="44" t="s">
        <v>57</v>
      </c>
      <c r="AA101" s="81">
        <v>0.5</v>
      </c>
      <c r="AB101" s="37">
        <f t="shared" ref="AB101:AB108" si="21">$AB$106</f>
        <v>0</v>
      </c>
      <c r="AC101" s="33">
        <f>AA101*$AC$5</f>
        <v>33757.5</v>
      </c>
      <c r="AD101" s="78"/>
      <c r="AE101" s="5">
        <v>200</v>
      </c>
      <c r="AF101" s="44" t="s">
        <v>57</v>
      </c>
      <c r="AG101" s="81">
        <v>0.5</v>
      </c>
      <c r="AH101" s="37">
        <f t="shared" ref="AH101:AH108" si="22">$AH$106</f>
        <v>0</v>
      </c>
      <c r="AI101" s="33">
        <f>AG101*$AI$5</f>
        <v>33757.5</v>
      </c>
    </row>
    <row r="102" spans="1:35" ht="20.100000000000001" customHeight="1" x14ac:dyDescent="0.25">
      <c r="A102" s="5">
        <v>400</v>
      </c>
      <c r="B102" s="44" t="s">
        <v>56</v>
      </c>
      <c r="C102" s="81">
        <v>1</v>
      </c>
      <c r="D102" s="37">
        <f>$D$106</f>
        <v>0</v>
      </c>
      <c r="E102" s="33">
        <f>C102*$E$5</f>
        <v>67515</v>
      </c>
      <c r="G102" s="5">
        <v>400</v>
      </c>
      <c r="H102" s="44" t="s">
        <v>56</v>
      </c>
      <c r="I102" s="81">
        <v>1</v>
      </c>
      <c r="J102" s="37">
        <f>$J$106</f>
        <v>0</v>
      </c>
      <c r="K102" s="33">
        <f>I102*$K$5</f>
        <v>67515</v>
      </c>
      <c r="M102" s="5">
        <v>400</v>
      </c>
      <c r="N102" s="44" t="s">
        <v>56</v>
      </c>
      <c r="O102" s="81">
        <f t="shared" ref="O102:O108" si="23">I102</f>
        <v>1</v>
      </c>
      <c r="P102" s="37">
        <f t="shared" si="20"/>
        <v>0</v>
      </c>
      <c r="Q102" s="33">
        <f>O102*$Q$5</f>
        <v>67515</v>
      </c>
      <c r="S102" s="5">
        <v>400</v>
      </c>
      <c r="T102" s="44" t="s">
        <v>56</v>
      </c>
      <c r="U102" s="81">
        <v>1</v>
      </c>
      <c r="V102" s="37">
        <f>$V$106</f>
        <v>0</v>
      </c>
      <c r="W102" s="33">
        <f>U102*$W$5</f>
        <v>67515</v>
      </c>
      <c r="Y102" s="5">
        <v>400</v>
      </c>
      <c r="Z102" s="44" t="s">
        <v>56</v>
      </c>
      <c r="AA102" s="81">
        <v>1</v>
      </c>
      <c r="AB102" s="37">
        <f t="shared" si="21"/>
        <v>0</v>
      </c>
      <c r="AC102" s="33">
        <f>AA102*$AC$5</f>
        <v>67515</v>
      </c>
      <c r="AE102" s="5">
        <v>400</v>
      </c>
      <c r="AF102" s="44" t="s">
        <v>56</v>
      </c>
      <c r="AG102" s="81">
        <v>1</v>
      </c>
      <c r="AH102" s="37">
        <f t="shared" si="22"/>
        <v>0</v>
      </c>
      <c r="AI102" s="33">
        <f>AG102*$AI$5</f>
        <v>67515</v>
      </c>
    </row>
    <row r="103" spans="1:35" ht="20.100000000000001" customHeight="1" x14ac:dyDescent="0.25">
      <c r="A103" s="5">
        <v>549</v>
      </c>
      <c r="B103" s="44" t="s">
        <v>59</v>
      </c>
      <c r="C103" s="81">
        <v>1</v>
      </c>
      <c r="D103" s="37">
        <f>$D$106</f>
        <v>0</v>
      </c>
      <c r="E103" s="33">
        <f>C103*$E$5</f>
        <v>67515</v>
      </c>
      <c r="G103" s="5">
        <v>549</v>
      </c>
      <c r="H103" s="44" t="s">
        <v>59</v>
      </c>
      <c r="I103" s="81">
        <v>1</v>
      </c>
      <c r="J103" s="37">
        <f>$J$106</f>
        <v>0</v>
      </c>
      <c r="K103" s="33">
        <f>I103*$K$5</f>
        <v>67515</v>
      </c>
      <c r="M103" s="5">
        <v>549</v>
      </c>
      <c r="N103" s="44" t="s">
        <v>59</v>
      </c>
      <c r="O103" s="81">
        <f t="shared" si="23"/>
        <v>1</v>
      </c>
      <c r="P103" s="37">
        <f t="shared" si="20"/>
        <v>0</v>
      </c>
      <c r="Q103" s="33">
        <f>O103*$Q$5</f>
        <v>67515</v>
      </c>
      <c r="S103" s="5">
        <v>549</v>
      </c>
      <c r="T103" s="44" t="s">
        <v>59</v>
      </c>
      <c r="U103" s="81">
        <v>1</v>
      </c>
      <c r="V103" s="37">
        <f>$V$106</f>
        <v>0</v>
      </c>
      <c r="W103" s="33">
        <f>U103*$W$5</f>
        <v>67515</v>
      </c>
      <c r="Y103" s="5">
        <v>549</v>
      </c>
      <c r="Z103" s="44" t="s">
        <v>59</v>
      </c>
      <c r="AA103" s="81">
        <v>1</v>
      </c>
      <c r="AB103" s="37">
        <f t="shared" si="21"/>
        <v>0</v>
      </c>
      <c r="AC103" s="33">
        <f>AA103*$AC$5</f>
        <v>67515</v>
      </c>
      <c r="AE103" s="5">
        <v>549</v>
      </c>
      <c r="AF103" s="44" t="s">
        <v>59</v>
      </c>
      <c r="AG103" s="81">
        <v>1</v>
      </c>
      <c r="AH103" s="37">
        <f t="shared" si="22"/>
        <v>0</v>
      </c>
      <c r="AI103" s="33">
        <f>AG103*$AI$5</f>
        <v>67515</v>
      </c>
    </row>
    <row r="104" spans="1:35" ht="20.100000000000001" customHeight="1" x14ac:dyDescent="0.25">
      <c r="A104" s="5">
        <v>600</v>
      </c>
      <c r="B104" s="82" t="s">
        <v>60</v>
      </c>
      <c r="C104" s="81">
        <v>1.5</v>
      </c>
      <c r="D104" s="37">
        <f>$D$106</f>
        <v>0</v>
      </c>
      <c r="E104" s="33">
        <f>C104*$E$5</f>
        <v>101272.5</v>
      </c>
      <c r="G104" s="5">
        <v>600</v>
      </c>
      <c r="H104" s="82" t="s">
        <v>60</v>
      </c>
      <c r="I104" s="81">
        <v>1.5</v>
      </c>
      <c r="J104" s="37">
        <f>$J$106</f>
        <v>0</v>
      </c>
      <c r="K104" s="33">
        <f>I104*$K$5</f>
        <v>101272.5</v>
      </c>
      <c r="M104" s="5">
        <v>600</v>
      </c>
      <c r="N104" s="82" t="s">
        <v>60</v>
      </c>
      <c r="O104" s="81">
        <f t="shared" si="23"/>
        <v>1.5</v>
      </c>
      <c r="P104" s="37">
        <f t="shared" si="20"/>
        <v>0</v>
      </c>
      <c r="Q104" s="33">
        <f>O104*$Q$5</f>
        <v>101272.5</v>
      </c>
      <c r="S104" s="5">
        <v>600</v>
      </c>
      <c r="T104" s="82" t="s">
        <v>60</v>
      </c>
      <c r="U104" s="81">
        <v>1.5</v>
      </c>
      <c r="V104" s="37">
        <f>$V$106</f>
        <v>0</v>
      </c>
      <c r="W104" s="33">
        <f>U104*$W$5</f>
        <v>101272.5</v>
      </c>
      <c r="Y104" s="5">
        <v>600</v>
      </c>
      <c r="Z104" s="82" t="s">
        <v>60</v>
      </c>
      <c r="AA104" s="81">
        <v>1.5</v>
      </c>
      <c r="AB104" s="37">
        <f t="shared" si="21"/>
        <v>0</v>
      </c>
      <c r="AC104" s="33">
        <f>AA104*$AC$5</f>
        <v>101272.5</v>
      </c>
      <c r="AE104" s="5">
        <v>600</v>
      </c>
      <c r="AF104" s="82" t="s">
        <v>60</v>
      </c>
      <c r="AG104" s="81">
        <v>1.5</v>
      </c>
      <c r="AH104" s="37">
        <f t="shared" si="22"/>
        <v>0</v>
      </c>
      <c r="AI104" s="33">
        <f>AG104*$AI$5</f>
        <v>101272.5</v>
      </c>
    </row>
    <row r="105" spans="1:35" ht="20.100000000000001" customHeight="1" x14ac:dyDescent="0.25">
      <c r="B105" s="82" t="s">
        <v>61</v>
      </c>
      <c r="C105" s="81">
        <v>2</v>
      </c>
      <c r="D105" s="37">
        <f>$D$106</f>
        <v>0</v>
      </c>
      <c r="E105" s="33">
        <f>C105*$E$5</f>
        <v>135030</v>
      </c>
      <c r="H105" s="82" t="s">
        <v>61</v>
      </c>
      <c r="I105" s="81">
        <v>2</v>
      </c>
      <c r="J105" s="37">
        <f>$J$106</f>
        <v>0</v>
      </c>
      <c r="K105" s="33">
        <f>I105*$K$5</f>
        <v>135030</v>
      </c>
      <c r="N105" s="82" t="s">
        <v>61</v>
      </c>
      <c r="O105" s="81">
        <f t="shared" si="23"/>
        <v>2</v>
      </c>
      <c r="P105" s="37">
        <f t="shared" si="20"/>
        <v>0</v>
      </c>
      <c r="Q105" s="33">
        <f>O105*$Q$5</f>
        <v>135030</v>
      </c>
      <c r="T105" s="82" t="s">
        <v>61</v>
      </c>
      <c r="U105" s="81">
        <v>2</v>
      </c>
      <c r="V105" s="37">
        <f>$V$106</f>
        <v>0</v>
      </c>
      <c r="W105" s="33">
        <f>U105*$W$5</f>
        <v>135030</v>
      </c>
      <c r="Z105" s="82" t="s">
        <v>61</v>
      </c>
      <c r="AA105" s="81">
        <v>2</v>
      </c>
      <c r="AB105" s="37">
        <f t="shared" si="21"/>
        <v>0</v>
      </c>
      <c r="AC105" s="33">
        <f>AA105*$AC$5</f>
        <v>135030</v>
      </c>
      <c r="AF105" s="82" t="s">
        <v>61</v>
      </c>
      <c r="AG105" s="81">
        <v>2</v>
      </c>
      <c r="AH105" s="37">
        <f t="shared" si="22"/>
        <v>0</v>
      </c>
      <c r="AI105" s="33">
        <f>AG105*$AI$5</f>
        <v>135030</v>
      </c>
    </row>
    <row r="106" spans="1:35" ht="20.100000000000001" customHeight="1" x14ac:dyDescent="0.25">
      <c r="B106" s="47" t="s">
        <v>58</v>
      </c>
      <c r="C106" s="36">
        <v>7</v>
      </c>
      <c r="D106" s="37"/>
      <c r="E106" s="76">
        <f>IF('Start Here - Data Entry '!$E$5&gt;2,0,D106*C106)</f>
        <v>0</v>
      </c>
      <c r="H106" s="47" t="s">
        <v>58</v>
      </c>
      <c r="I106" s="36">
        <v>7</v>
      </c>
      <c r="J106" s="37"/>
      <c r="K106" s="76">
        <f>IF('Start Here - Data Entry '!$E$5&gt;2,0,J106*I106)</f>
        <v>0</v>
      </c>
      <c r="N106" s="47" t="s">
        <v>325</v>
      </c>
      <c r="O106" s="36">
        <f t="shared" si="23"/>
        <v>7</v>
      </c>
      <c r="P106" s="37"/>
      <c r="Q106" s="76">
        <f>IF('Start Here - Data Entry '!$E$5&gt;2,0,P106*O106)</f>
        <v>0</v>
      </c>
      <c r="T106" s="47" t="s">
        <v>58</v>
      </c>
      <c r="U106" s="36">
        <v>7</v>
      </c>
      <c r="V106" s="37"/>
      <c r="W106" s="76">
        <f>IF('Start Here - Data Entry '!$E$5&gt;2,0,V106*U106)</f>
        <v>0</v>
      </c>
      <c r="Z106" s="47" t="s">
        <v>58</v>
      </c>
      <c r="AA106" s="36">
        <v>7</v>
      </c>
      <c r="AB106" s="37"/>
      <c r="AC106" s="76">
        <f>IF('Start Here - Data Entry '!$E$5&gt;2,0,AB106*AA106)</f>
        <v>0</v>
      </c>
      <c r="AF106" s="47" t="s">
        <v>58</v>
      </c>
      <c r="AG106" s="36">
        <v>7</v>
      </c>
      <c r="AH106" s="37"/>
      <c r="AI106" s="76">
        <f>IF('Start Here - Data Entry '!$E$5&gt;2,0,AH106*AG106)</f>
        <v>0</v>
      </c>
    </row>
    <row r="107" spans="1:35" ht="20.100000000000001" customHeight="1" x14ac:dyDescent="0.25">
      <c r="B107" s="35" t="s">
        <v>8</v>
      </c>
      <c r="C107" s="36">
        <v>10</v>
      </c>
      <c r="D107" s="37"/>
      <c r="E107" s="76">
        <f>D107*C107</f>
        <v>0</v>
      </c>
      <c r="H107" s="35" t="s">
        <v>8</v>
      </c>
      <c r="I107" s="36">
        <v>10</v>
      </c>
      <c r="J107" s="37">
        <f>'Start Here - Data Entry '!$G26-'Start Here - Data Entry '!$G22</f>
        <v>60</v>
      </c>
      <c r="K107" s="76">
        <f>J107*I107</f>
        <v>600</v>
      </c>
      <c r="N107" s="35" t="s">
        <v>326</v>
      </c>
      <c r="O107" s="36">
        <f t="shared" si="23"/>
        <v>10</v>
      </c>
      <c r="P107" s="37">
        <f t="shared" si="20"/>
        <v>0</v>
      </c>
      <c r="Q107" s="76">
        <f>P107*O107</f>
        <v>0</v>
      </c>
      <c r="T107" s="35" t="s">
        <v>8</v>
      </c>
      <c r="U107" s="36">
        <v>10</v>
      </c>
      <c r="V107" s="37">
        <f t="shared" ref="V107:V108" si="24">$V$106</f>
        <v>0</v>
      </c>
      <c r="W107" s="76">
        <f>V107*U107</f>
        <v>0</v>
      </c>
      <c r="Z107" s="35" t="s">
        <v>8</v>
      </c>
      <c r="AA107" s="36">
        <v>10</v>
      </c>
      <c r="AB107" s="37">
        <f t="shared" si="21"/>
        <v>0</v>
      </c>
      <c r="AC107" s="76">
        <f>AB107*AA107</f>
        <v>0</v>
      </c>
      <c r="AF107" s="35" t="s">
        <v>8</v>
      </c>
      <c r="AG107" s="36">
        <v>10</v>
      </c>
      <c r="AH107" s="37">
        <f t="shared" si="22"/>
        <v>0</v>
      </c>
      <c r="AI107" s="76">
        <f>AH107*AG107</f>
        <v>0</v>
      </c>
    </row>
    <row r="108" spans="1:35" ht="20.100000000000001" customHeight="1" thickBot="1" x14ac:dyDescent="0.3">
      <c r="B108" s="83" t="s">
        <v>9</v>
      </c>
      <c r="C108" s="84">
        <v>6</v>
      </c>
      <c r="D108" s="85" t="str">
        <f>'Start Here - Data Entry '!$F26</f>
        <v>NA</v>
      </c>
      <c r="E108" s="86" t="e">
        <f>D108*C108</f>
        <v>#VALUE!</v>
      </c>
      <c r="F108" s="10"/>
      <c r="H108" s="83" t="s">
        <v>9</v>
      </c>
      <c r="I108" s="84">
        <v>6</v>
      </c>
      <c r="J108" s="85">
        <f>'Start Here - Data Entry '!$G26</f>
        <v>60</v>
      </c>
      <c r="K108" s="86">
        <f>J108*I108</f>
        <v>360</v>
      </c>
      <c r="L108" s="10"/>
      <c r="N108" s="83" t="s">
        <v>9</v>
      </c>
      <c r="O108" s="84">
        <f t="shared" si="23"/>
        <v>6</v>
      </c>
      <c r="P108" s="85">
        <f t="shared" si="20"/>
        <v>0</v>
      </c>
      <c r="Q108" s="86">
        <f>P108*O108</f>
        <v>0</v>
      </c>
      <c r="R108" s="10"/>
      <c r="T108" s="83" t="s">
        <v>9</v>
      </c>
      <c r="U108" s="84">
        <v>6</v>
      </c>
      <c r="V108" s="85">
        <f t="shared" si="24"/>
        <v>0</v>
      </c>
      <c r="W108" s="86">
        <f>V108*U108</f>
        <v>0</v>
      </c>
      <c r="X108" s="10"/>
      <c r="Z108" s="83" t="s">
        <v>9</v>
      </c>
      <c r="AA108" s="84">
        <v>6</v>
      </c>
      <c r="AB108" s="85">
        <f t="shared" si="21"/>
        <v>0</v>
      </c>
      <c r="AC108" s="86">
        <f>AB108*AA108</f>
        <v>0</v>
      </c>
      <c r="AD108" s="10"/>
      <c r="AF108" s="83" t="s">
        <v>9</v>
      </c>
      <c r="AG108" s="84">
        <v>6</v>
      </c>
      <c r="AH108" s="85">
        <f t="shared" si="22"/>
        <v>0</v>
      </c>
      <c r="AI108" s="86">
        <f>AH108*AG108</f>
        <v>0</v>
      </c>
    </row>
    <row r="109" spans="1:35" ht="20.100000000000001" customHeight="1" x14ac:dyDescent="0.25">
      <c r="B109" s="87"/>
      <c r="C109" s="36"/>
      <c r="D109" s="37"/>
      <c r="E109" s="366"/>
      <c r="F109" s="10"/>
      <c r="H109" s="311" t="s">
        <v>292</v>
      </c>
      <c r="I109" s="36"/>
      <c r="J109" s="12" t="s">
        <v>136</v>
      </c>
      <c r="K109" s="366">
        <f>IF('Start Here - Data Entry '!$E$5&gt;25,0,(IF(J116&lt;=G111,K111,(IF(J116&lt;=G112,K112,(IF(J116&lt;=G113,K113,(IF(J116&lt;=G114,K114,K115)))))))))</f>
        <v>33757.5</v>
      </c>
      <c r="L109" s="10"/>
      <c r="N109" s="311" t="s">
        <v>292</v>
      </c>
      <c r="O109" s="36"/>
      <c r="P109" s="37" t="s">
        <v>136</v>
      </c>
      <c r="Q109" s="366">
        <f>IF('Start Here - Data Entry '!$E$5&gt;25,0,(IF(P116&lt;=M111,Q111,(IF(P116&lt;=M112,Q112,(IF(P116&lt;=M113,Q113,(IF(P116&lt;=M114,Q114,Q115)))))))))</f>
        <v>33757.5</v>
      </c>
      <c r="R109" s="10"/>
      <c r="T109" s="311" t="s">
        <v>292</v>
      </c>
      <c r="U109" s="36"/>
      <c r="V109" s="37" t="s">
        <v>136</v>
      </c>
      <c r="W109" s="366">
        <f>IF('Start Here - Data Entry '!$E$5&gt;25,0,(IF(V116&lt;=S111,W111,(IF(V116&lt;=S112,W112,(IF(V116&lt;=S113,W113,(IF(V116&lt;=S114,W114,W115)))))))))</f>
        <v>33757.5</v>
      </c>
      <c r="X109" s="10"/>
      <c r="Z109" s="311" t="s">
        <v>292</v>
      </c>
      <c r="AA109" s="36"/>
      <c r="AB109" s="37" t="s">
        <v>136</v>
      </c>
      <c r="AC109" s="366">
        <f>IF('Start Here - Data Entry '!$E$5&gt;25,0,(IF(AB116&lt;=Y111,AC111,(IF(AB116&lt;=Y112,AC112,(IF(AB116&lt;=Y113,AC113,(IF(AB116&lt;=Y114,AC114,AC115)))))))))</f>
        <v>67515</v>
      </c>
      <c r="AD109" s="10"/>
      <c r="AF109" s="311" t="s">
        <v>292</v>
      </c>
      <c r="AG109" s="36"/>
      <c r="AH109" s="37" t="s">
        <v>136</v>
      </c>
      <c r="AI109" s="366">
        <f>IF('Start Here - Data Entry '!$E$5&gt;25,0,(IF(AH116&lt;=AE111,AI111,(IF(AH116&lt;=AE112,AI112,(IF(AH116&lt;=AE113,AI113,(IF(AH116&lt;=AE114,AI114,AI115)))))))))</f>
        <v>33757.5</v>
      </c>
    </row>
    <row r="110" spans="1:35" ht="20.100000000000001" customHeight="1" x14ac:dyDescent="0.25">
      <c r="B110" s="87"/>
      <c r="C110" s="36"/>
      <c r="D110" s="37"/>
      <c r="E110" s="366"/>
      <c r="F110" s="10"/>
      <c r="G110" s="77" t="s">
        <v>62</v>
      </c>
      <c r="H110" s="311"/>
      <c r="I110" s="36"/>
      <c r="J110" s="37" t="s">
        <v>137</v>
      </c>
      <c r="K110" s="373">
        <f>IF('Start Here - Data Entry '!$E$5&lt;0,0,(IF(J125&lt;=G111,I111,(IF(J125&lt;=G112,I112,(IF(J125&lt;=G113,I113,(IF(J125&lt;=G114,I114,I115)))))))))</f>
        <v>0.5</v>
      </c>
      <c r="L110" s="10"/>
      <c r="M110" s="77" t="s">
        <v>62</v>
      </c>
      <c r="N110" s="311" t="s">
        <v>134</v>
      </c>
      <c r="O110" s="36"/>
      <c r="P110" s="37" t="s">
        <v>137</v>
      </c>
      <c r="Q110" s="373">
        <f>IF('Start Here - Data Entry '!$E$5&lt;0,0,(IF(P125&lt;=M111,O111,(IF(P125&lt;=M112,O112,(IF(P125&lt;=M113,O113,(IF(P125&lt;=M114,O114,O115)))))))))</f>
        <v>0.5</v>
      </c>
      <c r="R110" s="10"/>
      <c r="S110" s="77" t="s">
        <v>62</v>
      </c>
      <c r="T110" s="311" t="s">
        <v>134</v>
      </c>
      <c r="U110" s="36"/>
      <c r="V110" s="37" t="s">
        <v>137</v>
      </c>
      <c r="W110" s="373">
        <f>IF('Start Here - Data Entry '!$E$5&lt;0,0,(IF(V125&lt;=S111,U111,(IF(V125&lt;=S112,U112,(IF(V125&lt;=S113,U113,(IF(V125&lt;=S114,U114,U115)))))))))</f>
        <v>0.5</v>
      </c>
      <c r="X110" s="10"/>
      <c r="Y110" s="77" t="s">
        <v>62</v>
      </c>
      <c r="Z110" s="311" t="s">
        <v>134</v>
      </c>
      <c r="AA110" s="36"/>
      <c r="AB110" s="37" t="s">
        <v>137</v>
      </c>
      <c r="AC110" s="373">
        <f>IF('Start Here - Data Entry '!$E$5&lt;0,0,(IF(AB125&lt;=Y111,AA111,(IF(AB125&lt;=Y112,AA112,(IF(AB125&lt;=Y113,AA113,(IF(AB125&lt;=Y114,AA114,AA115)))))))))</f>
        <v>1</v>
      </c>
      <c r="AD110" s="10"/>
      <c r="AE110" s="77" t="s">
        <v>62</v>
      </c>
      <c r="AF110" s="311" t="s">
        <v>134</v>
      </c>
      <c r="AG110" s="36"/>
      <c r="AH110" s="37" t="s">
        <v>137</v>
      </c>
      <c r="AI110" s="373">
        <f>IF('Start Here - Data Entry '!$E$5&lt;0,0,(IF(AH125&lt;=AE111,AG111,(IF(AH125&lt;=AE112,AG112,(IF(AH125&lt;=AE113,AG113,(IF(AH125&lt;=AE114,AG114,AG115)))))))))</f>
        <v>1</v>
      </c>
    </row>
    <row r="111" spans="1:35" ht="20.100000000000001" customHeight="1" x14ac:dyDescent="0.25">
      <c r="B111" s="87"/>
      <c r="C111" s="36"/>
      <c r="D111" s="37"/>
      <c r="E111" s="366"/>
      <c r="F111" s="10"/>
      <c r="G111" s="5">
        <v>200</v>
      </c>
      <c r="H111" s="311" t="s">
        <v>57</v>
      </c>
      <c r="I111" s="81">
        <v>0.5</v>
      </c>
      <c r="J111" s="37">
        <f t="shared" ref="J111:J116" si="25">$J$106</f>
        <v>0</v>
      </c>
      <c r="K111" s="404">
        <f>I111*$K$5</f>
        <v>33757.5</v>
      </c>
      <c r="L111" s="10"/>
      <c r="M111" s="5">
        <v>200</v>
      </c>
      <c r="N111" s="311" t="s">
        <v>57</v>
      </c>
      <c r="O111" s="81">
        <v>0.5</v>
      </c>
      <c r="P111" s="37">
        <f t="shared" ref="P111:P116" si="26">$P$106</f>
        <v>0</v>
      </c>
      <c r="Q111" s="404">
        <f>O111*$K$5</f>
        <v>33757.5</v>
      </c>
      <c r="R111" s="10"/>
      <c r="S111" s="5">
        <v>200</v>
      </c>
      <c r="T111" s="311" t="s">
        <v>57</v>
      </c>
      <c r="U111" s="81">
        <v>0.5</v>
      </c>
      <c r="V111" s="37">
        <f t="shared" ref="V111:V116" si="27">$V$106</f>
        <v>0</v>
      </c>
      <c r="W111" s="404">
        <f>U111*$K$5</f>
        <v>33757.5</v>
      </c>
      <c r="X111" s="10"/>
      <c r="Y111" s="5">
        <v>200</v>
      </c>
      <c r="Z111" s="311" t="s">
        <v>57</v>
      </c>
      <c r="AA111" s="81">
        <v>0.5</v>
      </c>
      <c r="AB111" s="37">
        <f t="shared" ref="AB111:AB115" si="28">$AB$106</f>
        <v>0</v>
      </c>
      <c r="AC111" s="404">
        <f>AA111*$K$5</f>
        <v>33757.5</v>
      </c>
      <c r="AD111" s="10"/>
      <c r="AE111" s="5">
        <v>200</v>
      </c>
      <c r="AF111" s="311" t="s">
        <v>57</v>
      </c>
      <c r="AG111" s="81">
        <v>0.5</v>
      </c>
      <c r="AH111" s="37">
        <f t="shared" ref="AH111:AH116" si="29">$AH$106</f>
        <v>0</v>
      </c>
      <c r="AI111" s="404">
        <f>AG111*$K$5</f>
        <v>33757.5</v>
      </c>
    </row>
    <row r="112" spans="1:35" ht="20.100000000000001" customHeight="1" x14ac:dyDescent="0.25">
      <c r="B112" s="87"/>
      <c r="C112" s="36"/>
      <c r="D112" s="37"/>
      <c r="E112" s="366"/>
      <c r="F112" s="10"/>
      <c r="G112" s="5">
        <v>400</v>
      </c>
      <c r="H112" s="311" t="s">
        <v>56</v>
      </c>
      <c r="I112" s="81">
        <v>1</v>
      </c>
      <c r="J112" s="37">
        <f t="shared" si="25"/>
        <v>0</v>
      </c>
      <c r="K112" s="404">
        <f>I112*$K$5</f>
        <v>67515</v>
      </c>
      <c r="L112" s="10"/>
      <c r="M112" s="5">
        <v>400</v>
      </c>
      <c r="N112" s="311" t="s">
        <v>56</v>
      </c>
      <c r="O112" s="81">
        <v>1</v>
      </c>
      <c r="P112" s="37">
        <f t="shared" si="26"/>
        <v>0</v>
      </c>
      <c r="Q112" s="404">
        <f>O112*$K$5</f>
        <v>67515</v>
      </c>
      <c r="R112" s="10"/>
      <c r="S112" s="5">
        <v>400</v>
      </c>
      <c r="T112" s="311" t="s">
        <v>56</v>
      </c>
      <c r="U112" s="81">
        <v>1</v>
      </c>
      <c r="V112" s="37">
        <f t="shared" si="27"/>
        <v>0</v>
      </c>
      <c r="W112" s="404">
        <f>U112*$K$5</f>
        <v>67515</v>
      </c>
      <c r="X112" s="10"/>
      <c r="Y112" s="5">
        <v>400</v>
      </c>
      <c r="Z112" s="311" t="s">
        <v>56</v>
      </c>
      <c r="AA112" s="81">
        <v>1</v>
      </c>
      <c r="AB112" s="37">
        <f t="shared" si="28"/>
        <v>0</v>
      </c>
      <c r="AC112" s="404">
        <f>AA112*$K$5</f>
        <v>67515</v>
      </c>
      <c r="AD112" s="10"/>
      <c r="AE112" s="5">
        <v>400</v>
      </c>
      <c r="AF112" s="311" t="s">
        <v>56</v>
      </c>
      <c r="AG112" s="81">
        <v>1</v>
      </c>
      <c r="AH112" s="37">
        <f t="shared" si="29"/>
        <v>0</v>
      </c>
      <c r="AI112" s="404">
        <f>AG112*$K$5</f>
        <v>67515</v>
      </c>
    </row>
    <row r="113" spans="2:35" ht="20.100000000000001" customHeight="1" x14ac:dyDescent="0.25">
      <c r="B113" s="87"/>
      <c r="C113" s="36"/>
      <c r="D113" s="37"/>
      <c r="E113" s="366"/>
      <c r="F113" s="10"/>
      <c r="G113" s="5">
        <v>549</v>
      </c>
      <c r="H113" s="311" t="s">
        <v>59</v>
      </c>
      <c r="I113" s="81">
        <v>1</v>
      </c>
      <c r="J113" s="37">
        <f t="shared" si="25"/>
        <v>0</v>
      </c>
      <c r="K113" s="404">
        <f>I113*$K$5</f>
        <v>67515</v>
      </c>
      <c r="L113" s="10"/>
      <c r="M113" s="5">
        <v>549</v>
      </c>
      <c r="N113" s="311" t="s">
        <v>59</v>
      </c>
      <c r="O113" s="81">
        <v>1</v>
      </c>
      <c r="P113" s="37">
        <f t="shared" si="26"/>
        <v>0</v>
      </c>
      <c r="Q113" s="404">
        <f>O113*$K$5</f>
        <v>67515</v>
      </c>
      <c r="R113" s="10"/>
      <c r="S113" s="5">
        <v>549</v>
      </c>
      <c r="T113" s="311" t="s">
        <v>59</v>
      </c>
      <c r="U113" s="81">
        <v>1</v>
      </c>
      <c r="V113" s="37">
        <f t="shared" si="27"/>
        <v>0</v>
      </c>
      <c r="W113" s="404">
        <f>U113*$K$5</f>
        <v>67515</v>
      </c>
      <c r="X113" s="10"/>
      <c r="Y113" s="5">
        <v>549</v>
      </c>
      <c r="Z113" s="311" t="s">
        <v>59</v>
      </c>
      <c r="AA113" s="81">
        <v>1</v>
      </c>
      <c r="AB113" s="37">
        <f t="shared" si="28"/>
        <v>0</v>
      </c>
      <c r="AC113" s="404">
        <f>AA113*$K$5</f>
        <v>67515</v>
      </c>
      <c r="AD113" s="10"/>
      <c r="AE113" s="5">
        <v>549</v>
      </c>
      <c r="AF113" s="311" t="s">
        <v>59</v>
      </c>
      <c r="AG113" s="81">
        <v>1</v>
      </c>
      <c r="AH113" s="37">
        <f t="shared" si="29"/>
        <v>0</v>
      </c>
      <c r="AI113" s="404">
        <f>AG113*$K$5</f>
        <v>67515</v>
      </c>
    </row>
    <row r="114" spans="2:35" ht="20.100000000000001" customHeight="1" x14ac:dyDescent="0.25">
      <c r="B114" s="87"/>
      <c r="C114" s="36"/>
      <c r="D114" s="37"/>
      <c r="E114" s="366"/>
      <c r="F114" s="10"/>
      <c r="G114" s="5">
        <v>600</v>
      </c>
      <c r="H114" s="311" t="s">
        <v>60</v>
      </c>
      <c r="I114" s="81">
        <v>1.5</v>
      </c>
      <c r="J114" s="37">
        <f t="shared" si="25"/>
        <v>0</v>
      </c>
      <c r="K114" s="404">
        <f>I114*$K$5</f>
        <v>101272.5</v>
      </c>
      <c r="L114" s="10"/>
      <c r="M114" s="5">
        <v>600</v>
      </c>
      <c r="N114" s="311" t="s">
        <v>60</v>
      </c>
      <c r="O114" s="81">
        <v>1.5</v>
      </c>
      <c r="P114" s="37">
        <f t="shared" si="26"/>
        <v>0</v>
      </c>
      <c r="Q114" s="404">
        <f>O114*$K$5</f>
        <v>101272.5</v>
      </c>
      <c r="R114" s="10"/>
      <c r="S114" s="5">
        <v>600</v>
      </c>
      <c r="T114" s="311" t="s">
        <v>60</v>
      </c>
      <c r="U114" s="81">
        <v>1.5</v>
      </c>
      <c r="V114" s="37">
        <f t="shared" si="27"/>
        <v>0</v>
      </c>
      <c r="W114" s="404">
        <f>U114*$K$5</f>
        <v>101272.5</v>
      </c>
      <c r="X114" s="10"/>
      <c r="Y114" s="5">
        <v>600</v>
      </c>
      <c r="Z114" s="311" t="s">
        <v>60</v>
      </c>
      <c r="AA114" s="81">
        <v>1.5</v>
      </c>
      <c r="AB114" s="37">
        <f t="shared" si="28"/>
        <v>0</v>
      </c>
      <c r="AC114" s="404">
        <f>AA114*$K$5</f>
        <v>101272.5</v>
      </c>
      <c r="AD114" s="10"/>
      <c r="AE114" s="5">
        <v>600</v>
      </c>
      <c r="AF114" s="311" t="s">
        <v>60</v>
      </c>
      <c r="AG114" s="81">
        <v>1.5</v>
      </c>
      <c r="AH114" s="37">
        <f t="shared" si="29"/>
        <v>0</v>
      </c>
      <c r="AI114" s="404">
        <f>AG114*$K$5</f>
        <v>101272.5</v>
      </c>
    </row>
    <row r="115" spans="2:35" ht="20.100000000000001" customHeight="1" x14ac:dyDescent="0.25">
      <c r="B115" s="87"/>
      <c r="C115" s="36"/>
      <c r="D115" s="37"/>
      <c r="E115" s="366"/>
      <c r="F115" s="10"/>
      <c r="H115" s="311" t="s">
        <v>61</v>
      </c>
      <c r="I115" s="81">
        <v>2</v>
      </c>
      <c r="J115" s="37">
        <f t="shared" si="25"/>
        <v>0</v>
      </c>
      <c r="K115" s="404">
        <f>I115*$K$5</f>
        <v>135030</v>
      </c>
      <c r="L115" s="10"/>
      <c r="N115" s="311" t="s">
        <v>61</v>
      </c>
      <c r="O115" s="81">
        <v>2</v>
      </c>
      <c r="P115" s="37">
        <f t="shared" si="26"/>
        <v>0</v>
      </c>
      <c r="Q115" s="404">
        <f>O115*$K$5</f>
        <v>135030</v>
      </c>
      <c r="R115" s="10"/>
      <c r="T115" s="311" t="s">
        <v>61</v>
      </c>
      <c r="U115" s="81">
        <v>2</v>
      </c>
      <c r="V115" s="37">
        <f t="shared" si="27"/>
        <v>0</v>
      </c>
      <c r="W115" s="404">
        <f>U115*$K$5</f>
        <v>135030</v>
      </c>
      <c r="X115" s="10"/>
      <c r="Z115" s="311" t="s">
        <v>61</v>
      </c>
      <c r="AA115" s="81">
        <v>2</v>
      </c>
      <c r="AB115" s="37">
        <f t="shared" si="28"/>
        <v>0</v>
      </c>
      <c r="AC115" s="404">
        <f>AA115*$K$5</f>
        <v>135030</v>
      </c>
      <c r="AD115" s="10"/>
      <c r="AF115" s="311" t="s">
        <v>61</v>
      </c>
      <c r="AG115" s="81">
        <v>2</v>
      </c>
      <c r="AH115" s="37">
        <f t="shared" si="29"/>
        <v>0</v>
      </c>
      <c r="AI115" s="404">
        <f>AG115*$K$5</f>
        <v>135030</v>
      </c>
    </row>
    <row r="116" spans="2:35" ht="20.100000000000001" customHeight="1" x14ac:dyDescent="0.25">
      <c r="B116" s="87"/>
      <c r="C116" s="36"/>
      <c r="D116" s="37"/>
      <c r="E116" s="366"/>
      <c r="F116" s="10"/>
      <c r="H116" s="311" t="s">
        <v>298</v>
      </c>
      <c r="I116" s="374">
        <v>5</v>
      </c>
      <c r="J116" s="37">
        <f t="shared" si="25"/>
        <v>0</v>
      </c>
      <c r="K116" s="366">
        <f>I116*J116</f>
        <v>0</v>
      </c>
      <c r="L116" s="10"/>
      <c r="N116" s="311" t="s">
        <v>298</v>
      </c>
      <c r="O116" s="374">
        <v>5</v>
      </c>
      <c r="P116" s="37">
        <f t="shared" si="26"/>
        <v>0</v>
      </c>
      <c r="Q116" s="366">
        <f>P12*5</f>
        <v>600</v>
      </c>
      <c r="R116" s="10"/>
      <c r="T116" s="311" t="s">
        <v>298</v>
      </c>
      <c r="U116" s="36">
        <v>5</v>
      </c>
      <c r="V116" s="37">
        <f t="shared" si="27"/>
        <v>0</v>
      </c>
      <c r="W116" s="366">
        <f>V12*U116</f>
        <v>900</v>
      </c>
      <c r="X116" s="10"/>
      <c r="Z116" s="311" t="s">
        <v>298</v>
      </c>
      <c r="AA116" s="36">
        <v>5</v>
      </c>
      <c r="AB116" s="37">
        <f>'Start Here - Data Entry '!J26</f>
        <v>240</v>
      </c>
      <c r="AC116" s="366">
        <f>AB12*AA116</f>
        <v>1200</v>
      </c>
      <c r="AD116" s="10"/>
      <c r="AF116" s="311" t="s">
        <v>298</v>
      </c>
      <c r="AG116" s="36">
        <v>5</v>
      </c>
      <c r="AH116" s="37">
        <f t="shared" si="29"/>
        <v>0</v>
      </c>
      <c r="AI116" s="366">
        <f>AH12*5</f>
        <v>1200</v>
      </c>
    </row>
    <row r="117" spans="2:35" ht="20.100000000000001" customHeight="1" x14ac:dyDescent="0.25">
      <c r="B117" s="87"/>
      <c r="C117" s="36"/>
      <c r="D117" s="37"/>
      <c r="E117" s="366"/>
      <c r="F117" s="10"/>
      <c r="H117" s="311" t="s">
        <v>302</v>
      </c>
      <c r="I117" s="374"/>
      <c r="J117" s="12" t="s">
        <v>136</v>
      </c>
      <c r="K117" s="366">
        <f>IF(OR('Start Here - Data Entry '!$E$5=3,'Start Here - Data Entry '!$E$5=4,'Start Here - Data Entry '!$E$5=5),K120,0)</f>
        <v>33757.5</v>
      </c>
      <c r="L117" s="10"/>
      <c r="N117" s="311" t="s">
        <v>302</v>
      </c>
      <c r="O117" s="81"/>
      <c r="P117" s="12" t="str">
        <f>J117</f>
        <v>$$ Alloc =</v>
      </c>
      <c r="Q117" s="366">
        <f>IF(OR('Start Here - Data Entry '!$E$5=3,'Start Here - Data Entry '!$E$5=4,'Start Here - Data Entry '!$E$5=5),Q120,0)</f>
        <v>33757.5</v>
      </c>
      <c r="R117" s="10"/>
      <c r="T117" s="311" t="s">
        <v>302</v>
      </c>
      <c r="U117" s="81"/>
      <c r="V117" s="37" t="s">
        <v>136</v>
      </c>
      <c r="W117" s="366">
        <f>IF(OR('Start Here - Data Entry '!$E$5=3,'Start Here - Data Entry '!$E$5=4,'Start Here - Data Entry '!$E$5=5),W120,0)</f>
        <v>33084</v>
      </c>
      <c r="X117" s="10"/>
      <c r="Z117" s="311" t="s">
        <v>302</v>
      </c>
      <c r="AA117" s="81"/>
      <c r="AB117" s="37" t="s">
        <v>136</v>
      </c>
      <c r="AC117" s="366">
        <f>IF(OR('Start Here - Data Entry '!$E$5=3,'Start Here - Data Entry '!$E$5=4,'Start Here - Data Entry '!$E$5=5),AC120,0)</f>
        <v>38400</v>
      </c>
      <c r="AD117" s="10"/>
      <c r="AF117" s="311" t="s">
        <v>302</v>
      </c>
      <c r="AG117" s="81"/>
      <c r="AH117" s="37" t="s">
        <v>136</v>
      </c>
      <c r="AI117" s="366">
        <f>IF(OR('Start Here - Data Entry '!$E$5=3,'Start Here - Data Entry '!$E$5=4,'Start Here - Data Entry '!$E$5=5),AI120,0)</f>
        <v>38400</v>
      </c>
    </row>
    <row r="118" spans="2:35" ht="20.100000000000001" customHeight="1" x14ac:dyDescent="0.25">
      <c r="B118" s="87"/>
      <c r="C118" s="36"/>
      <c r="D118" s="37"/>
      <c r="E118" s="366"/>
      <c r="F118" s="10"/>
      <c r="H118" s="311"/>
      <c r="I118" s="374"/>
      <c r="J118" s="37" t="s">
        <v>137</v>
      </c>
      <c r="K118" s="373">
        <v>0.5</v>
      </c>
      <c r="L118" s="10"/>
      <c r="N118" s="311"/>
      <c r="O118" s="81"/>
      <c r="P118" s="37" t="s">
        <v>137</v>
      </c>
      <c r="Q118" s="373">
        <v>0.5</v>
      </c>
      <c r="R118" s="10"/>
      <c r="T118" s="311"/>
      <c r="U118" s="81"/>
      <c r="V118" s="37" t="s">
        <v>137</v>
      </c>
      <c r="W118" s="373">
        <v>0.5</v>
      </c>
      <c r="X118" s="10"/>
      <c r="Z118" s="311"/>
      <c r="AA118" s="81"/>
      <c r="AB118" s="37" t="s">
        <v>137</v>
      </c>
      <c r="AC118" s="373">
        <v>0.5</v>
      </c>
      <c r="AD118" s="10"/>
      <c r="AF118" s="311"/>
      <c r="AG118" s="81"/>
      <c r="AH118" s="37" t="s">
        <v>137</v>
      </c>
      <c r="AI118" s="373">
        <v>0.5</v>
      </c>
    </row>
    <row r="119" spans="2:35" ht="20.100000000000001" customHeight="1" x14ac:dyDescent="0.25">
      <c r="B119" s="87"/>
      <c r="C119" s="36"/>
      <c r="D119" s="37"/>
      <c r="E119" s="366"/>
      <c r="F119" s="10"/>
      <c r="H119" s="367" t="s">
        <v>303</v>
      </c>
      <c r="I119" s="368"/>
      <c r="J119" s="369">
        <v>160</v>
      </c>
      <c r="K119" s="366">
        <f>J12*J119</f>
        <v>9600</v>
      </c>
      <c r="L119" s="10"/>
      <c r="N119" s="367" t="s">
        <v>303</v>
      </c>
      <c r="O119" s="368"/>
      <c r="P119" s="369">
        <v>160</v>
      </c>
      <c r="Q119" s="366">
        <f>P12*P119</f>
        <v>19200</v>
      </c>
      <c r="R119" s="10"/>
      <c r="T119" s="367" t="s">
        <v>303</v>
      </c>
      <c r="U119" s="368"/>
      <c r="V119" s="369">
        <v>160</v>
      </c>
      <c r="W119" s="366">
        <f>V12*V119</f>
        <v>28800</v>
      </c>
      <c r="X119" s="10"/>
      <c r="Z119" s="367" t="s">
        <v>303</v>
      </c>
      <c r="AA119" s="368"/>
      <c r="AB119" s="369">
        <v>160</v>
      </c>
      <c r="AC119" s="366">
        <f>AB12*AB119</f>
        <v>38400</v>
      </c>
      <c r="AD119" s="10"/>
      <c r="AF119" s="367" t="s">
        <v>303</v>
      </c>
      <c r="AG119" s="368"/>
      <c r="AH119" s="369">
        <v>160</v>
      </c>
      <c r="AI119" s="366">
        <f>AH12*AH119</f>
        <v>38400</v>
      </c>
    </row>
    <row r="120" spans="2:35" ht="20.100000000000001" customHeight="1" x14ac:dyDescent="0.25">
      <c r="B120" s="87"/>
      <c r="C120" s="36"/>
      <c r="D120" s="37"/>
      <c r="E120" s="366"/>
      <c r="F120" s="10"/>
      <c r="H120" s="367" t="s">
        <v>304</v>
      </c>
      <c r="I120" s="368"/>
      <c r="J120" s="369">
        <v>160</v>
      </c>
      <c r="K120" s="366">
        <f>IF(K119&lt;$K$5/2,$K$5/2,K119)</f>
        <v>33757.5</v>
      </c>
      <c r="L120" s="10"/>
      <c r="N120" s="367" t="s">
        <v>304</v>
      </c>
      <c r="O120" s="368"/>
      <c r="P120" s="369">
        <v>160</v>
      </c>
      <c r="Q120" s="366">
        <f>IF(Q119&lt;$Q$5/2,$Q$5/2,Q119)</f>
        <v>33757.5</v>
      </c>
      <c r="R120" s="10"/>
      <c r="T120" s="367" t="s">
        <v>304</v>
      </c>
      <c r="U120" s="368"/>
      <c r="V120" s="369">
        <v>160</v>
      </c>
      <c r="W120" s="366">
        <f>IF(W119&lt;33084,33084,W119)</f>
        <v>33084</v>
      </c>
      <c r="X120" s="10"/>
      <c r="Z120" s="367" t="s">
        <v>304</v>
      </c>
      <c r="AA120" s="368"/>
      <c r="AB120" s="369">
        <v>160</v>
      </c>
      <c r="AC120" s="366">
        <f>IF(AC119&lt;33084,33084,AC119)</f>
        <v>38400</v>
      </c>
      <c r="AD120" s="10"/>
      <c r="AF120" s="367" t="s">
        <v>304</v>
      </c>
      <c r="AG120" s="368"/>
      <c r="AH120" s="369">
        <v>160</v>
      </c>
      <c r="AI120" s="366">
        <f>IF(AI119&lt;33084,33084,AI119)</f>
        <v>38400</v>
      </c>
    </row>
    <row r="121" spans="2:35" ht="20.100000000000001" customHeight="1" x14ac:dyDescent="0.25">
      <c r="B121" s="87"/>
      <c r="C121" s="36"/>
      <c r="D121" s="37"/>
      <c r="E121" s="366"/>
      <c r="F121" s="10"/>
      <c r="H121" s="367" t="s">
        <v>295</v>
      </c>
      <c r="I121" s="368"/>
      <c r="J121" s="369">
        <v>160</v>
      </c>
      <c r="K121" s="366">
        <f>$J$12*J121</f>
        <v>9600</v>
      </c>
      <c r="L121" s="10"/>
      <c r="N121" s="367" t="s">
        <v>295</v>
      </c>
      <c r="O121" s="368"/>
      <c r="P121" s="369">
        <v>160</v>
      </c>
      <c r="Q121" s="366">
        <f>P14*P121</f>
        <v>0</v>
      </c>
      <c r="R121" s="10"/>
      <c r="T121" s="367" t="s">
        <v>295</v>
      </c>
      <c r="U121" s="368"/>
      <c r="V121" s="369">
        <v>160</v>
      </c>
      <c r="W121" s="366">
        <f>V14*V121</f>
        <v>0</v>
      </c>
      <c r="X121" s="10"/>
      <c r="Z121" s="367" t="s">
        <v>295</v>
      </c>
      <c r="AA121" s="368"/>
      <c r="AB121" s="369">
        <v>160</v>
      </c>
      <c r="AC121" s="366">
        <f>AB14*AB121</f>
        <v>0</v>
      </c>
      <c r="AD121" s="10"/>
      <c r="AF121" s="367" t="s">
        <v>295</v>
      </c>
      <c r="AG121" s="368"/>
      <c r="AH121" s="369">
        <v>160</v>
      </c>
      <c r="AI121" s="366">
        <f>AH14*AH121</f>
        <v>0</v>
      </c>
    </row>
    <row r="122" spans="2:35" ht="20.100000000000001" customHeight="1" x14ac:dyDescent="0.25">
      <c r="B122" s="87"/>
      <c r="C122" s="36"/>
      <c r="D122" s="37"/>
      <c r="E122" s="366"/>
      <c r="F122" s="10"/>
      <c r="H122" s="367" t="s">
        <v>296</v>
      </c>
      <c r="I122" s="368"/>
      <c r="J122" s="369">
        <v>160</v>
      </c>
      <c r="K122" s="366">
        <f t="shared" ref="K122:K123" si="30">$J$12*J122</f>
        <v>9600</v>
      </c>
      <c r="L122" s="10"/>
      <c r="N122" s="367" t="s">
        <v>296</v>
      </c>
      <c r="O122" s="368"/>
      <c r="P122" s="369">
        <v>160</v>
      </c>
      <c r="Q122" s="366">
        <f>P15*P122</f>
        <v>0</v>
      </c>
      <c r="R122" s="10"/>
      <c r="T122" s="367" t="s">
        <v>296</v>
      </c>
      <c r="U122" s="368"/>
      <c r="V122" s="369">
        <v>160</v>
      </c>
      <c r="W122" s="366">
        <f>V15*V122</f>
        <v>0</v>
      </c>
      <c r="X122" s="10"/>
      <c r="Z122" s="367" t="s">
        <v>296</v>
      </c>
      <c r="AA122" s="368"/>
      <c r="AB122" s="369">
        <v>160</v>
      </c>
      <c r="AC122" s="366">
        <f>AB15*AB122</f>
        <v>0</v>
      </c>
      <c r="AD122" s="10"/>
      <c r="AF122" s="367" t="s">
        <v>296</v>
      </c>
      <c r="AG122" s="368"/>
      <c r="AH122" s="369">
        <v>160</v>
      </c>
      <c r="AI122" s="366">
        <f>AH15*AH122</f>
        <v>0</v>
      </c>
    </row>
    <row r="123" spans="2:35" ht="20.100000000000001" customHeight="1" x14ac:dyDescent="0.25">
      <c r="B123" s="87"/>
      <c r="C123" s="36"/>
      <c r="D123" s="37"/>
      <c r="E123" s="366"/>
      <c r="F123" s="10"/>
      <c r="H123" s="370" t="s">
        <v>297</v>
      </c>
      <c r="I123" s="371"/>
      <c r="J123" s="372">
        <v>160</v>
      </c>
      <c r="K123" s="366">
        <f t="shared" si="30"/>
        <v>9600</v>
      </c>
      <c r="L123" s="10"/>
      <c r="N123" s="370" t="s">
        <v>297</v>
      </c>
      <c r="O123" s="371"/>
      <c r="P123" s="372">
        <v>160</v>
      </c>
      <c r="Q123" s="366">
        <f>P16*P123</f>
        <v>0</v>
      </c>
      <c r="R123" s="10"/>
      <c r="T123" s="370" t="s">
        <v>297</v>
      </c>
      <c r="U123" s="371"/>
      <c r="V123" s="372">
        <v>160</v>
      </c>
      <c r="W123" s="366">
        <f>V16*V123</f>
        <v>0</v>
      </c>
      <c r="X123" s="10"/>
      <c r="Z123" s="370" t="s">
        <v>297</v>
      </c>
      <c r="AA123" s="371"/>
      <c r="AB123" s="372">
        <v>160</v>
      </c>
      <c r="AC123" s="366">
        <f>AB16*AB123</f>
        <v>0</v>
      </c>
      <c r="AD123" s="10"/>
      <c r="AF123" s="370" t="s">
        <v>297</v>
      </c>
      <c r="AG123" s="371"/>
      <c r="AH123" s="372">
        <v>160</v>
      </c>
      <c r="AI123" s="366">
        <f>AH16*AH123</f>
        <v>0</v>
      </c>
    </row>
    <row r="124" spans="2:35" ht="20.100000000000001" customHeight="1" x14ac:dyDescent="0.25">
      <c r="B124" s="87"/>
      <c r="C124" s="36"/>
      <c r="D124" s="37"/>
      <c r="E124" s="366"/>
      <c r="F124" s="10"/>
      <c r="H124" s="311" t="s">
        <v>301</v>
      </c>
      <c r="I124" s="377">
        <v>7</v>
      </c>
      <c r="J124" s="37">
        <f>'Start Here - Data Entry '!$G$26</f>
        <v>60</v>
      </c>
      <c r="K124" s="366">
        <f>IF(OR('Start Here - Data Entry '!$E$5=3,'Start Here - Data Entry '!$E$5=4,'Start Here - Data Entry '!$E$5=5),(I124*J124),0)</f>
        <v>420</v>
      </c>
      <c r="L124" s="10"/>
      <c r="N124" s="311" t="s">
        <v>301</v>
      </c>
      <c r="O124" s="36">
        <v>7</v>
      </c>
      <c r="P124" s="37">
        <f>'Start Here - Data Entry '!$H$26</f>
        <v>120</v>
      </c>
      <c r="Q124" s="366">
        <f>IF(OR('Start Here - Data Entry '!$E$5=3,'Start Here - Data Entry '!$E$5=4,'Start Here - Data Entry '!$E$5=5),(O124*P124),0)</f>
        <v>840</v>
      </c>
      <c r="R124" s="10"/>
      <c r="T124" s="311" t="s">
        <v>301</v>
      </c>
      <c r="U124" s="36">
        <v>7</v>
      </c>
      <c r="V124" s="37">
        <f>'Start Here - Data Entry '!$I$26</f>
        <v>180</v>
      </c>
      <c r="W124" s="366">
        <f>IF(OR('Start Here - Data Entry '!$E$5=3,'Start Here - Data Entry '!$E$5=4,'Start Here - Data Entry '!$E$5=5),(U124*V124),0)</f>
        <v>1260</v>
      </c>
      <c r="X124" s="10"/>
      <c r="Z124" s="311" t="s">
        <v>301</v>
      </c>
      <c r="AA124" s="36">
        <v>7</v>
      </c>
      <c r="AB124" s="37">
        <f>'Start Here - Data Entry '!$J$26</f>
        <v>240</v>
      </c>
      <c r="AC124" s="366">
        <f>IF(OR('Start Here - Data Entry '!$E$5=3,'Start Here - Data Entry '!$E$5=4,'Start Here - Data Entry '!$E$5=5),(AA124*AB124),0)</f>
        <v>1680</v>
      </c>
      <c r="AD124" s="10"/>
      <c r="AF124" s="311" t="s">
        <v>301</v>
      </c>
      <c r="AG124" s="36">
        <v>7</v>
      </c>
      <c r="AH124" s="37">
        <f>'Start Here - Data Entry '!$K$26</f>
        <v>240</v>
      </c>
      <c r="AI124" s="366">
        <f>IF(OR('Start Here - Data Entry '!$E$5=3,'Start Here - Data Entry '!$E$5=4,'Start Here - Data Entry '!$E$5=5),(AG124*AH124),0)</f>
        <v>1680</v>
      </c>
    </row>
    <row r="125" spans="2:35" ht="20.100000000000001" customHeight="1" x14ac:dyDescent="0.25">
      <c r="B125" s="87"/>
      <c r="C125" s="36"/>
      <c r="D125" s="37"/>
      <c r="E125" s="366"/>
      <c r="F125" s="10"/>
      <c r="H125" s="311" t="s">
        <v>293</v>
      </c>
      <c r="I125" s="36">
        <v>45</v>
      </c>
      <c r="J125" s="37">
        <f>'Start Here - Data Entry '!$G$26</f>
        <v>60</v>
      </c>
      <c r="K125" s="366">
        <f>I125*J125</f>
        <v>2700</v>
      </c>
      <c r="L125" s="10"/>
      <c r="N125" s="311" t="s">
        <v>293</v>
      </c>
      <c r="O125" s="36">
        <v>45</v>
      </c>
      <c r="P125" s="37">
        <f>'Start Here - Data Entry '!$H$26</f>
        <v>120</v>
      </c>
      <c r="Q125" s="366">
        <f>O125*P125</f>
        <v>5400</v>
      </c>
      <c r="R125" s="10"/>
      <c r="T125" s="311" t="s">
        <v>293</v>
      </c>
      <c r="U125" s="36">
        <v>45</v>
      </c>
      <c r="V125" s="37">
        <f>'Start Here - Data Entry '!I26</f>
        <v>180</v>
      </c>
      <c r="W125" s="366">
        <f>U125*V125</f>
        <v>8100</v>
      </c>
      <c r="X125" s="10"/>
      <c r="Z125" s="311" t="s">
        <v>293</v>
      </c>
      <c r="AA125" s="36">
        <v>45</v>
      </c>
      <c r="AB125" s="37">
        <f>'Start Here - Data Entry '!$J$26</f>
        <v>240</v>
      </c>
      <c r="AC125" s="366">
        <f>AA125*AB125</f>
        <v>10800</v>
      </c>
      <c r="AD125" s="10"/>
      <c r="AF125" s="311" t="s">
        <v>293</v>
      </c>
      <c r="AG125" s="36">
        <v>45</v>
      </c>
      <c r="AH125" s="37">
        <f>'Start Here - Data Entry '!$K$26</f>
        <v>240</v>
      </c>
      <c r="AI125" s="366">
        <f>AG125*AH125</f>
        <v>10800</v>
      </c>
    </row>
    <row r="126" spans="2:35" ht="20.100000000000001" customHeight="1" x14ac:dyDescent="0.25">
      <c r="B126" s="87"/>
      <c r="C126" s="36"/>
      <c r="D126" s="37"/>
      <c r="E126" s="366"/>
      <c r="F126" s="10"/>
      <c r="H126" s="311" t="s">
        <v>294</v>
      </c>
      <c r="I126" s="36"/>
      <c r="J126" s="37"/>
      <c r="K126" s="366">
        <v>0</v>
      </c>
      <c r="L126" s="10"/>
      <c r="N126" s="311" t="s">
        <v>294</v>
      </c>
      <c r="O126" s="36"/>
      <c r="P126" s="37"/>
      <c r="Q126" s="366">
        <v>0</v>
      </c>
      <c r="R126" s="10"/>
      <c r="T126" s="311" t="s">
        <v>294</v>
      </c>
      <c r="U126" s="36"/>
      <c r="V126" s="37"/>
      <c r="W126" s="366">
        <v>0</v>
      </c>
      <c r="X126" s="10"/>
      <c r="Z126" s="311" t="s">
        <v>294</v>
      </c>
      <c r="AA126" s="36"/>
      <c r="AB126" s="37"/>
      <c r="AC126" s="366">
        <v>0</v>
      </c>
      <c r="AD126" s="10"/>
      <c r="AF126" s="311" t="s">
        <v>294</v>
      </c>
      <c r="AG126" s="36"/>
      <c r="AH126" s="37"/>
      <c r="AI126" s="366">
        <v>0</v>
      </c>
    </row>
    <row r="127" spans="2:35" ht="20.100000000000001" customHeight="1" thickBot="1" x14ac:dyDescent="0.3">
      <c r="B127" s="87"/>
      <c r="C127" s="36"/>
      <c r="D127" s="37"/>
      <c r="E127" s="37"/>
      <c r="F127" s="10"/>
      <c r="H127" s="87"/>
      <c r="I127" s="36"/>
      <c r="J127" s="37"/>
      <c r="K127" s="37"/>
      <c r="L127" s="10"/>
      <c r="N127" s="87"/>
      <c r="O127" s="36"/>
      <c r="P127" s="37"/>
      <c r="Q127" s="37"/>
      <c r="R127" s="10"/>
      <c r="T127" s="87"/>
      <c r="U127" s="36"/>
      <c r="V127" s="37"/>
      <c r="W127" s="37"/>
      <c r="X127" s="10"/>
      <c r="Z127" s="87"/>
      <c r="AA127" s="36"/>
      <c r="AB127" s="37"/>
      <c r="AC127" s="37"/>
      <c r="AD127" s="10"/>
      <c r="AF127" s="87"/>
      <c r="AG127" s="36"/>
      <c r="AH127" s="37"/>
      <c r="AI127" s="37"/>
    </row>
    <row r="128" spans="2:35" ht="20.100000000000001" customHeight="1" thickBot="1" x14ac:dyDescent="0.3">
      <c r="B128" s="88" t="s">
        <v>108</v>
      </c>
      <c r="C128" s="9"/>
      <c r="D128" s="9"/>
      <c r="E128" s="9"/>
      <c r="F128" s="10"/>
      <c r="H128" s="88" t="s">
        <v>108</v>
      </c>
      <c r="I128" s="9"/>
      <c r="J128" s="9"/>
      <c r="K128" s="9"/>
      <c r="L128" s="10"/>
      <c r="N128" s="88" t="s">
        <v>108</v>
      </c>
      <c r="O128" s="9"/>
      <c r="P128" s="9"/>
      <c r="Q128" s="9"/>
      <c r="R128" s="10"/>
      <c r="T128" s="88" t="s">
        <v>108</v>
      </c>
      <c r="U128" s="9"/>
      <c r="V128" s="9"/>
      <c r="W128" s="9"/>
      <c r="X128" s="10"/>
      <c r="Z128" s="88" t="s">
        <v>108</v>
      </c>
      <c r="AA128" s="9"/>
      <c r="AB128" s="9"/>
      <c r="AC128" s="9"/>
      <c r="AD128" s="10"/>
      <c r="AF128" s="88" t="s">
        <v>108</v>
      </c>
      <c r="AG128" s="9"/>
      <c r="AH128" s="9"/>
      <c r="AI128" s="9"/>
    </row>
    <row r="129" spans="1:35" ht="20.100000000000001" customHeight="1" thickBot="1" x14ac:dyDescent="0.3">
      <c r="B129" s="73" t="s">
        <v>19</v>
      </c>
      <c r="C129" s="74" t="s">
        <v>2</v>
      </c>
      <c r="D129" s="74" t="s">
        <v>3</v>
      </c>
      <c r="E129" s="75" t="s">
        <v>1</v>
      </c>
      <c r="F129" s="89"/>
      <c r="H129" s="73" t="s">
        <v>19</v>
      </c>
      <c r="I129" s="74" t="s">
        <v>2</v>
      </c>
      <c r="J129" s="74" t="s">
        <v>3</v>
      </c>
      <c r="K129" s="75" t="s">
        <v>1</v>
      </c>
      <c r="L129" s="89"/>
      <c r="N129" s="73" t="s">
        <v>19</v>
      </c>
      <c r="O129" s="74" t="s">
        <v>2</v>
      </c>
      <c r="P129" s="74" t="s">
        <v>3</v>
      </c>
      <c r="Q129" s="75" t="s">
        <v>1</v>
      </c>
      <c r="R129" s="89"/>
      <c r="T129" s="73" t="s">
        <v>19</v>
      </c>
      <c r="U129" s="74" t="s">
        <v>2</v>
      </c>
      <c r="V129" s="74" t="s">
        <v>3</v>
      </c>
      <c r="W129" s="75" t="s">
        <v>1</v>
      </c>
      <c r="X129" s="89"/>
      <c r="Z129" s="73" t="s">
        <v>19</v>
      </c>
      <c r="AA129" s="74" t="s">
        <v>2</v>
      </c>
      <c r="AB129" s="74" t="s">
        <v>3</v>
      </c>
      <c r="AC129" s="75" t="s">
        <v>1</v>
      </c>
      <c r="AD129" s="89"/>
      <c r="AF129" s="73" t="s">
        <v>19</v>
      </c>
      <c r="AG129" s="74" t="s">
        <v>2</v>
      </c>
      <c r="AH129" s="74" t="s">
        <v>3</v>
      </c>
      <c r="AI129" s="75" t="s">
        <v>1</v>
      </c>
    </row>
    <row r="130" spans="1:35" ht="20.100000000000001" customHeight="1" x14ac:dyDescent="0.25">
      <c r="A130" s="10"/>
      <c r="B130" s="25" t="s">
        <v>10</v>
      </c>
      <c r="C130" s="90" t="str">
        <f>C24</f>
        <v>NA</v>
      </c>
      <c r="D130" s="27" t="e">
        <f>D24</f>
        <v>#VALUE!</v>
      </c>
      <c r="E130" s="91">
        <f>IF(D131&gt;0,C131,IF(D132&gt;0,C132,IF(D133&gt;0,C133,IF(D134&gt;0,C134,IF(D135&gt;0,C135,C136)))))</f>
        <v>415</v>
      </c>
      <c r="F130" s="92"/>
      <c r="G130" s="10"/>
      <c r="H130" s="25" t="s">
        <v>324</v>
      </c>
      <c r="I130" s="90">
        <f>I24</f>
        <v>0.95</v>
      </c>
      <c r="J130" s="27">
        <f>J24</f>
        <v>57</v>
      </c>
      <c r="K130" s="91" t="e">
        <f>IF(J131&gt;0,I131,IF(J132&gt;0,I132,IF(J133&gt;0,I133,IF(J134&gt;0,I134,IF(J135&gt;0,I135,I136)))))</f>
        <v>#REF!</v>
      </c>
      <c r="L130" s="92"/>
      <c r="M130" s="10"/>
      <c r="N130" s="25" t="s">
        <v>10</v>
      </c>
      <c r="O130" s="90">
        <f>O24</f>
        <v>0.95</v>
      </c>
      <c r="P130" s="27">
        <f>P24</f>
        <v>114</v>
      </c>
      <c r="Q130" s="91" t="e">
        <f>IF(P131&gt;0,O131,IF(P132&gt;0,O132,IF(P133&gt;0,O133,IF(P134&gt;0,O134,IF(P135&gt;0,O135,O136)))))</f>
        <v>#REF!</v>
      </c>
      <c r="R130" s="92"/>
      <c r="S130" s="10"/>
      <c r="T130" s="25" t="s">
        <v>10</v>
      </c>
      <c r="U130" s="90">
        <f>U24</f>
        <v>0.95</v>
      </c>
      <c r="V130" s="27">
        <f>V24</f>
        <v>171</v>
      </c>
      <c r="W130" s="91" t="e">
        <f>IF(V131&gt;0,U131,IF(V132&gt;0,U132,IF(V133&gt;0,U133,IF(V134&gt;0,U134,IF(V135&gt;0,U135,U136)))))</f>
        <v>#REF!</v>
      </c>
      <c r="X130" s="92"/>
      <c r="Y130" s="10"/>
      <c r="Z130" s="25" t="s">
        <v>10</v>
      </c>
      <c r="AA130" s="90">
        <f>AA24</f>
        <v>0.95</v>
      </c>
      <c r="AB130" s="27">
        <f>AB24</f>
        <v>228</v>
      </c>
      <c r="AC130" s="91" t="e">
        <f>IF(AB131&gt;0,AA131,IF(AB132&gt;0,AA132,IF(AB133&gt;0,AA133,IF(AB134&gt;0,AA134,IF(AB135&gt;0,AA135,AA136)))))</f>
        <v>#REF!</v>
      </c>
      <c r="AD130" s="92"/>
      <c r="AE130" s="10"/>
      <c r="AF130" s="25" t="s">
        <v>10</v>
      </c>
      <c r="AG130" s="90">
        <f>AG24</f>
        <v>0.95</v>
      </c>
      <c r="AH130" s="27">
        <f>AH24</f>
        <v>228</v>
      </c>
      <c r="AI130" s="91" t="e">
        <f>IF(AH131&gt;0,AG131,IF(AH132&gt;0,AG132,IF(AH133&gt;0,AG133,IF(AH134&gt;0,AG134,IF(AH135&gt;0,AG135,AG136)))))</f>
        <v>#REF!</v>
      </c>
    </row>
    <row r="131" spans="1:35" ht="20.100000000000001" customHeight="1" x14ac:dyDescent="0.25">
      <c r="A131" s="10"/>
      <c r="B131" s="44" t="s">
        <v>66</v>
      </c>
      <c r="C131" s="36">
        <v>365</v>
      </c>
      <c r="D131" s="37">
        <f t="shared" ref="D131:D136" si="31">ROUNDDOWN(IF($C$130&gt;=C146,IF($C$130&lt;=D146,($C$130*E139),0),0),0)</f>
        <v>0</v>
      </c>
      <c r="E131" s="76">
        <f t="shared" ref="E131:E136" si="32">C131*D131</f>
        <v>0</v>
      </c>
      <c r="F131" s="94"/>
      <c r="G131" s="10"/>
      <c r="H131" s="44" t="s">
        <v>66</v>
      </c>
      <c r="I131" s="36">
        <v>365</v>
      </c>
      <c r="J131" s="37">
        <f>ROUNDDOWN(IF($I$130&gt;=I146,IF($I$130&lt;=J146,($I$130*K139),0),0),0)</f>
        <v>0</v>
      </c>
      <c r="K131" s="76">
        <f t="shared" ref="K131:K136" si="33">I131*J131</f>
        <v>0</v>
      </c>
      <c r="L131" s="94"/>
      <c r="M131" s="10"/>
      <c r="N131" s="44" t="s">
        <v>66</v>
      </c>
      <c r="O131" s="36">
        <v>365</v>
      </c>
      <c r="P131" s="37">
        <f>ROUNDDOWN(IF($O$130&gt;=O146,IF($O$130&lt;=P146,($O$130*Q139),0),0),0)</f>
        <v>0</v>
      </c>
      <c r="Q131" s="76">
        <f t="shared" ref="Q131:Q136" si="34">O131*P131</f>
        <v>0</v>
      </c>
      <c r="R131" s="94"/>
      <c r="S131" s="10"/>
      <c r="T131" s="44" t="s">
        <v>66</v>
      </c>
      <c r="U131" s="36">
        <v>365</v>
      </c>
      <c r="V131" s="37">
        <f>ROUNDDOWN(IF($U$130&gt;=U146,IF($U$130&lt;=V146,($U$130*W139),0),0),0)</f>
        <v>0</v>
      </c>
      <c r="W131" s="76">
        <f t="shared" ref="W131:W136" si="35">U131*V131</f>
        <v>0</v>
      </c>
      <c r="X131" s="94"/>
      <c r="Y131" s="10"/>
      <c r="Z131" s="44" t="s">
        <v>66</v>
      </c>
      <c r="AA131" s="36">
        <v>365</v>
      </c>
      <c r="AB131" s="37">
        <f>ROUNDDOWN(IF($AA$130&gt;=AA146,IF($AA$130&lt;=AB146,($AA$130*AC139),0),0),0)</f>
        <v>0</v>
      </c>
      <c r="AC131" s="76">
        <f t="shared" ref="AC131:AC136" si="36">AA131*AB131</f>
        <v>0</v>
      </c>
      <c r="AD131" s="94"/>
      <c r="AE131" s="10"/>
      <c r="AF131" s="44" t="s">
        <v>66</v>
      </c>
      <c r="AG131" s="36">
        <v>365</v>
      </c>
      <c r="AH131" s="37">
        <f>ROUNDDOWN(IF($AG$130&gt;=AG146,IF($AG$130&lt;=AH146,($AG$130*AI139),0),0),0)</f>
        <v>0</v>
      </c>
      <c r="AI131" s="76">
        <f t="shared" ref="AI131:AI136" si="37">AG131*AH131</f>
        <v>0</v>
      </c>
    </row>
    <row r="132" spans="1:35" ht="20.100000000000001" customHeight="1" x14ac:dyDescent="0.25">
      <c r="A132" s="10"/>
      <c r="B132" s="44" t="s">
        <v>67</v>
      </c>
      <c r="C132" s="36">
        <v>415</v>
      </c>
      <c r="D132" s="37">
        <f t="shared" si="31"/>
        <v>0</v>
      </c>
      <c r="E132" s="76">
        <f t="shared" si="32"/>
        <v>0</v>
      </c>
      <c r="F132" s="94"/>
      <c r="G132" s="10"/>
      <c r="H132" s="44" t="s">
        <v>67</v>
      </c>
      <c r="I132" s="36">
        <v>415</v>
      </c>
      <c r="J132" s="37" t="e">
        <f t="shared" ref="J132:J136" si="38">ROUNDDOWN(IF($I$130&gt;=I147,IF($I$130&lt;=J147,($I$130*K140),0),0),0)</f>
        <v>#REF!</v>
      </c>
      <c r="K132" s="76" t="e">
        <f t="shared" si="33"/>
        <v>#REF!</v>
      </c>
      <c r="L132" s="94"/>
      <c r="M132" s="10"/>
      <c r="N132" s="44" t="s">
        <v>67</v>
      </c>
      <c r="O132" s="36">
        <v>415</v>
      </c>
      <c r="P132" s="37" t="e">
        <f t="shared" ref="P132:P136" si="39">ROUNDDOWN(IF($O$130&gt;=O147,IF($O$130&lt;=P147,($O$130*Q140),0),0),0)</f>
        <v>#REF!</v>
      </c>
      <c r="Q132" s="76" t="e">
        <f t="shared" si="34"/>
        <v>#REF!</v>
      </c>
      <c r="R132" s="94"/>
      <c r="S132" s="10"/>
      <c r="T132" s="44" t="s">
        <v>67</v>
      </c>
      <c r="U132" s="36">
        <v>415</v>
      </c>
      <c r="V132" s="37" t="e">
        <f t="shared" ref="V132:V136" si="40">ROUNDDOWN(IF($U$130&gt;=U147,IF($U$130&lt;=V147,($U$130*W140),0),0),0)</f>
        <v>#REF!</v>
      </c>
      <c r="W132" s="76" t="e">
        <f t="shared" si="35"/>
        <v>#REF!</v>
      </c>
      <c r="X132" s="94"/>
      <c r="Y132" s="10"/>
      <c r="Z132" s="44" t="s">
        <v>67</v>
      </c>
      <c r="AA132" s="36">
        <v>415</v>
      </c>
      <c r="AB132" s="37" t="e">
        <f t="shared" ref="AB132:AB136" si="41">ROUNDDOWN(IF($AA$130&gt;=AA147,IF($AA$130&lt;=AB147,($AA$130*AC140),0),0),0)</f>
        <v>#REF!</v>
      </c>
      <c r="AC132" s="76" t="e">
        <f t="shared" si="36"/>
        <v>#REF!</v>
      </c>
      <c r="AD132" s="94"/>
      <c r="AE132" s="10"/>
      <c r="AF132" s="44" t="s">
        <v>67</v>
      </c>
      <c r="AG132" s="36">
        <v>415</v>
      </c>
      <c r="AH132" s="37" t="e">
        <f t="shared" ref="AH132:AH136" si="42">ROUNDDOWN(IF($AG$130&gt;=AG147,IF($AG$130&lt;=AH147,($AG$130*AI140),0),0),0)</f>
        <v>#REF!</v>
      </c>
      <c r="AI132" s="76" t="e">
        <f t="shared" si="37"/>
        <v>#REF!</v>
      </c>
    </row>
    <row r="133" spans="1:35" ht="20.100000000000001" customHeight="1" x14ac:dyDescent="0.25">
      <c r="A133" s="10"/>
      <c r="B133" s="95" t="s">
        <v>68</v>
      </c>
      <c r="C133" s="36">
        <v>365</v>
      </c>
      <c r="D133" s="37">
        <f t="shared" si="31"/>
        <v>0</v>
      </c>
      <c r="E133" s="76">
        <f t="shared" si="32"/>
        <v>0</v>
      </c>
      <c r="F133" s="94"/>
      <c r="G133" s="10"/>
      <c r="H133" s="95" t="s">
        <v>68</v>
      </c>
      <c r="I133" s="36">
        <v>365</v>
      </c>
      <c r="J133" s="37">
        <f t="shared" si="38"/>
        <v>0</v>
      </c>
      <c r="K133" s="76">
        <f t="shared" si="33"/>
        <v>0</v>
      </c>
      <c r="L133" s="94"/>
      <c r="M133" s="10"/>
      <c r="N133" s="95" t="s">
        <v>68</v>
      </c>
      <c r="O133" s="36">
        <v>365</v>
      </c>
      <c r="P133" s="37">
        <f t="shared" si="39"/>
        <v>0</v>
      </c>
      <c r="Q133" s="76">
        <f t="shared" si="34"/>
        <v>0</v>
      </c>
      <c r="R133" s="94"/>
      <c r="S133" s="10"/>
      <c r="T133" s="95" t="s">
        <v>68</v>
      </c>
      <c r="U133" s="36">
        <v>365</v>
      </c>
      <c r="V133" s="37">
        <f t="shared" si="40"/>
        <v>0</v>
      </c>
      <c r="W133" s="76">
        <f t="shared" si="35"/>
        <v>0</v>
      </c>
      <c r="X133" s="94"/>
      <c r="Y133" s="10"/>
      <c r="Z133" s="95" t="s">
        <v>68</v>
      </c>
      <c r="AA133" s="36">
        <v>365</v>
      </c>
      <c r="AB133" s="37">
        <f t="shared" si="41"/>
        <v>0</v>
      </c>
      <c r="AC133" s="76">
        <f t="shared" si="36"/>
        <v>0</v>
      </c>
      <c r="AD133" s="94"/>
      <c r="AE133" s="10"/>
      <c r="AF133" s="95" t="s">
        <v>68</v>
      </c>
      <c r="AG133" s="36">
        <v>365</v>
      </c>
      <c r="AH133" s="37">
        <f t="shared" si="42"/>
        <v>0</v>
      </c>
      <c r="AI133" s="76">
        <f t="shared" si="37"/>
        <v>0</v>
      </c>
    </row>
    <row r="134" spans="1:35" ht="20.100000000000001" customHeight="1" x14ac:dyDescent="0.25">
      <c r="A134" s="10"/>
      <c r="B134" s="95" t="s">
        <v>69</v>
      </c>
      <c r="C134" s="36">
        <v>415</v>
      </c>
      <c r="D134" s="37">
        <f t="shared" si="31"/>
        <v>0</v>
      </c>
      <c r="E134" s="76">
        <f t="shared" si="32"/>
        <v>0</v>
      </c>
      <c r="F134" s="94"/>
      <c r="G134" s="10"/>
      <c r="H134" s="95" t="s">
        <v>69</v>
      </c>
      <c r="I134" s="36">
        <v>415</v>
      </c>
      <c r="J134" s="37">
        <f t="shared" si="38"/>
        <v>0</v>
      </c>
      <c r="K134" s="76">
        <f t="shared" si="33"/>
        <v>0</v>
      </c>
      <c r="L134" s="94"/>
      <c r="M134" s="10"/>
      <c r="N134" s="95" t="s">
        <v>69</v>
      </c>
      <c r="O134" s="36">
        <v>415</v>
      </c>
      <c r="P134" s="37">
        <f t="shared" si="39"/>
        <v>0</v>
      </c>
      <c r="Q134" s="76">
        <f t="shared" si="34"/>
        <v>0</v>
      </c>
      <c r="R134" s="94"/>
      <c r="S134" s="10"/>
      <c r="T134" s="95" t="s">
        <v>69</v>
      </c>
      <c r="U134" s="36">
        <v>415</v>
      </c>
      <c r="V134" s="37">
        <f t="shared" si="40"/>
        <v>0</v>
      </c>
      <c r="W134" s="76">
        <f t="shared" si="35"/>
        <v>0</v>
      </c>
      <c r="X134" s="94"/>
      <c r="Y134" s="10"/>
      <c r="Z134" s="95" t="s">
        <v>69</v>
      </c>
      <c r="AA134" s="36">
        <v>415</v>
      </c>
      <c r="AB134" s="37">
        <f t="shared" si="41"/>
        <v>0</v>
      </c>
      <c r="AC134" s="76">
        <f t="shared" si="36"/>
        <v>0</v>
      </c>
      <c r="AD134" s="94"/>
      <c r="AE134" s="10"/>
      <c r="AF134" s="95" t="s">
        <v>69</v>
      </c>
      <c r="AG134" s="36">
        <v>415</v>
      </c>
      <c r="AH134" s="37">
        <f t="shared" si="42"/>
        <v>0</v>
      </c>
      <c r="AI134" s="76">
        <f t="shared" si="37"/>
        <v>0</v>
      </c>
    </row>
    <row r="135" spans="1:35" ht="20.100000000000001" customHeight="1" x14ac:dyDescent="0.25">
      <c r="A135" s="10"/>
      <c r="B135" s="95" t="s">
        <v>70</v>
      </c>
      <c r="C135" s="36">
        <v>365</v>
      </c>
      <c r="D135" s="37">
        <f t="shared" si="31"/>
        <v>0</v>
      </c>
      <c r="E135" s="76">
        <f t="shared" si="32"/>
        <v>0</v>
      </c>
      <c r="F135" s="94"/>
      <c r="G135" s="10"/>
      <c r="H135" s="95" t="s">
        <v>70</v>
      </c>
      <c r="I135" s="36">
        <v>365</v>
      </c>
      <c r="J135" s="37">
        <f t="shared" si="38"/>
        <v>0</v>
      </c>
      <c r="K135" s="76">
        <f t="shared" si="33"/>
        <v>0</v>
      </c>
      <c r="L135" s="94"/>
      <c r="M135" s="10"/>
      <c r="N135" s="95" t="s">
        <v>70</v>
      </c>
      <c r="O135" s="36">
        <v>365</v>
      </c>
      <c r="P135" s="37">
        <f t="shared" si="39"/>
        <v>0</v>
      </c>
      <c r="Q135" s="76">
        <f t="shared" si="34"/>
        <v>0</v>
      </c>
      <c r="R135" s="94"/>
      <c r="S135" s="10"/>
      <c r="T135" s="95" t="s">
        <v>70</v>
      </c>
      <c r="U135" s="36">
        <v>365</v>
      </c>
      <c r="V135" s="37">
        <f t="shared" si="40"/>
        <v>0</v>
      </c>
      <c r="W135" s="76">
        <f t="shared" si="35"/>
        <v>0</v>
      </c>
      <c r="X135" s="94"/>
      <c r="Y135" s="10"/>
      <c r="Z135" s="95" t="s">
        <v>70</v>
      </c>
      <c r="AA135" s="36">
        <v>365</v>
      </c>
      <c r="AB135" s="37">
        <f t="shared" si="41"/>
        <v>0</v>
      </c>
      <c r="AC135" s="76">
        <f t="shared" si="36"/>
        <v>0</v>
      </c>
      <c r="AD135" s="94"/>
      <c r="AE135" s="10"/>
      <c r="AF135" s="95" t="s">
        <v>70</v>
      </c>
      <c r="AG135" s="36">
        <v>365</v>
      </c>
      <c r="AH135" s="37">
        <f t="shared" si="42"/>
        <v>0</v>
      </c>
      <c r="AI135" s="76">
        <f t="shared" si="37"/>
        <v>0</v>
      </c>
    </row>
    <row r="136" spans="1:35" ht="20.100000000000001" customHeight="1" x14ac:dyDescent="0.25">
      <c r="A136" s="10"/>
      <c r="B136" s="95" t="s">
        <v>71</v>
      </c>
      <c r="C136" s="36">
        <v>415</v>
      </c>
      <c r="D136" s="37">
        <f t="shared" si="31"/>
        <v>0</v>
      </c>
      <c r="E136" s="76">
        <f t="shared" si="32"/>
        <v>0</v>
      </c>
      <c r="F136" s="94"/>
      <c r="G136" s="10"/>
      <c r="H136" s="95" t="s">
        <v>71</v>
      </c>
      <c r="I136" s="36">
        <v>415</v>
      </c>
      <c r="J136" s="37">
        <f t="shared" si="38"/>
        <v>57</v>
      </c>
      <c r="K136" s="76">
        <f t="shared" si="33"/>
        <v>23655</v>
      </c>
      <c r="L136" s="94"/>
      <c r="M136" s="10"/>
      <c r="N136" s="95" t="s">
        <v>71</v>
      </c>
      <c r="O136" s="36">
        <v>415</v>
      </c>
      <c r="P136" s="37">
        <f t="shared" si="39"/>
        <v>114</v>
      </c>
      <c r="Q136" s="76">
        <f t="shared" si="34"/>
        <v>47310</v>
      </c>
      <c r="R136" s="94"/>
      <c r="S136" s="10"/>
      <c r="T136" s="95" t="s">
        <v>71</v>
      </c>
      <c r="U136" s="36">
        <v>415</v>
      </c>
      <c r="V136" s="37">
        <f t="shared" si="40"/>
        <v>171</v>
      </c>
      <c r="W136" s="76">
        <f t="shared" si="35"/>
        <v>70965</v>
      </c>
      <c r="X136" s="94"/>
      <c r="Y136" s="10"/>
      <c r="Z136" s="95" t="s">
        <v>71</v>
      </c>
      <c r="AA136" s="36">
        <v>415</v>
      </c>
      <c r="AB136" s="37">
        <f t="shared" si="41"/>
        <v>228</v>
      </c>
      <c r="AC136" s="76">
        <f t="shared" si="36"/>
        <v>94620</v>
      </c>
      <c r="AD136" s="94"/>
      <c r="AE136" s="10"/>
      <c r="AF136" s="95" t="s">
        <v>71</v>
      </c>
      <c r="AG136" s="36">
        <v>415</v>
      </c>
      <c r="AH136" s="37">
        <f t="shared" si="42"/>
        <v>228</v>
      </c>
      <c r="AI136" s="76">
        <f t="shared" si="37"/>
        <v>94620</v>
      </c>
    </row>
    <row r="137" spans="1:35" ht="20.100000000000001" customHeight="1" x14ac:dyDescent="0.25">
      <c r="A137" s="10"/>
      <c r="B137" s="56" t="s">
        <v>109</v>
      </c>
      <c r="C137" s="31"/>
      <c r="D137" s="52"/>
      <c r="E137" s="53"/>
      <c r="F137" s="94"/>
      <c r="G137" s="10"/>
      <c r="H137" s="56" t="s">
        <v>109</v>
      </c>
      <c r="I137" s="31"/>
      <c r="J137" s="52"/>
      <c r="K137" s="53"/>
      <c r="L137" s="94"/>
      <c r="M137" s="10"/>
      <c r="N137" s="56" t="s">
        <v>109</v>
      </c>
      <c r="O137" s="31"/>
      <c r="P137" s="52"/>
      <c r="Q137" s="53"/>
      <c r="R137" s="94"/>
      <c r="S137" s="10"/>
      <c r="T137" s="56" t="s">
        <v>109</v>
      </c>
      <c r="U137" s="31"/>
      <c r="V137" s="52"/>
      <c r="W137" s="53"/>
      <c r="X137" s="94"/>
      <c r="Y137" s="10"/>
      <c r="Z137" s="56" t="s">
        <v>109</v>
      </c>
      <c r="AA137" s="31"/>
      <c r="AB137" s="52"/>
      <c r="AC137" s="53"/>
      <c r="AD137" s="94"/>
      <c r="AE137" s="10"/>
      <c r="AF137" s="56" t="s">
        <v>109</v>
      </c>
      <c r="AG137" s="31"/>
      <c r="AH137" s="52"/>
      <c r="AI137" s="53"/>
    </row>
    <row r="138" spans="1:35" ht="20.100000000000001" customHeight="1" x14ac:dyDescent="0.25">
      <c r="A138" s="10"/>
      <c r="B138" s="96" t="s">
        <v>110</v>
      </c>
      <c r="C138" s="31"/>
      <c r="D138" s="52"/>
      <c r="E138" s="66" t="s">
        <v>72</v>
      </c>
      <c r="F138" s="94"/>
      <c r="G138" s="10"/>
      <c r="H138" s="96" t="s">
        <v>110</v>
      </c>
      <c r="I138" s="31"/>
      <c r="J138" s="52"/>
      <c r="K138" s="66" t="s">
        <v>72</v>
      </c>
      <c r="L138" s="94"/>
      <c r="M138" s="10"/>
      <c r="N138" s="96" t="s">
        <v>110</v>
      </c>
      <c r="O138" s="31"/>
      <c r="P138" s="52"/>
      <c r="Q138" s="66" t="s">
        <v>72</v>
      </c>
      <c r="R138" s="94"/>
      <c r="S138" s="10"/>
      <c r="T138" s="96" t="s">
        <v>110</v>
      </c>
      <c r="U138" s="31"/>
      <c r="V138" s="52"/>
      <c r="W138" s="66" t="s">
        <v>72</v>
      </c>
      <c r="X138" s="94"/>
      <c r="Y138" s="10"/>
      <c r="Z138" s="96" t="s">
        <v>110</v>
      </c>
      <c r="AA138" s="31"/>
      <c r="AB138" s="52"/>
      <c r="AC138" s="66" t="s">
        <v>72</v>
      </c>
      <c r="AD138" s="94"/>
      <c r="AE138" s="10"/>
      <c r="AF138" s="96" t="s">
        <v>110</v>
      </c>
      <c r="AG138" s="31"/>
      <c r="AH138" s="52"/>
      <c r="AI138" s="66" t="s">
        <v>72</v>
      </c>
    </row>
    <row r="139" spans="1:35" ht="20.100000000000001" customHeight="1" x14ac:dyDescent="0.25">
      <c r="A139" s="10"/>
      <c r="B139" s="42" t="s">
        <v>66</v>
      </c>
      <c r="C139" s="31"/>
      <c r="D139" s="52"/>
      <c r="E139" s="97" t="e">
        <f>'Start Here - Data Entry '!#REF!+'Start Here - Data Entry '!$F23</f>
        <v>#REF!</v>
      </c>
      <c r="F139" s="94"/>
      <c r="G139" s="10"/>
      <c r="H139" s="42" t="s">
        <v>66</v>
      </c>
      <c r="I139" s="31"/>
      <c r="J139" s="52"/>
      <c r="K139" s="97" t="e">
        <f>'Start Here - Data Entry '!#REF!+'Start Here - Data Entry '!$G23</f>
        <v>#REF!</v>
      </c>
      <c r="L139" s="94"/>
      <c r="M139" s="10"/>
      <c r="N139" s="42" t="s">
        <v>66</v>
      </c>
      <c r="O139" s="31"/>
      <c r="P139" s="52"/>
      <c r="Q139" s="97" t="e">
        <f>'Start Here - Data Entry '!#REF!+'Start Here - Data Entry '!$H23</f>
        <v>#REF!</v>
      </c>
      <c r="R139" s="94"/>
      <c r="S139" s="10"/>
      <c r="T139" s="42" t="s">
        <v>66</v>
      </c>
      <c r="U139" s="31"/>
      <c r="V139" s="52"/>
      <c r="W139" s="97" t="e">
        <f>'Start Here - Data Entry '!#REF!+'Start Here - Data Entry '!$I23</f>
        <v>#REF!</v>
      </c>
      <c r="X139" s="94"/>
      <c r="Y139" s="10"/>
      <c r="Z139" s="42" t="s">
        <v>66</v>
      </c>
      <c r="AA139" s="31"/>
      <c r="AB139" s="52"/>
      <c r="AC139" s="97" t="e">
        <f>'Start Here - Data Entry '!#REF!+'Start Here - Data Entry '!$J23</f>
        <v>#REF!</v>
      </c>
      <c r="AD139" s="94"/>
      <c r="AE139" s="10"/>
      <c r="AF139" s="42" t="s">
        <v>66</v>
      </c>
      <c r="AG139" s="31"/>
      <c r="AH139" s="52"/>
      <c r="AI139" s="97" t="e">
        <f>'Start Here - Data Entry '!#REF!+'Start Here - Data Entry '!$K23</f>
        <v>#REF!</v>
      </c>
    </row>
    <row r="140" spans="1:35" ht="20.100000000000001" customHeight="1" x14ac:dyDescent="0.25">
      <c r="A140" s="10"/>
      <c r="B140" s="42" t="s">
        <v>67</v>
      </c>
      <c r="C140" s="31"/>
      <c r="D140" s="52"/>
      <c r="E140" s="97" t="e">
        <f>'Start Here - Data Entry '!#REF!+'Start Here - Data Entry '!$F23</f>
        <v>#REF!</v>
      </c>
      <c r="F140" s="94"/>
      <c r="G140" s="10"/>
      <c r="H140" s="42" t="s">
        <v>67</v>
      </c>
      <c r="I140" s="31"/>
      <c r="J140" s="52"/>
      <c r="K140" s="97" t="e">
        <f>'Start Here - Data Entry '!#REF!+'Start Here - Data Entry '!$G23</f>
        <v>#REF!</v>
      </c>
      <c r="L140" s="94"/>
      <c r="M140" s="10"/>
      <c r="N140" s="42" t="s">
        <v>67</v>
      </c>
      <c r="O140" s="31"/>
      <c r="P140" s="52"/>
      <c r="Q140" s="97" t="e">
        <f>'Start Here - Data Entry '!#REF!+'Start Here - Data Entry '!$H23</f>
        <v>#REF!</v>
      </c>
      <c r="R140" s="94"/>
      <c r="S140" s="10"/>
      <c r="T140" s="42" t="s">
        <v>67</v>
      </c>
      <c r="U140" s="31"/>
      <c r="V140" s="52"/>
      <c r="W140" s="97" t="e">
        <f>'Start Here - Data Entry '!#REF!+'Start Here - Data Entry '!$I23</f>
        <v>#REF!</v>
      </c>
      <c r="X140" s="94"/>
      <c r="Y140" s="10"/>
      <c r="Z140" s="42" t="s">
        <v>67</v>
      </c>
      <c r="AA140" s="31"/>
      <c r="AB140" s="52"/>
      <c r="AC140" s="97" t="e">
        <f>'Start Here - Data Entry '!#REF!+'Start Here - Data Entry '!$J23</f>
        <v>#REF!</v>
      </c>
      <c r="AD140" s="94"/>
      <c r="AE140" s="10"/>
      <c r="AF140" s="42" t="s">
        <v>67</v>
      </c>
      <c r="AG140" s="31"/>
      <c r="AH140" s="52"/>
      <c r="AI140" s="97" t="e">
        <f>'Start Here - Data Entry '!#REF!+'Start Here - Data Entry '!$K23</f>
        <v>#REF!</v>
      </c>
    </row>
    <row r="141" spans="1:35" ht="20.100000000000001" customHeight="1" x14ac:dyDescent="0.25">
      <c r="A141" s="10"/>
      <c r="B141" s="98" t="s">
        <v>68</v>
      </c>
      <c r="C141" s="31"/>
      <c r="D141" s="52"/>
      <c r="E141" s="97" t="str">
        <f>'Start Here - Data Entry '!$F24</f>
        <v>NA</v>
      </c>
      <c r="F141" s="94"/>
      <c r="G141" s="10"/>
      <c r="H141" s="98" t="s">
        <v>68</v>
      </c>
      <c r="I141" s="31"/>
      <c r="J141" s="52"/>
      <c r="K141" s="97">
        <f>'Start Here - Data Entry '!$G24</f>
        <v>0</v>
      </c>
      <c r="L141" s="94"/>
      <c r="M141" s="10"/>
      <c r="N141" s="98" t="s">
        <v>68</v>
      </c>
      <c r="O141" s="31"/>
      <c r="P141" s="52"/>
      <c r="Q141" s="97">
        <f>'Start Here - Data Entry '!$H24</f>
        <v>0</v>
      </c>
      <c r="R141" s="94"/>
      <c r="S141" s="10"/>
      <c r="T141" s="98" t="s">
        <v>68</v>
      </c>
      <c r="U141" s="31"/>
      <c r="V141" s="52"/>
      <c r="W141" s="97">
        <f>'Start Here - Data Entry '!$I24</f>
        <v>0</v>
      </c>
      <c r="X141" s="94"/>
      <c r="Y141" s="10"/>
      <c r="Z141" s="98" t="s">
        <v>68</v>
      </c>
      <c r="AA141" s="31"/>
      <c r="AB141" s="52"/>
      <c r="AC141" s="97">
        <f>'Start Here - Data Entry '!$J24</f>
        <v>0</v>
      </c>
      <c r="AD141" s="94"/>
      <c r="AE141" s="10"/>
      <c r="AF141" s="98" t="s">
        <v>68</v>
      </c>
      <c r="AG141" s="31"/>
      <c r="AH141" s="52"/>
      <c r="AI141" s="97">
        <f>'Start Here - Data Entry '!$K24</f>
        <v>0</v>
      </c>
    </row>
    <row r="142" spans="1:35" ht="20.100000000000001" customHeight="1" x14ac:dyDescent="0.25">
      <c r="A142" s="10"/>
      <c r="B142" s="98" t="s">
        <v>69</v>
      </c>
      <c r="C142" s="31"/>
      <c r="D142" s="52"/>
      <c r="E142" s="97" t="str">
        <f>'Start Here - Data Entry '!$F24</f>
        <v>NA</v>
      </c>
      <c r="F142" s="94"/>
      <c r="G142" s="10"/>
      <c r="H142" s="98" t="s">
        <v>69</v>
      </c>
      <c r="I142" s="31"/>
      <c r="J142" s="52"/>
      <c r="K142" s="97">
        <f>'Start Here - Data Entry '!$G24</f>
        <v>0</v>
      </c>
      <c r="L142" s="94"/>
      <c r="M142" s="10"/>
      <c r="N142" s="98" t="s">
        <v>69</v>
      </c>
      <c r="O142" s="31"/>
      <c r="P142" s="52"/>
      <c r="Q142" s="97">
        <f>'Start Here - Data Entry '!$H24</f>
        <v>0</v>
      </c>
      <c r="R142" s="94"/>
      <c r="S142" s="10"/>
      <c r="T142" s="98" t="s">
        <v>69</v>
      </c>
      <c r="U142" s="31"/>
      <c r="V142" s="52"/>
      <c r="W142" s="97">
        <f>'Start Here - Data Entry '!$I24</f>
        <v>0</v>
      </c>
      <c r="X142" s="94"/>
      <c r="Y142" s="10"/>
      <c r="Z142" s="98" t="s">
        <v>69</v>
      </c>
      <c r="AA142" s="31"/>
      <c r="AB142" s="52"/>
      <c r="AC142" s="97">
        <f>'Start Here - Data Entry '!$J24</f>
        <v>0</v>
      </c>
      <c r="AD142" s="94"/>
      <c r="AE142" s="10"/>
      <c r="AF142" s="98" t="s">
        <v>69</v>
      </c>
      <c r="AG142" s="31"/>
      <c r="AH142" s="52"/>
      <c r="AI142" s="97">
        <f>'Start Here - Data Entry '!$K24</f>
        <v>0</v>
      </c>
    </row>
    <row r="143" spans="1:35" ht="20.100000000000001" customHeight="1" x14ac:dyDescent="0.25">
      <c r="A143" s="10"/>
      <c r="B143" s="98" t="s">
        <v>70</v>
      </c>
      <c r="C143" s="31"/>
      <c r="D143" s="52"/>
      <c r="E143" s="97" t="str">
        <f>'Start Here - Data Entry '!$F25</f>
        <v>NA</v>
      </c>
      <c r="F143" s="94"/>
      <c r="G143" s="10"/>
      <c r="H143" s="98" t="s">
        <v>70</v>
      </c>
      <c r="I143" s="31"/>
      <c r="J143" s="52"/>
      <c r="K143" s="97">
        <f>'Start Here - Data Entry '!$G25</f>
        <v>60</v>
      </c>
      <c r="L143" s="94"/>
      <c r="M143" s="10"/>
      <c r="N143" s="98" t="s">
        <v>70</v>
      </c>
      <c r="O143" s="31"/>
      <c r="P143" s="52"/>
      <c r="Q143" s="97">
        <f>'Start Here - Data Entry '!$H25</f>
        <v>120</v>
      </c>
      <c r="R143" s="94"/>
      <c r="S143" s="10"/>
      <c r="T143" s="98" t="s">
        <v>70</v>
      </c>
      <c r="U143" s="31"/>
      <c r="V143" s="52"/>
      <c r="W143" s="97">
        <f>'Start Here - Data Entry '!$I25</f>
        <v>180</v>
      </c>
      <c r="X143" s="94"/>
      <c r="Y143" s="10"/>
      <c r="Z143" s="98" t="s">
        <v>70</v>
      </c>
      <c r="AA143" s="31"/>
      <c r="AB143" s="52"/>
      <c r="AC143" s="97">
        <f>'Start Here - Data Entry '!$J25</f>
        <v>240</v>
      </c>
      <c r="AD143" s="94"/>
      <c r="AE143" s="10"/>
      <c r="AF143" s="98" t="s">
        <v>70</v>
      </c>
      <c r="AG143" s="31"/>
      <c r="AH143" s="52"/>
      <c r="AI143" s="97">
        <f>'Start Here - Data Entry '!$K25</f>
        <v>240</v>
      </c>
    </row>
    <row r="144" spans="1:35" ht="20.100000000000001" customHeight="1" x14ac:dyDescent="0.25">
      <c r="A144" s="10"/>
      <c r="B144" s="98" t="s">
        <v>71</v>
      </c>
      <c r="C144" s="31"/>
      <c r="D144" s="52"/>
      <c r="E144" s="97" t="str">
        <f>'Start Here - Data Entry '!$F25</f>
        <v>NA</v>
      </c>
      <c r="F144" s="94"/>
      <c r="G144" s="10"/>
      <c r="H144" s="98" t="s">
        <v>71</v>
      </c>
      <c r="I144" s="31"/>
      <c r="J144" s="52"/>
      <c r="K144" s="97">
        <f>'Start Here - Data Entry '!$G25</f>
        <v>60</v>
      </c>
      <c r="L144" s="94"/>
      <c r="M144" s="10"/>
      <c r="N144" s="98" t="s">
        <v>71</v>
      </c>
      <c r="O144" s="31"/>
      <c r="P144" s="52"/>
      <c r="Q144" s="97">
        <f>'Start Here - Data Entry '!$H25</f>
        <v>120</v>
      </c>
      <c r="R144" s="94"/>
      <c r="S144" s="10"/>
      <c r="T144" s="98" t="s">
        <v>71</v>
      </c>
      <c r="U144" s="31"/>
      <c r="V144" s="52"/>
      <c r="W144" s="97">
        <f>'Start Here - Data Entry '!$I25</f>
        <v>180</v>
      </c>
      <c r="X144" s="94"/>
      <c r="Y144" s="10"/>
      <c r="Z144" s="98" t="s">
        <v>71</v>
      </c>
      <c r="AA144" s="31"/>
      <c r="AB144" s="52"/>
      <c r="AC144" s="97">
        <f>'Start Here - Data Entry '!$J25</f>
        <v>240</v>
      </c>
      <c r="AD144" s="94"/>
      <c r="AE144" s="10"/>
      <c r="AF144" s="98" t="s">
        <v>71</v>
      </c>
      <c r="AG144" s="31"/>
      <c r="AH144" s="52"/>
      <c r="AI144" s="97">
        <f>'Start Here - Data Entry '!$K25</f>
        <v>240</v>
      </c>
    </row>
    <row r="145" spans="1:35" ht="20.100000000000001" customHeight="1" x14ac:dyDescent="0.25">
      <c r="A145" s="10"/>
      <c r="B145" s="99" t="s">
        <v>111</v>
      </c>
      <c r="C145" s="100" t="s">
        <v>80</v>
      </c>
      <c r="D145" s="62" t="s">
        <v>81</v>
      </c>
      <c r="E145" s="101"/>
      <c r="F145" s="94"/>
      <c r="G145" s="10"/>
      <c r="H145" s="99" t="s">
        <v>111</v>
      </c>
      <c r="I145" s="100" t="s">
        <v>80</v>
      </c>
      <c r="J145" s="62" t="s">
        <v>81</v>
      </c>
      <c r="K145" s="101"/>
      <c r="L145" s="94"/>
      <c r="M145" s="10"/>
      <c r="N145" s="99" t="s">
        <v>111</v>
      </c>
      <c r="O145" s="100" t="s">
        <v>80</v>
      </c>
      <c r="P145" s="62" t="s">
        <v>81</v>
      </c>
      <c r="Q145" s="101"/>
      <c r="R145" s="94"/>
      <c r="S145" s="10"/>
      <c r="T145" s="99" t="s">
        <v>111</v>
      </c>
      <c r="U145" s="100" t="s">
        <v>80</v>
      </c>
      <c r="V145" s="62" t="s">
        <v>81</v>
      </c>
      <c r="W145" s="101"/>
      <c r="X145" s="94"/>
      <c r="Y145" s="10"/>
      <c r="Z145" s="99" t="s">
        <v>111</v>
      </c>
      <c r="AA145" s="100" t="s">
        <v>80</v>
      </c>
      <c r="AB145" s="62" t="s">
        <v>81</v>
      </c>
      <c r="AC145" s="101"/>
      <c r="AD145" s="94"/>
      <c r="AE145" s="10"/>
      <c r="AF145" s="99" t="s">
        <v>111</v>
      </c>
      <c r="AG145" s="100" t="s">
        <v>80</v>
      </c>
      <c r="AH145" s="62" t="s">
        <v>81</v>
      </c>
      <c r="AI145" s="101"/>
    </row>
    <row r="146" spans="1:35" ht="20.100000000000001" customHeight="1" x14ac:dyDescent="0.25">
      <c r="A146" s="10"/>
      <c r="B146" s="42" t="s">
        <v>66</v>
      </c>
      <c r="C146" s="102">
        <v>0.66</v>
      </c>
      <c r="D146" s="103">
        <v>0.89900000000000002</v>
      </c>
      <c r="E146" s="104"/>
      <c r="F146" s="94"/>
      <c r="G146" s="10"/>
      <c r="H146" s="42" t="s">
        <v>66</v>
      </c>
      <c r="I146" s="102">
        <v>0.66</v>
      </c>
      <c r="J146" s="103">
        <v>0.89900000000000002</v>
      </c>
      <c r="K146" s="104"/>
      <c r="L146" s="94"/>
      <c r="M146" s="10"/>
      <c r="N146" s="42" t="s">
        <v>66</v>
      </c>
      <c r="O146" s="102">
        <v>0.66</v>
      </c>
      <c r="P146" s="103">
        <v>0.89900000000000002</v>
      </c>
      <c r="Q146" s="104"/>
      <c r="R146" s="94"/>
      <c r="S146" s="10"/>
      <c r="T146" s="42" t="s">
        <v>66</v>
      </c>
      <c r="U146" s="102">
        <v>0.66</v>
      </c>
      <c r="V146" s="103">
        <v>0.89900000000000002</v>
      </c>
      <c r="W146" s="104"/>
      <c r="X146" s="94"/>
      <c r="Y146" s="10"/>
      <c r="Z146" s="42" t="s">
        <v>66</v>
      </c>
      <c r="AA146" s="102">
        <v>0.66</v>
      </c>
      <c r="AB146" s="103">
        <v>0.89900000000000002</v>
      </c>
      <c r="AC146" s="104"/>
      <c r="AD146" s="94"/>
      <c r="AE146" s="10"/>
      <c r="AF146" s="42" t="s">
        <v>66</v>
      </c>
      <c r="AG146" s="102">
        <v>0.66</v>
      </c>
      <c r="AH146" s="103">
        <v>0.89900000000000002</v>
      </c>
      <c r="AI146" s="104"/>
    </row>
    <row r="147" spans="1:35" ht="20.100000000000001" customHeight="1" x14ac:dyDescent="0.25">
      <c r="A147" s="10"/>
      <c r="B147" s="42" t="s">
        <v>67</v>
      </c>
      <c r="C147" s="102">
        <v>0.9</v>
      </c>
      <c r="D147" s="103">
        <v>1</v>
      </c>
      <c r="E147" s="104"/>
      <c r="F147" s="94"/>
      <c r="G147" s="10"/>
      <c r="H147" s="42" t="s">
        <v>67</v>
      </c>
      <c r="I147" s="102">
        <v>0.9</v>
      </c>
      <c r="J147" s="103">
        <v>1</v>
      </c>
      <c r="K147" s="104"/>
      <c r="L147" s="94"/>
      <c r="M147" s="10"/>
      <c r="N147" s="42" t="s">
        <v>67</v>
      </c>
      <c r="O147" s="102">
        <v>0.9</v>
      </c>
      <c r="P147" s="103">
        <v>1</v>
      </c>
      <c r="Q147" s="104"/>
      <c r="R147" s="94"/>
      <c r="S147" s="10"/>
      <c r="T147" s="42" t="s">
        <v>67</v>
      </c>
      <c r="U147" s="102">
        <v>0.9</v>
      </c>
      <c r="V147" s="103">
        <v>1</v>
      </c>
      <c r="W147" s="104"/>
      <c r="X147" s="94"/>
      <c r="Y147" s="10"/>
      <c r="Z147" s="42" t="s">
        <v>67</v>
      </c>
      <c r="AA147" s="102">
        <v>0.9</v>
      </c>
      <c r="AB147" s="103">
        <v>1</v>
      </c>
      <c r="AC147" s="104"/>
      <c r="AD147" s="94"/>
      <c r="AE147" s="10"/>
      <c r="AF147" s="42" t="s">
        <v>67</v>
      </c>
      <c r="AG147" s="102">
        <v>0.9</v>
      </c>
      <c r="AH147" s="103">
        <v>1</v>
      </c>
      <c r="AI147" s="104"/>
    </row>
    <row r="148" spans="1:35" ht="20.100000000000001" customHeight="1" x14ac:dyDescent="0.25">
      <c r="A148" s="10"/>
      <c r="B148" s="98" t="s">
        <v>68</v>
      </c>
      <c r="C148" s="102">
        <v>0.66</v>
      </c>
      <c r="D148" s="103">
        <v>0.84899999999999998</v>
      </c>
      <c r="E148" s="104"/>
      <c r="F148" s="94"/>
      <c r="G148" s="10"/>
      <c r="H148" s="98" t="s">
        <v>68</v>
      </c>
      <c r="I148" s="102">
        <v>0.66</v>
      </c>
      <c r="J148" s="103">
        <v>0.84899999999999998</v>
      </c>
      <c r="K148" s="104"/>
      <c r="L148" s="94"/>
      <c r="M148" s="10"/>
      <c r="N148" s="98" t="s">
        <v>68</v>
      </c>
      <c r="O148" s="102">
        <v>0.66</v>
      </c>
      <c r="P148" s="103">
        <v>0.84899999999999998</v>
      </c>
      <c r="Q148" s="104"/>
      <c r="R148" s="94"/>
      <c r="S148" s="10"/>
      <c r="T148" s="98" t="s">
        <v>68</v>
      </c>
      <c r="U148" s="102">
        <v>0.66</v>
      </c>
      <c r="V148" s="103">
        <v>0.84899999999999998</v>
      </c>
      <c r="W148" s="104"/>
      <c r="X148" s="94"/>
      <c r="Y148" s="10"/>
      <c r="Z148" s="98" t="s">
        <v>68</v>
      </c>
      <c r="AA148" s="102">
        <v>0.66</v>
      </c>
      <c r="AB148" s="103">
        <v>0.84899999999999998</v>
      </c>
      <c r="AC148" s="104"/>
      <c r="AD148" s="94"/>
      <c r="AE148" s="10"/>
      <c r="AF148" s="98" t="s">
        <v>68</v>
      </c>
      <c r="AG148" s="102">
        <v>0.66</v>
      </c>
      <c r="AH148" s="103">
        <v>0.84899999999999998</v>
      </c>
      <c r="AI148" s="104"/>
    </row>
    <row r="149" spans="1:35" ht="20.100000000000001" customHeight="1" x14ac:dyDescent="0.25">
      <c r="A149" s="10"/>
      <c r="B149" s="98" t="s">
        <v>69</v>
      </c>
      <c r="C149" s="102">
        <v>0.85</v>
      </c>
      <c r="D149" s="103">
        <v>1</v>
      </c>
      <c r="E149" s="104"/>
      <c r="F149" s="94"/>
      <c r="G149" s="10"/>
      <c r="H149" s="98" t="s">
        <v>69</v>
      </c>
      <c r="I149" s="102">
        <v>0.85</v>
      </c>
      <c r="J149" s="103">
        <v>1</v>
      </c>
      <c r="K149" s="104"/>
      <c r="L149" s="94"/>
      <c r="M149" s="10"/>
      <c r="N149" s="98" t="s">
        <v>69</v>
      </c>
      <c r="O149" s="102">
        <v>0.85</v>
      </c>
      <c r="P149" s="103">
        <v>1</v>
      </c>
      <c r="Q149" s="104"/>
      <c r="R149" s="94"/>
      <c r="S149" s="10"/>
      <c r="T149" s="98" t="s">
        <v>69</v>
      </c>
      <c r="U149" s="102">
        <v>0.85</v>
      </c>
      <c r="V149" s="103">
        <v>1</v>
      </c>
      <c r="W149" s="104"/>
      <c r="X149" s="94"/>
      <c r="Y149" s="10"/>
      <c r="Z149" s="98" t="s">
        <v>69</v>
      </c>
      <c r="AA149" s="102">
        <v>0.85</v>
      </c>
      <c r="AB149" s="103">
        <v>1</v>
      </c>
      <c r="AC149" s="104"/>
      <c r="AD149" s="94"/>
      <c r="AE149" s="10"/>
      <c r="AF149" s="98" t="s">
        <v>69</v>
      </c>
      <c r="AG149" s="102">
        <v>0.85</v>
      </c>
      <c r="AH149" s="103">
        <v>1</v>
      </c>
      <c r="AI149" s="104"/>
    </row>
    <row r="150" spans="1:35" ht="20.100000000000001" customHeight="1" x14ac:dyDescent="0.25">
      <c r="A150" s="10"/>
      <c r="B150" s="98" t="s">
        <v>70</v>
      </c>
      <c r="C150" s="102">
        <v>0.66</v>
      </c>
      <c r="D150" s="103">
        <v>0.79900000000000004</v>
      </c>
      <c r="E150" s="104"/>
      <c r="F150" s="94"/>
      <c r="G150" s="10"/>
      <c r="H150" s="98" t="s">
        <v>70</v>
      </c>
      <c r="I150" s="102">
        <v>0.66</v>
      </c>
      <c r="J150" s="103">
        <v>0.79900000000000004</v>
      </c>
      <c r="K150" s="104"/>
      <c r="L150" s="94"/>
      <c r="M150" s="10"/>
      <c r="N150" s="98" t="s">
        <v>70</v>
      </c>
      <c r="O150" s="102">
        <v>0.66</v>
      </c>
      <c r="P150" s="103">
        <v>0.79900000000000004</v>
      </c>
      <c r="Q150" s="104"/>
      <c r="R150" s="94"/>
      <c r="S150" s="10"/>
      <c r="T150" s="98" t="s">
        <v>70</v>
      </c>
      <c r="U150" s="102">
        <v>0.66</v>
      </c>
      <c r="V150" s="103">
        <v>0.79900000000000004</v>
      </c>
      <c r="W150" s="104"/>
      <c r="X150" s="94"/>
      <c r="Y150" s="10"/>
      <c r="Z150" s="98" t="s">
        <v>70</v>
      </c>
      <c r="AA150" s="102">
        <v>0.66</v>
      </c>
      <c r="AB150" s="103">
        <v>0.79900000000000004</v>
      </c>
      <c r="AC150" s="104"/>
      <c r="AD150" s="94"/>
      <c r="AE150" s="10"/>
      <c r="AF150" s="98" t="s">
        <v>70</v>
      </c>
      <c r="AG150" s="102">
        <v>0.66</v>
      </c>
      <c r="AH150" s="103">
        <v>0.79900000000000004</v>
      </c>
      <c r="AI150" s="104"/>
    </row>
    <row r="151" spans="1:35" ht="20.100000000000001" customHeight="1" x14ac:dyDescent="0.25">
      <c r="A151" s="10"/>
      <c r="B151" s="98" t="s">
        <v>71</v>
      </c>
      <c r="C151" s="102">
        <v>0.8</v>
      </c>
      <c r="D151" s="103">
        <v>1</v>
      </c>
      <c r="E151" s="104"/>
      <c r="F151" s="94"/>
      <c r="G151" s="10"/>
      <c r="H151" s="98" t="s">
        <v>71</v>
      </c>
      <c r="I151" s="102">
        <v>0.8</v>
      </c>
      <c r="J151" s="103">
        <v>1</v>
      </c>
      <c r="K151" s="104"/>
      <c r="L151" s="94"/>
      <c r="M151" s="10"/>
      <c r="N151" s="98" t="s">
        <v>71</v>
      </c>
      <c r="O151" s="102">
        <v>0.8</v>
      </c>
      <c r="P151" s="103">
        <v>1</v>
      </c>
      <c r="Q151" s="104"/>
      <c r="R151" s="94"/>
      <c r="S151" s="10"/>
      <c r="T151" s="98" t="s">
        <v>71</v>
      </c>
      <c r="U151" s="102">
        <v>0.8</v>
      </c>
      <c r="V151" s="103">
        <v>1</v>
      </c>
      <c r="W151" s="104"/>
      <c r="X151" s="94"/>
      <c r="Y151" s="10"/>
      <c r="Z151" s="98" t="s">
        <v>71</v>
      </c>
      <c r="AA151" s="102">
        <v>0.8</v>
      </c>
      <c r="AB151" s="103">
        <v>1</v>
      </c>
      <c r="AC151" s="104"/>
      <c r="AD151" s="94"/>
      <c r="AE151" s="10"/>
      <c r="AF151" s="98" t="s">
        <v>71</v>
      </c>
      <c r="AG151" s="102">
        <v>0.8</v>
      </c>
      <c r="AH151" s="103">
        <v>1</v>
      </c>
      <c r="AI151" s="104"/>
    </row>
    <row r="152" spans="1:35" ht="20.100000000000001" customHeight="1" x14ac:dyDescent="0.25">
      <c r="A152" s="10"/>
      <c r="B152" s="35" t="s">
        <v>65</v>
      </c>
      <c r="C152" s="105">
        <v>5.92</v>
      </c>
      <c r="D152" s="106" t="e">
        <f>D130</f>
        <v>#VALUE!</v>
      </c>
      <c r="E152" s="107" t="e">
        <f>IF(C130&lt;0.66,0,C152*D152)</f>
        <v>#VALUE!</v>
      </c>
      <c r="F152" s="89"/>
      <c r="G152" s="10"/>
      <c r="H152" s="35" t="s">
        <v>65</v>
      </c>
      <c r="I152" s="105">
        <v>5.92</v>
      </c>
      <c r="J152" s="106">
        <f>J130</f>
        <v>57</v>
      </c>
      <c r="K152" s="107">
        <f>IF(I130&lt;0.66,0,I152*J152)</f>
        <v>337.44</v>
      </c>
      <c r="L152" s="89"/>
      <c r="M152" s="10"/>
      <c r="N152" s="35" t="s">
        <v>65</v>
      </c>
      <c r="O152" s="105">
        <v>5.92</v>
      </c>
      <c r="P152" s="106">
        <f>P130</f>
        <v>114</v>
      </c>
      <c r="Q152" s="107">
        <f>IF(O130&lt;0.66,0,O152*P152)</f>
        <v>674.88</v>
      </c>
      <c r="R152" s="89"/>
      <c r="S152" s="10"/>
      <c r="T152" s="35" t="s">
        <v>65</v>
      </c>
      <c r="U152" s="105">
        <v>5.92</v>
      </c>
      <c r="V152" s="106">
        <f>V130</f>
        <v>171</v>
      </c>
      <c r="W152" s="107">
        <f>IF(U130&lt;0.66,0,U152*V152)</f>
        <v>1012.3199999999999</v>
      </c>
      <c r="X152" s="89"/>
      <c r="Y152" s="10"/>
      <c r="Z152" s="35" t="s">
        <v>65</v>
      </c>
      <c r="AA152" s="105">
        <v>5.92</v>
      </c>
      <c r="AB152" s="106">
        <f>AB130</f>
        <v>228</v>
      </c>
      <c r="AC152" s="107">
        <f>IF(AA130&lt;0.66,0,AA152*AB152)</f>
        <v>1349.76</v>
      </c>
      <c r="AD152" s="89"/>
      <c r="AE152" s="10"/>
      <c r="AF152" s="35" t="s">
        <v>65</v>
      </c>
      <c r="AG152" s="105">
        <v>5.92</v>
      </c>
      <c r="AH152" s="106">
        <f>AH130</f>
        <v>228</v>
      </c>
      <c r="AI152" s="107">
        <f>IF(AG130&lt;0.66,0,AG152*AH152)</f>
        <v>1349.76</v>
      </c>
    </row>
    <row r="153" spans="1:35" ht="20.100000000000001" customHeight="1" thickBot="1" x14ac:dyDescent="0.3">
      <c r="B153" s="83" t="s">
        <v>11</v>
      </c>
      <c r="C153" s="84">
        <v>0</v>
      </c>
      <c r="D153" s="85" t="e">
        <f>D12</f>
        <v>#REF!</v>
      </c>
      <c r="E153" s="108" t="e">
        <f>C153*D153</f>
        <v>#REF!</v>
      </c>
      <c r="H153" s="83" t="s">
        <v>11</v>
      </c>
      <c r="I153" s="84">
        <v>0</v>
      </c>
      <c r="J153" s="85">
        <f>J12</f>
        <v>60</v>
      </c>
      <c r="K153" s="108">
        <f>I153*J153</f>
        <v>0</v>
      </c>
      <c r="N153" s="83" t="s">
        <v>11</v>
      </c>
      <c r="O153" s="84">
        <v>0</v>
      </c>
      <c r="P153" s="85">
        <f>P12</f>
        <v>120</v>
      </c>
      <c r="Q153" s="108">
        <f>O153*P153</f>
        <v>0</v>
      </c>
      <c r="T153" s="83" t="s">
        <v>11</v>
      </c>
      <c r="U153" s="84">
        <v>0</v>
      </c>
      <c r="V153" s="85">
        <f>V12</f>
        <v>180</v>
      </c>
      <c r="W153" s="108">
        <f>U153*V153</f>
        <v>0</v>
      </c>
      <c r="Z153" s="83" t="s">
        <v>11</v>
      </c>
      <c r="AA153" s="84">
        <v>0</v>
      </c>
      <c r="AB153" s="85">
        <f>AB12</f>
        <v>240</v>
      </c>
      <c r="AC153" s="108">
        <f>AA153*AB153</f>
        <v>0</v>
      </c>
      <c r="AF153" s="83" t="s">
        <v>11</v>
      </c>
      <c r="AG153" s="84">
        <v>0</v>
      </c>
      <c r="AH153" s="85">
        <f>AH12</f>
        <v>240</v>
      </c>
      <c r="AI153" s="108">
        <f>AG153*AH153</f>
        <v>0</v>
      </c>
    </row>
    <row r="154" spans="1:35" ht="20.100000000000001" customHeight="1" thickBot="1" x14ac:dyDescent="0.3"/>
    <row r="155" spans="1:35" ht="15.75" thickBot="1" x14ac:dyDescent="0.3">
      <c r="B155" s="88" t="s">
        <v>82</v>
      </c>
      <c r="C155" s="9"/>
      <c r="D155" s="9"/>
      <c r="E155" s="9"/>
      <c r="H155" s="88" t="s">
        <v>82</v>
      </c>
      <c r="I155" s="9"/>
      <c r="J155" s="9"/>
      <c r="K155" s="9"/>
      <c r="N155" s="88" t="s">
        <v>82</v>
      </c>
      <c r="O155" s="9"/>
      <c r="P155" s="9"/>
      <c r="Q155" s="9"/>
      <c r="T155" s="88" t="s">
        <v>82</v>
      </c>
      <c r="U155" s="9"/>
      <c r="V155" s="9"/>
      <c r="W155" s="9"/>
      <c r="Z155" s="88" t="s">
        <v>82</v>
      </c>
      <c r="AA155" s="9"/>
      <c r="AB155" s="9"/>
      <c r="AC155" s="9"/>
      <c r="AF155" s="88" t="s">
        <v>82</v>
      </c>
      <c r="AG155" s="9"/>
      <c r="AH155" s="9"/>
      <c r="AI155" s="9"/>
    </row>
    <row r="156" spans="1:35" ht="15.75" thickBot="1" x14ac:dyDescent="0.3">
      <c r="B156" s="73" t="s">
        <v>96</v>
      </c>
      <c r="C156" s="74" t="s">
        <v>2</v>
      </c>
      <c r="D156" s="74" t="s">
        <v>3</v>
      </c>
      <c r="E156" s="75" t="s">
        <v>1</v>
      </c>
      <c r="H156" s="73" t="s">
        <v>96</v>
      </c>
      <c r="I156" s="74" t="s">
        <v>2</v>
      </c>
      <c r="J156" s="74" t="s">
        <v>3</v>
      </c>
      <c r="K156" s="75" t="s">
        <v>1</v>
      </c>
      <c r="N156" s="73" t="s">
        <v>96</v>
      </c>
      <c r="O156" s="74" t="s">
        <v>2</v>
      </c>
      <c r="P156" s="74" t="s">
        <v>3</v>
      </c>
      <c r="Q156" s="75" t="s">
        <v>1</v>
      </c>
      <c r="T156" s="73" t="s">
        <v>96</v>
      </c>
      <c r="U156" s="74" t="s">
        <v>2</v>
      </c>
      <c r="V156" s="74" t="s">
        <v>3</v>
      </c>
      <c r="W156" s="75" t="s">
        <v>1</v>
      </c>
      <c r="Z156" s="73" t="s">
        <v>96</v>
      </c>
      <c r="AA156" s="74" t="s">
        <v>2</v>
      </c>
      <c r="AB156" s="74" t="s">
        <v>3</v>
      </c>
      <c r="AC156" s="75" t="s">
        <v>1</v>
      </c>
      <c r="AF156" s="73" t="s">
        <v>96</v>
      </c>
      <c r="AG156" s="74" t="s">
        <v>2</v>
      </c>
      <c r="AH156" s="74" t="s">
        <v>3</v>
      </c>
      <c r="AI156" s="75" t="s">
        <v>1</v>
      </c>
    </row>
    <row r="157" spans="1:35" x14ac:dyDescent="0.25">
      <c r="B157" s="39" t="s">
        <v>86</v>
      </c>
      <c r="C157" s="109">
        <v>0.5</v>
      </c>
      <c r="D157" s="37"/>
      <c r="E157" s="38" t="e">
        <f>'Start Here - Data Entry '!#REF!*'Calculations - HIDE'!$C157</f>
        <v>#REF!</v>
      </c>
      <c r="H157" s="39" t="s">
        <v>86</v>
      </c>
      <c r="I157" s="109">
        <v>0.5</v>
      </c>
      <c r="J157" s="37"/>
      <c r="K157" s="38" t="e">
        <f>'Start Here - Data Entry '!#REF!*'Calculations - HIDE'!$C157</f>
        <v>#REF!</v>
      </c>
      <c r="N157" s="39" t="s">
        <v>86</v>
      </c>
      <c r="O157" s="109">
        <v>0.5</v>
      </c>
      <c r="P157" s="37"/>
      <c r="Q157" s="38" t="e">
        <f>'Start Here - Data Entry '!#REF!*'Calculations - HIDE'!$C157</f>
        <v>#REF!</v>
      </c>
      <c r="T157" s="39" t="s">
        <v>86</v>
      </c>
      <c r="U157" s="109">
        <v>0.5</v>
      </c>
      <c r="V157" s="37"/>
      <c r="W157" s="38" t="e">
        <f>'Start Here - Data Entry '!#REF!*'Calculations - HIDE'!$C157</f>
        <v>#REF!</v>
      </c>
      <c r="Z157" s="39" t="s">
        <v>86</v>
      </c>
      <c r="AA157" s="109">
        <v>0.5</v>
      </c>
      <c r="AB157" s="37"/>
      <c r="AC157" s="38" t="e">
        <f>'Start Here - Data Entry '!#REF!*'Calculations - HIDE'!$C157</f>
        <v>#REF!</v>
      </c>
      <c r="AF157" s="39" t="s">
        <v>86</v>
      </c>
      <c r="AG157" s="109">
        <v>0.5</v>
      </c>
      <c r="AH157" s="37"/>
      <c r="AI157" s="38" t="e">
        <f>'Start Here - Data Entry '!#REF!*'Calculations - HIDE'!$C157</f>
        <v>#REF!</v>
      </c>
    </row>
    <row r="158" spans="1:35" x14ac:dyDescent="0.25">
      <c r="B158" s="39" t="s">
        <v>87</v>
      </c>
      <c r="C158" s="109">
        <v>1</v>
      </c>
      <c r="D158" s="50"/>
      <c r="E158" s="110" t="e">
        <f>('Start Here - Data Entry '!$F23+'Start Here - Data Entry '!$F24+'Start Here - Data Entry '!$F25)*'Calculations - HIDE'!$C158</f>
        <v>#VALUE!</v>
      </c>
      <c r="H158" s="39" t="s">
        <v>87</v>
      </c>
      <c r="I158" s="109">
        <v>1</v>
      </c>
      <c r="J158" s="50"/>
      <c r="K158" s="110">
        <f>('Start Here - Data Entry '!$G23+'Start Here - Data Entry '!$G24+'Start Here - Data Entry '!$G25)*'Calculations - HIDE'!$C158</f>
        <v>60</v>
      </c>
      <c r="N158" s="39" t="s">
        <v>87</v>
      </c>
      <c r="O158" s="109">
        <v>1</v>
      </c>
      <c r="P158" s="50"/>
      <c r="Q158" s="110">
        <f>('Start Here - Data Entry '!$H23+'Start Here - Data Entry '!$H24+'Start Here - Data Entry '!$H25)*'Calculations - HIDE'!$C158</f>
        <v>120</v>
      </c>
      <c r="T158" s="39" t="s">
        <v>87</v>
      </c>
      <c r="U158" s="109">
        <v>1</v>
      </c>
      <c r="V158" s="50"/>
      <c r="W158" s="110">
        <f>('Start Here - Data Entry '!$I23+'Start Here - Data Entry '!$I24+'Start Here - Data Entry '!$I25)*'Calculations - HIDE'!$C158</f>
        <v>180</v>
      </c>
      <c r="Z158" s="39" t="s">
        <v>87</v>
      </c>
      <c r="AA158" s="109">
        <v>1</v>
      </c>
      <c r="AB158" s="50"/>
      <c r="AC158" s="110">
        <f>('Start Here - Data Entry '!$J23+'Start Here - Data Entry '!$J24+'Start Here - Data Entry '!$J25)*'Calculations - HIDE'!$C158</f>
        <v>240</v>
      </c>
      <c r="AF158" s="39" t="s">
        <v>87</v>
      </c>
      <c r="AG158" s="109">
        <v>1</v>
      </c>
      <c r="AH158" s="50"/>
      <c r="AI158" s="110">
        <f>('Start Here - Data Entry '!$K23+'Start Here - Data Entry '!$K24+'Start Here - Data Entry '!$K25)*'Calculations - HIDE'!$C158</f>
        <v>240</v>
      </c>
    </row>
    <row r="159" spans="1:35" ht="15.75" thickBot="1" x14ac:dyDescent="0.3">
      <c r="B159" s="35" t="s">
        <v>88</v>
      </c>
      <c r="C159" s="36"/>
      <c r="D159" s="50"/>
      <c r="E159" s="111" t="e">
        <f>SUM(E157:E158)</f>
        <v>#REF!</v>
      </c>
      <c r="H159" s="35" t="s">
        <v>88</v>
      </c>
      <c r="I159" s="36"/>
      <c r="J159" s="50"/>
      <c r="K159" s="111" t="e">
        <f>SUM(K157:K158)</f>
        <v>#REF!</v>
      </c>
      <c r="N159" s="35" t="s">
        <v>88</v>
      </c>
      <c r="O159" s="36"/>
      <c r="P159" s="50"/>
      <c r="Q159" s="111" t="e">
        <f>SUM(Q157:Q158)</f>
        <v>#REF!</v>
      </c>
      <c r="T159" s="35" t="s">
        <v>88</v>
      </c>
      <c r="U159" s="36"/>
      <c r="V159" s="50"/>
      <c r="W159" s="111" t="e">
        <f>SUM(W157:W158)</f>
        <v>#REF!</v>
      </c>
      <c r="Z159" s="35" t="s">
        <v>88</v>
      </c>
      <c r="AA159" s="36"/>
      <c r="AB159" s="50"/>
      <c r="AC159" s="111" t="e">
        <f>SUM(AC157:AC158)</f>
        <v>#REF!</v>
      </c>
      <c r="AF159" s="35" t="s">
        <v>88</v>
      </c>
      <c r="AG159" s="36"/>
      <c r="AH159" s="50"/>
      <c r="AI159" s="111" t="e">
        <f>SUM(AI157:AI158)</f>
        <v>#REF!</v>
      </c>
    </row>
    <row r="160" spans="1:35" ht="15.75" thickTop="1" x14ac:dyDescent="0.25">
      <c r="B160" s="95"/>
      <c r="C160" s="112" t="s">
        <v>91</v>
      </c>
      <c r="D160" s="37"/>
      <c r="E160" s="43"/>
      <c r="F160" s="93"/>
      <c r="H160" s="95"/>
      <c r="I160" s="112" t="s">
        <v>91</v>
      </c>
      <c r="J160" s="37"/>
      <c r="K160" s="43"/>
      <c r="L160" s="93"/>
      <c r="N160" s="95"/>
      <c r="O160" s="112" t="s">
        <v>91</v>
      </c>
      <c r="P160" s="37"/>
      <c r="Q160" s="43"/>
      <c r="R160" s="93"/>
      <c r="T160" s="95"/>
      <c r="U160" s="112" t="s">
        <v>91</v>
      </c>
      <c r="V160" s="37"/>
      <c r="W160" s="43"/>
      <c r="X160" s="93"/>
      <c r="Z160" s="95"/>
      <c r="AA160" s="112" t="s">
        <v>91</v>
      </c>
      <c r="AB160" s="37"/>
      <c r="AC160" s="43"/>
      <c r="AD160" s="93"/>
      <c r="AF160" s="95"/>
      <c r="AG160" s="112" t="s">
        <v>91</v>
      </c>
      <c r="AH160" s="37"/>
      <c r="AI160" s="43"/>
    </row>
    <row r="161" spans="1:35" x14ac:dyDescent="0.25">
      <c r="B161" s="35" t="s">
        <v>89</v>
      </c>
      <c r="C161" s="81">
        <v>0.5</v>
      </c>
      <c r="D161" s="37">
        <v>30</v>
      </c>
      <c r="E161" s="43" t="e">
        <f>IF(E159&gt;$D161,C161*E5,0)</f>
        <v>#REF!</v>
      </c>
      <c r="F161" s="93"/>
      <c r="H161" s="35" t="s">
        <v>89</v>
      </c>
      <c r="I161" s="81">
        <v>0.5</v>
      </c>
      <c r="J161" s="37">
        <v>30</v>
      </c>
      <c r="K161" s="43" t="e">
        <f>IF(K159&gt;$D161,I161*K5,0)</f>
        <v>#REF!</v>
      </c>
      <c r="L161" s="93"/>
      <c r="N161" s="35" t="s">
        <v>89</v>
      </c>
      <c r="O161" s="81">
        <v>0.5</v>
      </c>
      <c r="P161" s="37">
        <v>30</v>
      </c>
      <c r="Q161" s="43" t="e">
        <f>IF(Q159&gt;$D161,O161*Q5,0)</f>
        <v>#REF!</v>
      </c>
      <c r="R161" s="93"/>
      <c r="T161" s="35" t="s">
        <v>89</v>
      </c>
      <c r="U161" s="81">
        <v>0.5</v>
      </c>
      <c r="V161" s="37">
        <v>30</v>
      </c>
      <c r="W161" s="43" t="e">
        <f>IF(W159&gt;$D161,U161*W5,0)</f>
        <v>#REF!</v>
      </c>
      <c r="X161" s="93"/>
      <c r="Z161" s="35" t="s">
        <v>89</v>
      </c>
      <c r="AA161" s="81">
        <v>0.5</v>
      </c>
      <c r="AB161" s="37">
        <v>30</v>
      </c>
      <c r="AC161" s="43" t="e">
        <f>IF(AC159&gt;$D161,AA161*AC5,0)</f>
        <v>#REF!</v>
      </c>
      <c r="AD161" s="93"/>
      <c r="AF161" s="35" t="s">
        <v>89</v>
      </c>
      <c r="AG161" s="81">
        <v>0.5</v>
      </c>
      <c r="AH161" s="37">
        <v>30</v>
      </c>
      <c r="AI161" s="43" t="e">
        <f>IF(AI159&gt;$D161,AG161*AI5,0)</f>
        <v>#REF!</v>
      </c>
    </row>
    <row r="162" spans="1:35" x14ac:dyDescent="0.25">
      <c r="B162" s="35" t="s">
        <v>90</v>
      </c>
      <c r="C162" s="81">
        <v>0.5</v>
      </c>
      <c r="D162" s="37">
        <v>10</v>
      </c>
      <c r="E162" s="43" t="e">
        <f>IF(E159&gt;=(D161+D162),(D163*C162*E5),0)</f>
        <v>#REF!</v>
      </c>
      <c r="H162" s="35" t="s">
        <v>90</v>
      </c>
      <c r="I162" s="81">
        <v>0.5</v>
      </c>
      <c r="J162" s="37">
        <v>10</v>
      </c>
      <c r="K162" s="43" t="e">
        <f>IF(K159&gt;=(J161+J162),(J163*I162*K5),0)</f>
        <v>#REF!</v>
      </c>
      <c r="N162" s="35" t="s">
        <v>90</v>
      </c>
      <c r="O162" s="81">
        <v>0.5</v>
      </c>
      <c r="P162" s="37">
        <v>10</v>
      </c>
      <c r="Q162" s="43" t="e">
        <f>IF(Q159&gt;=(P161+P162),(P163*O162*Q5),0)</f>
        <v>#REF!</v>
      </c>
      <c r="T162" s="35" t="s">
        <v>90</v>
      </c>
      <c r="U162" s="81">
        <v>0.5</v>
      </c>
      <c r="V162" s="37">
        <v>10</v>
      </c>
      <c r="W162" s="43" t="e">
        <f>IF(W159&gt;=(V161+V162),(V163*U162*W5),0)</f>
        <v>#REF!</v>
      </c>
      <c r="Z162" s="35" t="s">
        <v>90</v>
      </c>
      <c r="AA162" s="81">
        <v>0.5</v>
      </c>
      <c r="AB162" s="37">
        <v>10</v>
      </c>
      <c r="AC162" s="43" t="e">
        <f>IF(AC159&gt;=(AB161+AB162),(AB163*AA162*AC5),0)</f>
        <v>#REF!</v>
      </c>
      <c r="AF162" s="35" t="s">
        <v>90</v>
      </c>
      <c r="AG162" s="81">
        <v>0.5</v>
      </c>
      <c r="AH162" s="37">
        <v>10</v>
      </c>
      <c r="AI162" s="43" t="e">
        <f>IF(AI159&gt;=(AH161+AH162),(AH163*AG162*AI5),0)</f>
        <v>#REF!</v>
      </c>
    </row>
    <row r="163" spans="1:35" ht="15.75" thickBot="1" x14ac:dyDescent="0.3">
      <c r="B163" s="113" t="s">
        <v>112</v>
      </c>
      <c r="C163" s="81"/>
      <c r="D163" s="5" t="e">
        <f>ROUNDDOWN(((E159-D161)/D162),0)</f>
        <v>#REF!</v>
      </c>
      <c r="E163" s="43"/>
      <c r="H163" s="113" t="s">
        <v>112</v>
      </c>
      <c r="I163" s="81"/>
      <c r="J163" s="5" t="e">
        <f>ROUNDDOWN(((K159-J161)/J162),0)</f>
        <v>#REF!</v>
      </c>
      <c r="K163" s="43"/>
      <c r="N163" s="113" t="s">
        <v>112</v>
      </c>
      <c r="O163" s="81"/>
      <c r="P163" s="5" t="e">
        <f>ROUNDDOWN(((Q159-P161)/P162),0)</f>
        <v>#REF!</v>
      </c>
      <c r="Q163" s="43"/>
      <c r="T163" s="113" t="s">
        <v>112</v>
      </c>
      <c r="U163" s="81"/>
      <c r="V163" s="5" t="e">
        <f>ROUNDDOWN(((W159-V161)/V162),0)</f>
        <v>#REF!</v>
      </c>
      <c r="W163" s="43"/>
      <c r="Z163" s="113" t="s">
        <v>112</v>
      </c>
      <c r="AA163" s="81"/>
      <c r="AB163" s="5" t="e">
        <f>ROUNDDOWN(((AC159-AB161)/AB162),0)</f>
        <v>#REF!</v>
      </c>
      <c r="AC163" s="43"/>
      <c r="AF163" s="113" t="s">
        <v>112</v>
      </c>
      <c r="AG163" s="81"/>
      <c r="AH163" s="5" t="e">
        <f>ROUNDDOWN(((AI159-AH161)/AH162),0)</f>
        <v>#REF!</v>
      </c>
      <c r="AI163" s="43"/>
    </row>
    <row r="164" spans="1:35" ht="15.75" thickBot="1" x14ac:dyDescent="0.3">
      <c r="B164" s="114" t="s">
        <v>92</v>
      </c>
      <c r="C164" s="115"/>
      <c r="D164" s="116"/>
      <c r="E164" s="117" t="e">
        <f>SUM(E161:E162)</f>
        <v>#REF!</v>
      </c>
      <c r="H164" s="114" t="s">
        <v>92</v>
      </c>
      <c r="I164" s="115"/>
      <c r="J164" s="116"/>
      <c r="K164" s="117" t="e">
        <f>SUM(K161:K162)</f>
        <v>#REF!</v>
      </c>
      <c r="N164" s="114" t="s">
        <v>92</v>
      </c>
      <c r="O164" s="115"/>
      <c r="P164" s="116"/>
      <c r="Q164" s="117" t="e">
        <f>SUM(Q161:Q162)</f>
        <v>#REF!</v>
      </c>
      <c r="T164" s="114" t="s">
        <v>92</v>
      </c>
      <c r="U164" s="115"/>
      <c r="V164" s="116"/>
      <c r="W164" s="117" t="e">
        <f>SUM(W161:W162)</f>
        <v>#REF!</v>
      </c>
      <c r="Z164" s="114" t="s">
        <v>92</v>
      </c>
      <c r="AA164" s="115"/>
      <c r="AB164" s="116"/>
      <c r="AC164" s="117" t="e">
        <f>SUM(AC161:AC162)</f>
        <v>#REF!</v>
      </c>
      <c r="AF164" s="114" t="s">
        <v>92</v>
      </c>
      <c r="AG164" s="115"/>
      <c r="AH164" s="116"/>
      <c r="AI164" s="117" t="e">
        <f>SUM(AI161:AI162)</f>
        <v>#REF!</v>
      </c>
    </row>
    <row r="165" spans="1:35" ht="15.75" thickBot="1" x14ac:dyDescent="0.3"/>
    <row r="166" spans="1:35" ht="15.75" thickBot="1" x14ac:dyDescent="0.3">
      <c r="B166" s="88" t="s">
        <v>93</v>
      </c>
      <c r="C166" s="9"/>
      <c r="D166" s="9"/>
      <c r="E166" s="9"/>
      <c r="H166" s="88" t="s">
        <v>93</v>
      </c>
      <c r="I166" s="9"/>
      <c r="J166" s="9"/>
      <c r="K166" s="9"/>
      <c r="N166" s="88" t="s">
        <v>93</v>
      </c>
      <c r="O166" s="9"/>
      <c r="P166" s="9"/>
      <c r="Q166" s="9"/>
      <c r="T166" s="88" t="s">
        <v>93</v>
      </c>
      <c r="U166" s="9"/>
      <c r="V166" s="9"/>
      <c r="W166" s="9"/>
      <c r="Z166" s="88" t="s">
        <v>93</v>
      </c>
      <c r="AA166" s="9"/>
      <c r="AB166" s="9"/>
      <c r="AC166" s="9"/>
      <c r="AF166" s="88" t="s">
        <v>93</v>
      </c>
      <c r="AG166" s="9"/>
      <c r="AH166" s="9"/>
      <c r="AI166" s="9"/>
    </row>
    <row r="167" spans="1:35" ht="15.75" thickBot="1" x14ac:dyDescent="0.3">
      <c r="B167" s="73" t="s">
        <v>19</v>
      </c>
      <c r="C167" s="74" t="s">
        <v>2</v>
      </c>
      <c r="D167" s="74" t="s">
        <v>3</v>
      </c>
      <c r="E167" s="75" t="s">
        <v>1</v>
      </c>
      <c r="H167" s="73" t="s">
        <v>19</v>
      </c>
      <c r="I167" s="74" t="s">
        <v>2</v>
      </c>
      <c r="J167" s="74" t="s">
        <v>3</v>
      </c>
      <c r="K167" s="75" t="s">
        <v>1</v>
      </c>
      <c r="N167" s="73" t="s">
        <v>19</v>
      </c>
      <c r="O167" s="74" t="s">
        <v>2</v>
      </c>
      <c r="P167" s="74" t="s">
        <v>3</v>
      </c>
      <c r="Q167" s="75" t="s">
        <v>1</v>
      </c>
      <c r="T167" s="73" t="s">
        <v>19</v>
      </c>
      <c r="U167" s="74" t="s">
        <v>2</v>
      </c>
      <c r="V167" s="74" t="s">
        <v>3</v>
      </c>
      <c r="W167" s="75" t="s">
        <v>1</v>
      </c>
      <c r="Z167" s="73" t="s">
        <v>19</v>
      </c>
      <c r="AA167" s="74" t="s">
        <v>2</v>
      </c>
      <c r="AB167" s="74" t="s">
        <v>3</v>
      </c>
      <c r="AC167" s="75" t="s">
        <v>1</v>
      </c>
      <c r="AF167" s="73" t="s">
        <v>19</v>
      </c>
      <c r="AG167" s="74" t="s">
        <v>2</v>
      </c>
      <c r="AH167" s="74" t="s">
        <v>3</v>
      </c>
      <c r="AI167" s="75" t="s">
        <v>1</v>
      </c>
    </row>
    <row r="168" spans="1:35" x14ac:dyDescent="0.25">
      <c r="A168" s="77" t="s">
        <v>62</v>
      </c>
      <c r="B168" s="25" t="s">
        <v>97</v>
      </c>
      <c r="C168" s="118" t="s">
        <v>98</v>
      </c>
      <c r="D168" s="27"/>
      <c r="E168" s="119">
        <f>IF('Start Here - Data Entry '!$E$5&gt;2,0,IF(D174&lt;=A169,E169,(IF(D174&lt;=A170,E170,(IF(D174&lt;=A171,E171,(IF(D174&lt;=A172,E172,E173))))))))</f>
        <v>0</v>
      </c>
      <c r="F168" s="78"/>
      <c r="G168" s="77" t="s">
        <v>62</v>
      </c>
      <c r="H168" s="25" t="s">
        <v>97</v>
      </c>
      <c r="I168" s="118" t="s">
        <v>98</v>
      </c>
      <c r="J168" s="27"/>
      <c r="K168" s="119">
        <f>IF('Start Here - Data Entry '!$E$5&gt;2,0,IF(J174&lt;=G169,K169,(IF(J174&lt;=G170,K170,(IF(J174&lt;=G171,K171,(IF(J174&lt;=G172,K172,K173))))))))</f>
        <v>0</v>
      </c>
      <c r="L168" s="78"/>
      <c r="M168" s="77" t="s">
        <v>62</v>
      </c>
      <c r="N168" s="25" t="s">
        <v>97</v>
      </c>
      <c r="O168" s="118" t="s">
        <v>98</v>
      </c>
      <c r="P168" s="27"/>
      <c r="Q168" s="119">
        <f>IF('Start Here - Data Entry '!$E$5&gt;2,0,IF(P174&lt;=M169,Q169,(IF(P174&lt;=M170,Q170,(IF(P174&lt;=M171,Q171,(IF(P174&lt;=M172,Q172,Q173))))))))</f>
        <v>0</v>
      </c>
      <c r="R168" s="78"/>
      <c r="S168" s="77" t="s">
        <v>62</v>
      </c>
      <c r="T168" s="25" t="s">
        <v>97</v>
      </c>
      <c r="U168" s="118" t="s">
        <v>98</v>
      </c>
      <c r="V168" s="27"/>
      <c r="W168" s="119">
        <f>IF('Start Here - Data Entry '!$E$5&gt;2,0,IF(V174&lt;=S169,W169,(IF(V174&lt;=S170,W170,(IF(V174&lt;=S171,W171,(IF(V174&lt;=S172,W172,W173))))))))</f>
        <v>0</v>
      </c>
      <c r="X168" s="78"/>
      <c r="Y168" s="77" t="s">
        <v>62</v>
      </c>
      <c r="Z168" s="25" t="s">
        <v>97</v>
      </c>
      <c r="AA168" s="118" t="s">
        <v>98</v>
      </c>
      <c r="AB168" s="27"/>
      <c r="AC168" s="119">
        <f>IF('Start Here - Data Entry '!$E$5&gt;2,0,IF(AB174&lt;=Y169,AC169,(IF(AB174&lt;=Y170,AC170,(IF(AB174&lt;=Y171,AC171,(IF(AB174&lt;=Y172,AC172,AC173))))))))</f>
        <v>0</v>
      </c>
      <c r="AD168" s="78"/>
      <c r="AE168" s="77" t="s">
        <v>62</v>
      </c>
      <c r="AF168" s="25" t="s">
        <v>97</v>
      </c>
      <c r="AG168" s="118" t="s">
        <v>98</v>
      </c>
      <c r="AH168" s="27"/>
      <c r="AI168" s="119">
        <f>IF('Start Here - Data Entry '!$E$5&gt;2,0,IF(AH174&lt;=AE169,AI169,(IF(AH174&lt;=AE170,AI170,(IF(AH174&lt;=AE171,AI171,(IF(AH174&lt;=AE172,AI172,AI173))))))))</f>
        <v>0</v>
      </c>
    </row>
    <row r="169" spans="1:35" x14ac:dyDescent="0.25">
      <c r="A169" s="5">
        <v>200</v>
      </c>
      <c r="B169" s="120" t="s">
        <v>57</v>
      </c>
      <c r="C169" s="121">
        <v>0.5</v>
      </c>
      <c r="D169" s="32">
        <f>$D$106</f>
        <v>0</v>
      </c>
      <c r="E169" s="122">
        <f>C169</f>
        <v>0.5</v>
      </c>
      <c r="F169" s="78"/>
      <c r="G169" s="5">
        <v>200</v>
      </c>
      <c r="H169" s="120" t="s">
        <v>57</v>
      </c>
      <c r="I169" s="121">
        <v>0.5</v>
      </c>
      <c r="J169" s="32">
        <f>$J$106</f>
        <v>0</v>
      </c>
      <c r="K169" s="122">
        <f>I169</f>
        <v>0.5</v>
      </c>
      <c r="L169" s="78"/>
      <c r="M169" s="5">
        <v>200</v>
      </c>
      <c r="N169" s="120" t="s">
        <v>57</v>
      </c>
      <c r="O169" s="121">
        <v>0.5</v>
      </c>
      <c r="P169" s="32">
        <f>$P$106</f>
        <v>0</v>
      </c>
      <c r="Q169" s="122">
        <f>O169</f>
        <v>0.5</v>
      </c>
      <c r="R169" s="78"/>
      <c r="S169" s="5">
        <v>200</v>
      </c>
      <c r="T169" s="120" t="s">
        <v>57</v>
      </c>
      <c r="U169" s="121">
        <v>0.5</v>
      </c>
      <c r="V169" s="32">
        <f>$V$106</f>
        <v>0</v>
      </c>
      <c r="W169" s="122">
        <f>U169</f>
        <v>0.5</v>
      </c>
      <c r="X169" s="78"/>
      <c r="Y169" s="5">
        <v>200</v>
      </c>
      <c r="Z169" s="120" t="s">
        <v>57</v>
      </c>
      <c r="AA169" s="121">
        <v>0.5</v>
      </c>
      <c r="AB169" s="32">
        <f>$AB$106</f>
        <v>0</v>
      </c>
      <c r="AC169" s="122">
        <f>AA169</f>
        <v>0.5</v>
      </c>
      <c r="AD169" s="78"/>
      <c r="AE169" s="5">
        <v>200</v>
      </c>
      <c r="AF169" s="120" t="s">
        <v>57</v>
      </c>
      <c r="AG169" s="121">
        <v>0.5</v>
      </c>
      <c r="AH169" s="32">
        <f>$AH$106</f>
        <v>0</v>
      </c>
      <c r="AI169" s="122">
        <f>AG169</f>
        <v>0.5</v>
      </c>
    </row>
    <row r="170" spans="1:35" x14ac:dyDescent="0.25">
      <c r="A170" s="5">
        <v>400</v>
      </c>
      <c r="B170" s="120" t="s">
        <v>56</v>
      </c>
      <c r="C170" s="121">
        <v>0.5</v>
      </c>
      <c r="D170" s="32">
        <f>$D$106</f>
        <v>0</v>
      </c>
      <c r="E170" s="122">
        <f>C170</f>
        <v>0.5</v>
      </c>
      <c r="G170" s="5">
        <v>400</v>
      </c>
      <c r="H170" s="120" t="s">
        <v>56</v>
      </c>
      <c r="I170" s="121">
        <v>0.5</v>
      </c>
      <c r="J170" s="32">
        <f>$J$106</f>
        <v>0</v>
      </c>
      <c r="K170" s="122">
        <f>I170</f>
        <v>0.5</v>
      </c>
      <c r="M170" s="5">
        <v>400</v>
      </c>
      <c r="N170" s="120" t="s">
        <v>56</v>
      </c>
      <c r="O170" s="121">
        <v>0.5</v>
      </c>
      <c r="P170" s="32">
        <f>$P$106</f>
        <v>0</v>
      </c>
      <c r="Q170" s="122">
        <f>O170</f>
        <v>0.5</v>
      </c>
      <c r="S170" s="5">
        <v>400</v>
      </c>
      <c r="T170" s="120" t="s">
        <v>56</v>
      </c>
      <c r="U170" s="121">
        <v>0.5</v>
      </c>
      <c r="V170" s="32">
        <f>$V$106</f>
        <v>0</v>
      </c>
      <c r="W170" s="122">
        <f>U170</f>
        <v>0.5</v>
      </c>
      <c r="Y170" s="5">
        <v>400</v>
      </c>
      <c r="Z170" s="120" t="s">
        <v>56</v>
      </c>
      <c r="AA170" s="121">
        <v>0.5</v>
      </c>
      <c r="AB170" s="32">
        <f>$AB$106</f>
        <v>0</v>
      </c>
      <c r="AC170" s="122">
        <f>AA170</f>
        <v>0.5</v>
      </c>
      <c r="AE170" s="5">
        <v>400</v>
      </c>
      <c r="AF170" s="120" t="s">
        <v>56</v>
      </c>
      <c r="AG170" s="121">
        <v>0.5</v>
      </c>
      <c r="AH170" s="32">
        <f>$AH$106</f>
        <v>0</v>
      </c>
      <c r="AI170" s="122">
        <f>AG170</f>
        <v>0.5</v>
      </c>
    </row>
    <row r="171" spans="1:35" x14ac:dyDescent="0.25">
      <c r="A171" s="5">
        <v>549</v>
      </c>
      <c r="B171" s="120" t="s">
        <v>59</v>
      </c>
      <c r="C171" s="121">
        <v>1</v>
      </c>
      <c r="D171" s="32">
        <f>$D$106</f>
        <v>0</v>
      </c>
      <c r="E171" s="122">
        <f>C171</f>
        <v>1</v>
      </c>
      <c r="G171" s="5">
        <v>549</v>
      </c>
      <c r="H171" s="120" t="s">
        <v>59</v>
      </c>
      <c r="I171" s="121">
        <v>1</v>
      </c>
      <c r="J171" s="32">
        <f>$J$106</f>
        <v>0</v>
      </c>
      <c r="K171" s="122">
        <f>I171</f>
        <v>1</v>
      </c>
      <c r="M171" s="5">
        <v>549</v>
      </c>
      <c r="N171" s="120" t="s">
        <v>59</v>
      </c>
      <c r="O171" s="121">
        <v>1</v>
      </c>
      <c r="P171" s="32">
        <f>$P$106</f>
        <v>0</v>
      </c>
      <c r="Q171" s="122">
        <f>O171</f>
        <v>1</v>
      </c>
      <c r="S171" s="5">
        <v>549</v>
      </c>
      <c r="T171" s="120" t="s">
        <v>59</v>
      </c>
      <c r="U171" s="121">
        <v>1</v>
      </c>
      <c r="V171" s="32">
        <f>$V$106</f>
        <v>0</v>
      </c>
      <c r="W171" s="122">
        <f>U171</f>
        <v>1</v>
      </c>
      <c r="Y171" s="5">
        <v>549</v>
      </c>
      <c r="Z171" s="120" t="s">
        <v>59</v>
      </c>
      <c r="AA171" s="121">
        <v>1</v>
      </c>
      <c r="AB171" s="32">
        <f>$AB$106</f>
        <v>0</v>
      </c>
      <c r="AC171" s="122">
        <f>AA171</f>
        <v>1</v>
      </c>
      <c r="AE171" s="5">
        <v>549</v>
      </c>
      <c r="AF171" s="120" t="s">
        <v>59</v>
      </c>
      <c r="AG171" s="121">
        <v>1</v>
      </c>
      <c r="AH171" s="32">
        <f>$AH$106</f>
        <v>0</v>
      </c>
      <c r="AI171" s="122">
        <f>AG171</f>
        <v>1</v>
      </c>
    </row>
    <row r="172" spans="1:35" x14ac:dyDescent="0.25">
      <c r="A172" s="5">
        <v>600</v>
      </c>
      <c r="B172" s="123" t="s">
        <v>60</v>
      </c>
      <c r="C172" s="121">
        <v>1</v>
      </c>
      <c r="D172" s="32">
        <f>$D$106</f>
        <v>0</v>
      </c>
      <c r="E172" s="122">
        <f>C172</f>
        <v>1</v>
      </c>
      <c r="G172" s="5">
        <v>600</v>
      </c>
      <c r="H172" s="123" t="s">
        <v>60</v>
      </c>
      <c r="I172" s="121">
        <v>1</v>
      </c>
      <c r="J172" s="32">
        <f>$J$106</f>
        <v>0</v>
      </c>
      <c r="K172" s="122">
        <f>I172</f>
        <v>1</v>
      </c>
      <c r="M172" s="5">
        <v>600</v>
      </c>
      <c r="N172" s="123" t="s">
        <v>60</v>
      </c>
      <c r="O172" s="121">
        <v>1</v>
      </c>
      <c r="P172" s="32">
        <f>$P$106</f>
        <v>0</v>
      </c>
      <c r="Q172" s="122">
        <f>O172</f>
        <v>1</v>
      </c>
      <c r="S172" s="5">
        <v>600</v>
      </c>
      <c r="T172" s="123" t="s">
        <v>60</v>
      </c>
      <c r="U172" s="121">
        <v>1</v>
      </c>
      <c r="V172" s="32">
        <f>$V$106</f>
        <v>0</v>
      </c>
      <c r="W172" s="122">
        <f>U172</f>
        <v>1</v>
      </c>
      <c r="Y172" s="5">
        <v>600</v>
      </c>
      <c r="Z172" s="123" t="s">
        <v>60</v>
      </c>
      <c r="AA172" s="121">
        <v>1</v>
      </c>
      <c r="AB172" s="32">
        <f>$AB$106</f>
        <v>0</v>
      </c>
      <c r="AC172" s="122">
        <f>AA172</f>
        <v>1</v>
      </c>
      <c r="AE172" s="5">
        <v>600</v>
      </c>
      <c r="AF172" s="123" t="s">
        <v>60</v>
      </c>
      <c r="AG172" s="121">
        <v>1</v>
      </c>
      <c r="AH172" s="32">
        <f>$AH$106</f>
        <v>0</v>
      </c>
      <c r="AI172" s="122">
        <f>AG172</f>
        <v>1</v>
      </c>
    </row>
    <row r="173" spans="1:35" x14ac:dyDescent="0.25">
      <c r="B173" s="123" t="s">
        <v>61</v>
      </c>
      <c r="C173" s="121">
        <v>1.5</v>
      </c>
      <c r="D173" s="32">
        <f>$D$106</f>
        <v>0</v>
      </c>
      <c r="E173" s="122">
        <f>C173</f>
        <v>1.5</v>
      </c>
      <c r="H173" s="123" t="s">
        <v>61</v>
      </c>
      <c r="I173" s="121">
        <v>1.5</v>
      </c>
      <c r="J173" s="32">
        <f>$J$106</f>
        <v>0</v>
      </c>
      <c r="K173" s="122">
        <f>I173</f>
        <v>1.5</v>
      </c>
      <c r="N173" s="123" t="s">
        <v>61</v>
      </c>
      <c r="O173" s="121">
        <v>1.5</v>
      </c>
      <c r="P173" s="32">
        <f>$P$106</f>
        <v>0</v>
      </c>
      <c r="Q173" s="122">
        <f>O173</f>
        <v>1.5</v>
      </c>
      <c r="T173" s="123" t="s">
        <v>61</v>
      </c>
      <c r="U173" s="121">
        <v>1.5</v>
      </c>
      <c r="V173" s="32">
        <f>$V$106</f>
        <v>0</v>
      </c>
      <c r="W173" s="122">
        <f>U173</f>
        <v>1.5</v>
      </c>
      <c r="Z173" s="123" t="s">
        <v>61</v>
      </c>
      <c r="AA173" s="121">
        <v>1.5</v>
      </c>
      <c r="AB173" s="32">
        <f>$AB$106</f>
        <v>0</v>
      </c>
      <c r="AC173" s="122">
        <f>AA173</f>
        <v>1.5</v>
      </c>
      <c r="AF173" s="123" t="s">
        <v>61</v>
      </c>
      <c r="AG173" s="121">
        <v>1.5</v>
      </c>
      <c r="AH173" s="32">
        <f>$AH$106</f>
        <v>0</v>
      </c>
      <c r="AI173" s="122">
        <f>AG173</f>
        <v>1.5</v>
      </c>
    </row>
    <row r="174" spans="1:35" ht="15.75" thickBot="1" x14ac:dyDescent="0.3">
      <c r="B174" s="124" t="s">
        <v>99</v>
      </c>
      <c r="C174" s="69"/>
      <c r="D174" s="125">
        <f>D106</f>
        <v>0</v>
      </c>
      <c r="E174" s="126"/>
      <c r="H174" s="124" t="s">
        <v>99</v>
      </c>
      <c r="I174" s="69"/>
      <c r="J174" s="125">
        <f>J106</f>
        <v>0</v>
      </c>
      <c r="K174" s="126"/>
      <c r="N174" s="124" t="s">
        <v>99</v>
      </c>
      <c r="O174" s="69"/>
      <c r="P174" s="125">
        <f>P106</f>
        <v>0</v>
      </c>
      <c r="Q174" s="126"/>
      <c r="T174" s="124" t="s">
        <v>99</v>
      </c>
      <c r="U174" s="69"/>
      <c r="V174" s="125">
        <f>V106</f>
        <v>0</v>
      </c>
      <c r="W174" s="126"/>
      <c r="Z174" s="124" t="s">
        <v>99</v>
      </c>
      <c r="AA174" s="69"/>
      <c r="AB174" s="125">
        <f>AB106</f>
        <v>0</v>
      </c>
      <c r="AC174" s="126"/>
      <c r="AF174" s="124" t="s">
        <v>99</v>
      </c>
      <c r="AG174" s="69"/>
      <c r="AH174" s="125">
        <f>AH106</f>
        <v>0</v>
      </c>
      <c r="AI174" s="126"/>
    </row>
    <row r="175" spans="1:35" ht="15.75" thickBot="1" x14ac:dyDescent="0.3">
      <c r="C175" s="9"/>
      <c r="D175" s="9"/>
      <c r="E175" s="9"/>
      <c r="F175" s="10"/>
      <c r="I175" s="9"/>
      <c r="J175" s="9"/>
      <c r="K175" s="9"/>
      <c r="L175" s="10"/>
      <c r="O175" s="9"/>
      <c r="P175" s="9"/>
      <c r="Q175" s="9"/>
      <c r="R175" s="10"/>
      <c r="U175" s="9"/>
      <c r="V175" s="9"/>
      <c r="W175" s="9"/>
      <c r="X175" s="10"/>
      <c r="AA175" s="9"/>
      <c r="AB175" s="9"/>
      <c r="AC175" s="9"/>
      <c r="AD175" s="10"/>
      <c r="AG175" s="9"/>
      <c r="AH175" s="9"/>
      <c r="AI175" s="9"/>
    </row>
    <row r="176" spans="1:35" ht="15.75" thickBot="1" x14ac:dyDescent="0.3">
      <c r="B176" s="88" t="s">
        <v>100</v>
      </c>
      <c r="C176" s="9"/>
      <c r="D176" s="9"/>
      <c r="E176" s="9"/>
      <c r="F176" s="72"/>
      <c r="H176" s="88" t="s">
        <v>100</v>
      </c>
      <c r="I176" s="9"/>
      <c r="J176" s="9"/>
      <c r="K176" s="9"/>
      <c r="L176" s="72"/>
      <c r="N176" s="88" t="s">
        <v>100</v>
      </c>
      <c r="O176" s="9"/>
      <c r="P176" s="9"/>
      <c r="Q176" s="9"/>
      <c r="R176" s="72"/>
      <c r="T176" s="88" t="s">
        <v>100</v>
      </c>
      <c r="U176" s="9"/>
      <c r="V176" s="9"/>
      <c r="W176" s="9"/>
      <c r="X176" s="72"/>
      <c r="Z176" s="88" t="s">
        <v>100</v>
      </c>
      <c r="AA176" s="9"/>
      <c r="AB176" s="9"/>
      <c r="AC176" s="9"/>
      <c r="AD176" s="72"/>
      <c r="AF176" s="88" t="s">
        <v>100</v>
      </c>
      <c r="AG176" s="9"/>
      <c r="AH176" s="9"/>
      <c r="AI176" s="9"/>
    </row>
    <row r="177" spans="1:35" ht="15.75" thickBot="1" x14ac:dyDescent="0.3">
      <c r="B177" s="73" t="s">
        <v>19</v>
      </c>
      <c r="C177" s="74" t="s">
        <v>2</v>
      </c>
      <c r="D177" s="74" t="s">
        <v>3</v>
      </c>
      <c r="E177" s="75" t="s">
        <v>1</v>
      </c>
      <c r="H177" s="73" t="s">
        <v>19</v>
      </c>
      <c r="I177" s="74" t="s">
        <v>2</v>
      </c>
      <c r="J177" s="74" t="s">
        <v>3</v>
      </c>
      <c r="K177" s="75" t="s">
        <v>1</v>
      </c>
      <c r="N177" s="73" t="s">
        <v>19</v>
      </c>
      <c r="O177" s="74" t="s">
        <v>2</v>
      </c>
      <c r="P177" s="74" t="s">
        <v>3</v>
      </c>
      <c r="Q177" s="75" t="s">
        <v>1</v>
      </c>
      <c r="T177" s="73" t="s">
        <v>19</v>
      </c>
      <c r="U177" s="74" t="s">
        <v>2</v>
      </c>
      <c r="V177" s="74" t="s">
        <v>3</v>
      </c>
      <c r="W177" s="75" t="s">
        <v>1</v>
      </c>
      <c r="Z177" s="73" t="s">
        <v>19</v>
      </c>
      <c r="AA177" s="74" t="s">
        <v>2</v>
      </c>
      <c r="AB177" s="74" t="s">
        <v>3</v>
      </c>
      <c r="AC177" s="75" t="s">
        <v>1</v>
      </c>
      <c r="AF177" s="73" t="s">
        <v>19</v>
      </c>
      <c r="AG177" s="74" t="s">
        <v>2</v>
      </c>
      <c r="AH177" s="74" t="s">
        <v>3</v>
      </c>
      <c r="AI177" s="75" t="s">
        <v>1</v>
      </c>
    </row>
    <row r="178" spans="1:35" x14ac:dyDescent="0.25">
      <c r="B178" s="35" t="s">
        <v>122</v>
      </c>
      <c r="C178" s="36"/>
      <c r="D178" s="37"/>
      <c r="E178" s="43"/>
      <c r="F178" s="10"/>
      <c r="H178" s="35" t="s">
        <v>122</v>
      </c>
      <c r="I178" s="36"/>
      <c r="J178" s="37"/>
      <c r="K178" s="43"/>
      <c r="L178" s="10"/>
      <c r="N178" s="35" t="s">
        <v>122</v>
      </c>
      <c r="O178" s="36"/>
      <c r="P178" s="37"/>
      <c r="Q178" s="43"/>
      <c r="R178" s="10"/>
      <c r="T178" s="35" t="s">
        <v>122</v>
      </c>
      <c r="U178" s="36"/>
      <c r="V178" s="37"/>
      <c r="W178" s="43"/>
      <c r="X178" s="10"/>
      <c r="Z178" s="35" t="s">
        <v>122</v>
      </c>
      <c r="AA178" s="36"/>
      <c r="AB178" s="37"/>
      <c r="AC178" s="43"/>
      <c r="AD178" s="10"/>
      <c r="AF178" s="35" t="s">
        <v>122</v>
      </c>
      <c r="AG178" s="36"/>
      <c r="AH178" s="37"/>
      <c r="AI178" s="43"/>
    </row>
    <row r="179" spans="1:35" ht="20.100000000000001" customHeight="1" x14ac:dyDescent="0.25">
      <c r="B179" s="127" t="s">
        <v>114</v>
      </c>
      <c r="C179" s="128"/>
      <c r="D179" s="129"/>
      <c r="E179" s="130" t="str">
        <f>'Start Here - Data Entry '!$F32</f>
        <v>NA</v>
      </c>
      <c r="F179" s="10"/>
      <c r="H179" s="127" t="s">
        <v>114</v>
      </c>
      <c r="I179" s="128"/>
      <c r="J179" s="129"/>
      <c r="K179" s="130">
        <f>'Start Here - Data Entry '!$G32</f>
        <v>9</v>
      </c>
      <c r="L179" s="10"/>
      <c r="N179" s="127" t="s">
        <v>114</v>
      </c>
      <c r="O179" s="128"/>
      <c r="P179" s="129"/>
      <c r="Q179" s="130">
        <f>'Start Here - Data Entry '!$H32</f>
        <v>18</v>
      </c>
      <c r="R179" s="10"/>
      <c r="T179" s="127" t="s">
        <v>114</v>
      </c>
      <c r="U179" s="128"/>
      <c r="V179" s="129"/>
      <c r="W179" s="130">
        <f>'Start Here - Data Entry '!$I32</f>
        <v>27</v>
      </c>
      <c r="X179" s="10"/>
      <c r="Z179" s="127" t="s">
        <v>114</v>
      </c>
      <c r="AA179" s="128"/>
      <c r="AB179" s="129"/>
      <c r="AC179" s="130">
        <f>'Start Here - Data Entry '!$J32</f>
        <v>36</v>
      </c>
      <c r="AD179" s="10"/>
      <c r="AF179" s="127" t="s">
        <v>114</v>
      </c>
      <c r="AG179" s="128"/>
      <c r="AH179" s="129"/>
      <c r="AI179" s="130">
        <f>'Start Here - Data Entry '!$K32</f>
        <v>36</v>
      </c>
    </row>
    <row r="180" spans="1:35" ht="20.100000000000001" customHeight="1" x14ac:dyDescent="0.25">
      <c r="B180" s="120" t="s">
        <v>115</v>
      </c>
      <c r="C180" s="31"/>
      <c r="D180" s="52"/>
      <c r="E180" s="131" t="e">
        <f>ROUND(E179,0)</f>
        <v>#VALUE!</v>
      </c>
      <c r="F180" s="10"/>
      <c r="H180" s="120" t="s">
        <v>115</v>
      </c>
      <c r="I180" s="31"/>
      <c r="J180" s="52"/>
      <c r="K180" s="131">
        <f>ROUND(K179,0)</f>
        <v>9</v>
      </c>
      <c r="L180" s="10"/>
      <c r="N180" s="120" t="s">
        <v>115</v>
      </c>
      <c r="O180" s="31"/>
      <c r="P180" s="52"/>
      <c r="Q180" s="131">
        <f>ROUND(Q179,0)</f>
        <v>18</v>
      </c>
      <c r="R180" s="10"/>
      <c r="T180" s="120" t="s">
        <v>115</v>
      </c>
      <c r="U180" s="31"/>
      <c r="V180" s="52"/>
      <c r="W180" s="131">
        <f>ROUND(W179,0)</f>
        <v>27</v>
      </c>
      <c r="X180" s="10"/>
      <c r="Z180" s="120" t="s">
        <v>115</v>
      </c>
      <c r="AA180" s="31"/>
      <c r="AB180" s="52"/>
      <c r="AC180" s="131">
        <f>ROUND(AC179,0)</f>
        <v>36</v>
      </c>
      <c r="AD180" s="10"/>
      <c r="AF180" s="120" t="s">
        <v>115</v>
      </c>
      <c r="AG180" s="31"/>
      <c r="AH180" s="52"/>
      <c r="AI180" s="131">
        <f>ROUND(AI179,0)</f>
        <v>36</v>
      </c>
    </row>
    <row r="181" spans="1:35" ht="20.100000000000001" customHeight="1" x14ac:dyDescent="0.25">
      <c r="B181" s="120" t="s">
        <v>116</v>
      </c>
      <c r="C181" s="32"/>
      <c r="D181" s="52"/>
      <c r="E181" s="67"/>
      <c r="F181" s="10"/>
      <c r="H181" s="120" t="s">
        <v>116</v>
      </c>
      <c r="I181" s="32"/>
      <c r="J181" s="52"/>
      <c r="K181" s="67"/>
      <c r="L181" s="10"/>
      <c r="N181" s="120" t="s">
        <v>116</v>
      </c>
      <c r="O181" s="32"/>
      <c r="P181" s="52"/>
      <c r="Q181" s="67"/>
      <c r="R181" s="10"/>
      <c r="T181" s="120" t="s">
        <v>116</v>
      </c>
      <c r="U181" s="32"/>
      <c r="V181" s="52"/>
      <c r="W181" s="67"/>
      <c r="X181" s="10"/>
      <c r="Z181" s="120" t="s">
        <v>116</v>
      </c>
      <c r="AA181" s="32"/>
      <c r="AB181" s="52"/>
      <c r="AC181" s="67"/>
      <c r="AD181" s="10"/>
      <c r="AF181" s="120" t="s">
        <v>116</v>
      </c>
      <c r="AG181" s="32"/>
      <c r="AH181" s="52"/>
      <c r="AI181" s="67"/>
    </row>
    <row r="182" spans="1:35" ht="20.100000000000001" customHeight="1" x14ac:dyDescent="0.25">
      <c r="A182" s="5">
        <v>1</v>
      </c>
      <c r="B182" s="42" t="s">
        <v>13</v>
      </c>
      <c r="C182" s="32"/>
      <c r="D182" s="52"/>
      <c r="E182" s="1">
        <v>19</v>
      </c>
      <c r="F182" s="10"/>
      <c r="G182" s="5">
        <v>1</v>
      </c>
      <c r="H182" s="42" t="s">
        <v>13</v>
      </c>
      <c r="I182" s="32"/>
      <c r="J182" s="52"/>
      <c r="K182" s="1">
        <v>19</v>
      </c>
      <c r="L182" s="10"/>
      <c r="M182" s="5">
        <v>1</v>
      </c>
      <c r="N182" s="42" t="s">
        <v>13</v>
      </c>
      <c r="O182" s="32"/>
      <c r="P182" s="52"/>
      <c r="Q182" s="1">
        <v>19</v>
      </c>
      <c r="R182" s="10"/>
      <c r="S182" s="5">
        <v>1</v>
      </c>
      <c r="T182" s="42" t="s">
        <v>13</v>
      </c>
      <c r="U182" s="32"/>
      <c r="V182" s="52"/>
      <c r="W182" s="1">
        <v>19</v>
      </c>
      <c r="X182" s="10"/>
      <c r="Y182" s="5">
        <v>1</v>
      </c>
      <c r="Z182" s="42" t="s">
        <v>13</v>
      </c>
      <c r="AA182" s="32"/>
      <c r="AB182" s="52"/>
      <c r="AC182" s="1">
        <v>19</v>
      </c>
      <c r="AD182" s="10"/>
      <c r="AE182" s="5">
        <v>1</v>
      </c>
      <c r="AF182" s="42" t="s">
        <v>13</v>
      </c>
      <c r="AG182" s="32"/>
      <c r="AH182" s="52"/>
      <c r="AI182" s="1">
        <v>19</v>
      </c>
    </row>
    <row r="183" spans="1:35" ht="20.100000000000001" customHeight="1" x14ac:dyDescent="0.25">
      <c r="A183" s="5">
        <v>2</v>
      </c>
      <c r="B183" s="42" t="s">
        <v>14</v>
      </c>
      <c r="C183" s="32"/>
      <c r="D183" s="52"/>
      <c r="E183" s="1">
        <v>19</v>
      </c>
      <c r="F183" s="10"/>
      <c r="G183" s="5">
        <v>2</v>
      </c>
      <c r="H183" s="42" t="s">
        <v>14</v>
      </c>
      <c r="I183" s="32"/>
      <c r="J183" s="52"/>
      <c r="K183" s="1">
        <v>19</v>
      </c>
      <c r="L183" s="10"/>
      <c r="M183" s="5">
        <v>2</v>
      </c>
      <c r="N183" s="42" t="s">
        <v>14</v>
      </c>
      <c r="O183" s="32"/>
      <c r="P183" s="52"/>
      <c r="Q183" s="1">
        <v>19</v>
      </c>
      <c r="R183" s="10"/>
      <c r="S183" s="5">
        <v>2</v>
      </c>
      <c r="T183" s="42" t="s">
        <v>14</v>
      </c>
      <c r="U183" s="32"/>
      <c r="V183" s="52"/>
      <c r="W183" s="1">
        <v>19</v>
      </c>
      <c r="X183" s="10"/>
      <c r="Y183" s="5">
        <v>2</v>
      </c>
      <c r="Z183" s="42" t="s">
        <v>14</v>
      </c>
      <c r="AA183" s="32"/>
      <c r="AB183" s="52"/>
      <c r="AC183" s="1">
        <v>19</v>
      </c>
      <c r="AD183" s="10"/>
      <c r="AE183" s="5">
        <v>2</v>
      </c>
      <c r="AF183" s="42" t="s">
        <v>14</v>
      </c>
      <c r="AG183" s="32"/>
      <c r="AH183" s="52"/>
      <c r="AI183" s="1">
        <v>19</v>
      </c>
    </row>
    <row r="184" spans="1:35" x14ac:dyDescent="0.25">
      <c r="A184" s="5">
        <v>3</v>
      </c>
      <c r="B184" s="42" t="s">
        <v>15</v>
      </c>
      <c r="C184" s="32"/>
      <c r="D184" s="52"/>
      <c r="E184" s="1">
        <v>21</v>
      </c>
      <c r="F184" s="10"/>
      <c r="G184" s="5">
        <v>3</v>
      </c>
      <c r="H184" s="42" t="s">
        <v>15</v>
      </c>
      <c r="I184" s="32"/>
      <c r="J184" s="52"/>
      <c r="K184" s="1">
        <v>21</v>
      </c>
      <c r="L184" s="10"/>
      <c r="M184" s="5">
        <v>3</v>
      </c>
      <c r="N184" s="42" t="s">
        <v>15</v>
      </c>
      <c r="O184" s="32"/>
      <c r="P184" s="52"/>
      <c r="Q184" s="1">
        <v>21</v>
      </c>
      <c r="R184" s="10"/>
      <c r="S184" s="5">
        <v>3</v>
      </c>
      <c r="T184" s="42" t="s">
        <v>15</v>
      </c>
      <c r="U184" s="32"/>
      <c r="V184" s="52"/>
      <c r="W184" s="1">
        <v>21</v>
      </c>
      <c r="X184" s="10"/>
      <c r="Y184" s="5">
        <v>3</v>
      </c>
      <c r="Z184" s="42" t="s">
        <v>15</v>
      </c>
      <c r="AA184" s="32"/>
      <c r="AB184" s="52"/>
      <c r="AC184" s="1">
        <v>21</v>
      </c>
      <c r="AD184" s="10"/>
      <c r="AE184" s="5">
        <v>3</v>
      </c>
      <c r="AF184" s="42" t="s">
        <v>15</v>
      </c>
      <c r="AG184" s="32"/>
      <c r="AH184" s="52"/>
      <c r="AI184" s="1">
        <v>21</v>
      </c>
    </row>
    <row r="185" spans="1:35" x14ac:dyDescent="0.25">
      <c r="A185" s="5">
        <v>4</v>
      </c>
      <c r="B185" s="132" t="s">
        <v>17</v>
      </c>
      <c r="C185" s="32"/>
      <c r="D185" s="52"/>
      <c r="E185" s="1">
        <v>21</v>
      </c>
      <c r="F185" s="10"/>
      <c r="G185" s="5">
        <v>4</v>
      </c>
      <c r="H185" s="132" t="s">
        <v>17</v>
      </c>
      <c r="I185" s="32"/>
      <c r="J185" s="52"/>
      <c r="K185" s="1">
        <v>21</v>
      </c>
      <c r="L185" s="10"/>
      <c r="M185" s="5">
        <v>4</v>
      </c>
      <c r="N185" s="132" t="s">
        <v>17</v>
      </c>
      <c r="O185" s="32"/>
      <c r="P185" s="52"/>
      <c r="Q185" s="1">
        <v>21</v>
      </c>
      <c r="R185" s="10"/>
      <c r="S185" s="5">
        <v>4</v>
      </c>
      <c r="T185" s="132" t="s">
        <v>17</v>
      </c>
      <c r="U185" s="32"/>
      <c r="V185" s="52"/>
      <c r="W185" s="1">
        <v>21</v>
      </c>
      <c r="X185" s="10"/>
      <c r="Y185" s="5">
        <v>4</v>
      </c>
      <c r="Z185" s="132" t="s">
        <v>17</v>
      </c>
      <c r="AA185" s="32"/>
      <c r="AB185" s="52"/>
      <c r="AC185" s="1">
        <v>21</v>
      </c>
      <c r="AD185" s="10"/>
      <c r="AE185" s="5">
        <v>4</v>
      </c>
      <c r="AF185" s="132" t="s">
        <v>17</v>
      </c>
      <c r="AG185" s="32"/>
      <c r="AH185" s="52"/>
      <c r="AI185" s="1">
        <v>21</v>
      </c>
    </row>
    <row r="186" spans="1:35" x14ac:dyDescent="0.25">
      <c r="A186" s="5">
        <v>5</v>
      </c>
      <c r="B186" s="123" t="s">
        <v>16</v>
      </c>
      <c r="C186" s="32"/>
      <c r="D186" s="52"/>
      <c r="E186" s="2">
        <v>23</v>
      </c>
      <c r="F186" s="10"/>
      <c r="G186" s="5">
        <v>5</v>
      </c>
      <c r="H186" s="123" t="s">
        <v>16</v>
      </c>
      <c r="I186" s="32"/>
      <c r="J186" s="52"/>
      <c r="K186" s="2">
        <v>23</v>
      </c>
      <c r="L186" s="10"/>
      <c r="M186" s="5">
        <v>5</v>
      </c>
      <c r="N186" s="123" t="s">
        <v>16</v>
      </c>
      <c r="O186" s="32"/>
      <c r="P186" s="52"/>
      <c r="Q186" s="2">
        <v>23</v>
      </c>
      <c r="R186" s="10"/>
      <c r="S186" s="5">
        <v>5</v>
      </c>
      <c r="T186" s="123" t="s">
        <v>16</v>
      </c>
      <c r="U186" s="32"/>
      <c r="V186" s="52"/>
      <c r="W186" s="2">
        <v>23</v>
      </c>
      <c r="X186" s="10"/>
      <c r="Y186" s="5">
        <v>5</v>
      </c>
      <c r="Z186" s="123" t="s">
        <v>16</v>
      </c>
      <c r="AA186" s="32"/>
      <c r="AB186" s="52"/>
      <c r="AC186" s="2">
        <v>23</v>
      </c>
      <c r="AD186" s="10"/>
      <c r="AE186" s="5">
        <v>5</v>
      </c>
      <c r="AF186" s="123" t="s">
        <v>16</v>
      </c>
      <c r="AG186" s="32"/>
      <c r="AH186" s="52"/>
      <c r="AI186" s="2">
        <v>23</v>
      </c>
    </row>
    <row r="187" spans="1:35" ht="15.75" thickBot="1" x14ac:dyDescent="0.3">
      <c r="B187" s="123" t="s">
        <v>117</v>
      </c>
      <c r="C187" s="32"/>
      <c r="D187" s="52"/>
      <c r="E187" s="133">
        <f>IF('Start Here - Data Entry '!$E$5='Calculations - HIDE'!A182,'Calculations - HIDE'!E182,IF('Start Here - Data Entry '!$E$5='Calculations - HIDE'!A183,'Calculations - HIDE'!E183,IF('Start Here - Data Entry '!$E$5='Calculations - HIDE'!A184,'Calculations - HIDE'!E184,IF('Start Here - Data Entry '!$E$5='Calculations - HIDE'!A185,'Calculations - HIDE'!E185,'Calculations - HIDE'!E186))))</f>
        <v>23</v>
      </c>
      <c r="F187" s="10"/>
      <c r="H187" s="123" t="s">
        <v>117</v>
      </c>
      <c r="I187" s="32"/>
      <c r="J187" s="52"/>
      <c r="K187" s="133">
        <f>IF('Start Here - Data Entry '!$E$5='Calculations - HIDE'!G182,'Calculations - HIDE'!K182,IF('Start Here - Data Entry '!$E$5='Calculations - HIDE'!G183,'Calculations - HIDE'!K183,IF('Start Here - Data Entry '!$E$5='Calculations - HIDE'!G184,'Calculations - HIDE'!K184,IF('Start Here - Data Entry '!$E$5='Calculations - HIDE'!G185,'Calculations - HIDE'!K185,'Calculations - HIDE'!K186))))</f>
        <v>23</v>
      </c>
      <c r="L187" s="10"/>
      <c r="N187" s="123" t="s">
        <v>117</v>
      </c>
      <c r="O187" s="32"/>
      <c r="P187" s="52"/>
      <c r="Q187" s="133">
        <f>IF('Start Here - Data Entry '!$E$5='Calculations - HIDE'!M182,'Calculations - HIDE'!Q182,IF('Start Here - Data Entry '!$E$5='Calculations - HIDE'!M183,'Calculations - HIDE'!Q183,IF('Start Here - Data Entry '!$E$5='Calculations - HIDE'!M184,'Calculations - HIDE'!Q184,IF('Start Here - Data Entry '!$E$5='Calculations - HIDE'!M185,'Calculations - HIDE'!Q185,'Calculations - HIDE'!Q186))))</f>
        <v>23</v>
      </c>
      <c r="R187" s="10"/>
      <c r="T187" s="123" t="s">
        <v>117</v>
      </c>
      <c r="U187" s="32"/>
      <c r="V187" s="52"/>
      <c r="W187" s="133">
        <f>IF('Start Here - Data Entry '!$E$5='Calculations - HIDE'!S182,'Calculations - HIDE'!W182,IF('Start Here - Data Entry '!$E$5='Calculations - HIDE'!S183,'Calculations - HIDE'!W183,IF('Start Here - Data Entry '!$E$5='Calculations - HIDE'!S184,'Calculations - HIDE'!W184,IF('Start Here - Data Entry '!$E$5='Calculations - HIDE'!S185,'Calculations - HIDE'!W185,'Calculations - HIDE'!W186))))</f>
        <v>23</v>
      </c>
      <c r="X187" s="10"/>
      <c r="Z187" s="123" t="s">
        <v>117</v>
      </c>
      <c r="AA187" s="32"/>
      <c r="AB187" s="52"/>
      <c r="AC187" s="133">
        <f>IF('Start Here - Data Entry '!$E$5='Calculations - HIDE'!Y182,'Calculations - HIDE'!AC182,IF('Start Here - Data Entry '!$E$5='Calculations - HIDE'!Y183,'Calculations - HIDE'!AC183,IF('Start Here - Data Entry '!$E$5='Calculations - HIDE'!Y184,'Calculations - HIDE'!AC184,IF('Start Here - Data Entry '!$E$5='Calculations - HIDE'!Y185,'Calculations - HIDE'!AC185,'Calculations - HIDE'!AC186))))</f>
        <v>23</v>
      </c>
      <c r="AD187" s="10"/>
      <c r="AF187" s="123" t="s">
        <v>117</v>
      </c>
      <c r="AG187" s="32"/>
      <c r="AH187" s="52"/>
      <c r="AI187" s="133">
        <f>IF('Start Here - Data Entry '!$E$5='Calculations - HIDE'!AE182,'Calculations - HIDE'!AI182,IF('Start Here - Data Entry '!$E$5='Calculations - HIDE'!AE183,'Calculations - HIDE'!AI183,IF('Start Here - Data Entry '!$E$5='Calculations - HIDE'!AE184,'Calculations - HIDE'!AI184,IF('Start Here - Data Entry '!$E$5='Calculations - HIDE'!AE185,'Calculations - HIDE'!AI185,'Calculations - HIDE'!AI186))))</f>
        <v>23</v>
      </c>
    </row>
    <row r="188" spans="1:35" ht="15.75" thickTop="1" x14ac:dyDescent="0.25">
      <c r="B188" s="123" t="s">
        <v>118</v>
      </c>
      <c r="C188" s="32"/>
      <c r="D188" s="52"/>
      <c r="E188" s="130" t="e">
        <f>E180/E187</f>
        <v>#VALUE!</v>
      </c>
      <c r="F188" s="10"/>
      <c r="H188" s="123" t="s">
        <v>118</v>
      </c>
      <c r="I188" s="32"/>
      <c r="J188" s="52"/>
      <c r="K188" s="130">
        <f>K180/K187</f>
        <v>0.39130434782608697</v>
      </c>
      <c r="L188" s="10"/>
      <c r="N188" s="123" t="s">
        <v>118</v>
      </c>
      <c r="O188" s="32"/>
      <c r="P188" s="52"/>
      <c r="Q188" s="130">
        <f>Q180/Q187</f>
        <v>0.78260869565217395</v>
      </c>
      <c r="R188" s="10"/>
      <c r="T188" s="123" t="s">
        <v>118</v>
      </c>
      <c r="U188" s="32"/>
      <c r="V188" s="52"/>
      <c r="W188" s="130">
        <f>W180/W187</f>
        <v>1.173913043478261</v>
      </c>
      <c r="X188" s="10"/>
      <c r="Z188" s="123" t="s">
        <v>118</v>
      </c>
      <c r="AA188" s="32"/>
      <c r="AB188" s="52"/>
      <c r="AC188" s="130">
        <f>AC180/AC187</f>
        <v>1.5652173913043479</v>
      </c>
      <c r="AD188" s="10"/>
      <c r="AF188" s="123" t="s">
        <v>118</v>
      </c>
      <c r="AG188" s="32"/>
      <c r="AH188" s="52"/>
      <c r="AI188" s="130">
        <f>AI180/AI187</f>
        <v>1.5652173913043479</v>
      </c>
    </row>
    <row r="189" spans="1:35" x14ac:dyDescent="0.25">
      <c r="B189" s="123" t="s">
        <v>119</v>
      </c>
      <c r="C189" s="32"/>
      <c r="D189" s="52"/>
      <c r="E189" s="134" t="e">
        <f>TRUNC(E188)</f>
        <v>#VALUE!</v>
      </c>
      <c r="F189" s="10"/>
      <c r="H189" s="123" t="s">
        <v>119</v>
      </c>
      <c r="I189" s="32"/>
      <c r="J189" s="52"/>
      <c r="K189" s="134">
        <f>TRUNC(K188)</f>
        <v>0</v>
      </c>
      <c r="L189" s="10"/>
      <c r="N189" s="123" t="s">
        <v>119</v>
      </c>
      <c r="O189" s="32"/>
      <c r="P189" s="52"/>
      <c r="Q189" s="134">
        <f>TRUNC(Q188)</f>
        <v>0</v>
      </c>
      <c r="R189" s="10"/>
      <c r="T189" s="123" t="s">
        <v>119</v>
      </c>
      <c r="U189" s="32"/>
      <c r="V189" s="52"/>
      <c r="W189" s="134">
        <f>TRUNC(W188)</f>
        <v>1</v>
      </c>
      <c r="X189" s="10"/>
      <c r="Z189" s="123" t="s">
        <v>119</v>
      </c>
      <c r="AA189" s="32"/>
      <c r="AB189" s="52"/>
      <c r="AC189" s="134">
        <f>TRUNC(AC188)</f>
        <v>1</v>
      </c>
      <c r="AD189" s="10"/>
      <c r="AF189" s="123" t="s">
        <v>119</v>
      </c>
      <c r="AG189" s="32"/>
      <c r="AH189" s="52"/>
      <c r="AI189" s="134">
        <f>TRUNC(AI188)</f>
        <v>1</v>
      </c>
    </row>
    <row r="190" spans="1:35" x14ac:dyDescent="0.25">
      <c r="B190" s="123" t="s">
        <v>120</v>
      </c>
      <c r="C190" s="32"/>
      <c r="D190" s="52"/>
      <c r="E190" s="130" t="e">
        <f>E188-E189</f>
        <v>#VALUE!</v>
      </c>
      <c r="F190" s="10"/>
      <c r="H190" s="123" t="s">
        <v>120</v>
      </c>
      <c r="I190" s="32"/>
      <c r="J190" s="52"/>
      <c r="K190" s="130">
        <f>K188-K189</f>
        <v>0.39130434782608697</v>
      </c>
      <c r="L190" s="10"/>
      <c r="N190" s="123" t="s">
        <v>120</v>
      </c>
      <c r="O190" s="32"/>
      <c r="P190" s="52"/>
      <c r="Q190" s="130">
        <f>Q188-Q189</f>
        <v>0.78260869565217395</v>
      </c>
      <c r="R190" s="10"/>
      <c r="T190" s="123" t="s">
        <v>120</v>
      </c>
      <c r="U190" s="32"/>
      <c r="V190" s="52"/>
      <c r="W190" s="130">
        <f>W188-W189</f>
        <v>0.17391304347826098</v>
      </c>
      <c r="X190" s="10"/>
      <c r="Z190" s="123" t="s">
        <v>120</v>
      </c>
      <c r="AA190" s="32"/>
      <c r="AB190" s="52"/>
      <c r="AC190" s="130">
        <f>AC188-AC189</f>
        <v>0.56521739130434789</v>
      </c>
      <c r="AD190" s="10"/>
      <c r="AF190" s="123" t="s">
        <v>120</v>
      </c>
      <c r="AG190" s="32"/>
      <c r="AH190" s="52"/>
      <c r="AI190" s="130">
        <f>AI188-AI189</f>
        <v>0.56521739130434789</v>
      </c>
    </row>
    <row r="191" spans="1:35" x14ac:dyDescent="0.25">
      <c r="B191" s="123" t="s">
        <v>121</v>
      </c>
      <c r="C191" s="32"/>
      <c r="D191" s="52"/>
      <c r="E191" s="130" t="e">
        <f>IF(E190&lt;0.25,0,IF(E190&lt;0.66,0.5,IF(E190&gt;=0.66,1)))</f>
        <v>#VALUE!</v>
      </c>
      <c r="F191" s="10"/>
      <c r="H191" s="123" t="s">
        <v>121</v>
      </c>
      <c r="I191" s="32"/>
      <c r="J191" s="52"/>
      <c r="K191" s="130">
        <f>IF(K190&lt;0.25,0,IF(K190&lt;0.66,0.5,IF(K190&gt;=0.66,1)))</f>
        <v>0.5</v>
      </c>
      <c r="L191" s="10"/>
      <c r="N191" s="123" t="s">
        <v>121</v>
      </c>
      <c r="O191" s="32"/>
      <c r="P191" s="52"/>
      <c r="Q191" s="130">
        <f>IF(Q190&lt;0.25,0,IF(Q190&lt;0.66,0.5,IF(Q190&gt;=0.66,1)))</f>
        <v>1</v>
      </c>
      <c r="R191" s="10"/>
      <c r="T191" s="123" t="s">
        <v>121</v>
      </c>
      <c r="U191" s="32"/>
      <c r="V191" s="52"/>
      <c r="W191" s="130">
        <f>IF(W190&lt;0.25,0,IF(W190&lt;0.66,0.5,IF(W190&gt;=0.66,1)))</f>
        <v>0</v>
      </c>
      <c r="X191" s="10"/>
      <c r="Z191" s="123" t="s">
        <v>121</v>
      </c>
      <c r="AA191" s="32"/>
      <c r="AB191" s="52"/>
      <c r="AC191" s="130">
        <f>IF(AC190&lt;0.25,0,IF(AC190&lt;0.66,0.5,IF(AC190&gt;=0.66,1)))</f>
        <v>0.5</v>
      </c>
      <c r="AD191" s="10"/>
      <c r="AF191" s="123" t="s">
        <v>121</v>
      </c>
      <c r="AG191" s="32"/>
      <c r="AH191" s="52"/>
      <c r="AI191" s="130">
        <f>IF(AI190&lt;0.25,0,IF(AI190&lt;0.66,0.5,IF(AI190&gt;=0.66,1)))</f>
        <v>0.5</v>
      </c>
    </row>
    <row r="192" spans="1:35" x14ac:dyDescent="0.25">
      <c r="B192" s="135" t="s">
        <v>123</v>
      </c>
      <c r="C192" s="106"/>
      <c r="D192" s="136"/>
      <c r="E192" s="137" t="e">
        <f>IF(E189+E191&lt;1,1,E191+E189)</f>
        <v>#VALUE!</v>
      </c>
      <c r="F192" s="10"/>
      <c r="H192" s="135" t="s">
        <v>123</v>
      </c>
      <c r="I192" s="106"/>
      <c r="J192" s="136"/>
      <c r="K192" s="137">
        <f>IF(K189+K191&lt;1,1,K191+K189)</f>
        <v>1</v>
      </c>
      <c r="L192" s="10"/>
      <c r="N192" s="135" t="s">
        <v>123</v>
      </c>
      <c r="O192" s="106"/>
      <c r="P192" s="136"/>
      <c r="Q192" s="137">
        <f>IF(Q189+Q191&lt;1,1,Q191+Q189)</f>
        <v>1</v>
      </c>
      <c r="R192" s="10"/>
      <c r="T192" s="135" t="s">
        <v>123</v>
      </c>
      <c r="U192" s="106"/>
      <c r="V192" s="136"/>
      <c r="W192" s="137">
        <f>IF(W189+W191&lt;1,1,W191+W189)</f>
        <v>1</v>
      </c>
      <c r="X192" s="10"/>
      <c r="Z192" s="135" t="s">
        <v>123</v>
      </c>
      <c r="AA192" s="106"/>
      <c r="AB192" s="136"/>
      <c r="AC192" s="137">
        <f>IF(AC189+AC191&lt;1,1,AC191+AC189)</f>
        <v>1.5</v>
      </c>
      <c r="AD192" s="10"/>
      <c r="AF192" s="135" t="s">
        <v>123</v>
      </c>
      <c r="AG192" s="106"/>
      <c r="AH192" s="136"/>
      <c r="AI192" s="137">
        <f>IF(AI189+AI191&lt;1,1,AI191+AI189)</f>
        <v>1.5</v>
      </c>
    </row>
    <row r="193" spans="1:35" x14ac:dyDescent="0.25">
      <c r="B193" s="138" t="s">
        <v>124</v>
      </c>
      <c r="C193" s="106"/>
      <c r="D193" s="136"/>
      <c r="E193" s="139" t="e">
        <f>E192*$E$5</f>
        <v>#VALUE!</v>
      </c>
      <c r="F193" s="10"/>
      <c r="H193" s="138" t="s">
        <v>124</v>
      </c>
      <c r="I193" s="106"/>
      <c r="J193" s="136"/>
      <c r="K193" s="139">
        <f>K192*$E$5</f>
        <v>67515</v>
      </c>
      <c r="L193" s="10"/>
      <c r="N193" s="138" t="s">
        <v>124</v>
      </c>
      <c r="O193" s="106"/>
      <c r="P193" s="136"/>
      <c r="Q193" s="139">
        <f>Q192*$E$5</f>
        <v>67515</v>
      </c>
      <c r="R193" s="10"/>
      <c r="T193" s="138" t="s">
        <v>124</v>
      </c>
      <c r="U193" s="106"/>
      <c r="V193" s="136"/>
      <c r="W193" s="139">
        <f>W192*$E$5</f>
        <v>67515</v>
      </c>
      <c r="X193" s="10"/>
      <c r="Z193" s="138" t="s">
        <v>124</v>
      </c>
      <c r="AA193" s="106"/>
      <c r="AB193" s="136"/>
      <c r="AC193" s="139">
        <f>AC192*$E$5</f>
        <v>101272.5</v>
      </c>
      <c r="AD193" s="10"/>
      <c r="AF193" s="138" t="s">
        <v>124</v>
      </c>
      <c r="AG193" s="106"/>
      <c r="AH193" s="136"/>
      <c r="AI193" s="139">
        <f>AI192*$E$5</f>
        <v>101272.5</v>
      </c>
    </row>
    <row r="194" spans="1:35" ht="15.75" thickBot="1" x14ac:dyDescent="0.3">
      <c r="B194" s="140"/>
      <c r="C194" s="85"/>
      <c r="D194" s="141"/>
      <c r="E194" s="142"/>
      <c r="F194" s="10"/>
      <c r="H194" s="140"/>
      <c r="I194" s="85"/>
      <c r="J194" s="141"/>
      <c r="K194" s="142"/>
      <c r="L194" s="10"/>
      <c r="N194" s="140"/>
      <c r="O194" s="85"/>
      <c r="P194" s="141"/>
      <c r="Q194" s="142"/>
      <c r="R194" s="10"/>
      <c r="T194" s="140"/>
      <c r="U194" s="85"/>
      <c r="V194" s="141"/>
      <c r="W194" s="142"/>
      <c r="X194" s="10"/>
      <c r="Z194" s="140"/>
      <c r="AA194" s="85"/>
      <c r="AB194" s="141"/>
      <c r="AC194" s="142"/>
      <c r="AD194" s="10"/>
      <c r="AF194" s="140"/>
      <c r="AG194" s="85"/>
      <c r="AH194" s="141"/>
      <c r="AI194" s="142"/>
    </row>
    <row r="195" spans="1:35" ht="15.75" thickBot="1" x14ac:dyDescent="0.3">
      <c r="C195" s="9"/>
      <c r="D195" s="9"/>
      <c r="E195" s="9"/>
      <c r="F195" s="10"/>
      <c r="I195" s="9"/>
      <c r="J195" s="9"/>
      <c r="K195" s="9"/>
      <c r="L195" s="10"/>
      <c r="O195" s="9"/>
      <c r="P195" s="9"/>
      <c r="Q195" s="9"/>
      <c r="R195" s="10"/>
      <c r="U195" s="9"/>
      <c r="V195" s="9"/>
      <c r="W195" s="9"/>
      <c r="X195" s="10"/>
      <c r="AA195" s="9"/>
      <c r="AB195" s="9"/>
      <c r="AC195" s="9"/>
      <c r="AD195" s="10"/>
      <c r="AG195" s="9"/>
      <c r="AH195" s="9"/>
      <c r="AI195" s="9"/>
    </row>
    <row r="196" spans="1:35" ht="15.75" thickBot="1" x14ac:dyDescent="0.3">
      <c r="B196" s="88" t="s">
        <v>100</v>
      </c>
      <c r="C196" s="9"/>
      <c r="D196" s="9"/>
      <c r="E196" s="9"/>
      <c r="F196" s="72"/>
      <c r="H196" s="88" t="s">
        <v>100</v>
      </c>
      <c r="I196" s="9"/>
      <c r="J196" s="9"/>
      <c r="K196" s="9"/>
      <c r="L196" s="72"/>
      <c r="N196" s="88" t="s">
        <v>100</v>
      </c>
      <c r="O196" s="9"/>
      <c r="P196" s="9"/>
      <c r="Q196" s="9"/>
      <c r="R196" s="72"/>
      <c r="T196" s="88" t="s">
        <v>100</v>
      </c>
      <c r="U196" s="9"/>
      <c r="V196" s="9"/>
      <c r="W196" s="9"/>
      <c r="X196" s="72"/>
      <c r="Z196" s="88" t="s">
        <v>100</v>
      </c>
      <c r="AA196" s="9"/>
      <c r="AB196" s="9"/>
      <c r="AC196" s="9"/>
      <c r="AD196" s="72"/>
      <c r="AF196" s="88" t="s">
        <v>100</v>
      </c>
      <c r="AG196" s="9"/>
      <c r="AH196" s="9"/>
      <c r="AI196" s="9"/>
    </row>
    <row r="197" spans="1:35" ht="15.75" thickBot="1" x14ac:dyDescent="0.3">
      <c r="B197" s="73" t="s">
        <v>19</v>
      </c>
      <c r="C197" s="74" t="s">
        <v>2</v>
      </c>
      <c r="D197" s="74" t="s">
        <v>3</v>
      </c>
      <c r="E197" s="75" t="s">
        <v>1</v>
      </c>
      <c r="H197" s="73" t="s">
        <v>19</v>
      </c>
      <c r="I197" s="74" t="s">
        <v>2</v>
      </c>
      <c r="J197" s="74" t="s">
        <v>3</v>
      </c>
      <c r="K197" s="75" t="s">
        <v>1</v>
      </c>
      <c r="N197" s="73" t="s">
        <v>19</v>
      </c>
      <c r="O197" s="74" t="s">
        <v>2</v>
      </c>
      <c r="P197" s="74" t="s">
        <v>3</v>
      </c>
      <c r="Q197" s="75" t="s">
        <v>1</v>
      </c>
      <c r="T197" s="73" t="s">
        <v>19</v>
      </c>
      <c r="U197" s="74" t="s">
        <v>2</v>
      </c>
      <c r="V197" s="74" t="s">
        <v>3</v>
      </c>
      <c r="W197" s="75" t="s">
        <v>1</v>
      </c>
      <c r="Z197" s="73" t="s">
        <v>19</v>
      </c>
      <c r="AA197" s="74" t="s">
        <v>2</v>
      </c>
      <c r="AB197" s="74" t="s">
        <v>3</v>
      </c>
      <c r="AC197" s="75" t="s">
        <v>1</v>
      </c>
      <c r="AF197" s="73" t="s">
        <v>19</v>
      </c>
      <c r="AG197" s="74" t="s">
        <v>2</v>
      </c>
      <c r="AH197" s="74" t="s">
        <v>3</v>
      </c>
      <c r="AI197" s="75" t="s">
        <v>1</v>
      </c>
    </row>
    <row r="198" spans="1:35" x14ac:dyDescent="0.25">
      <c r="B198" s="25" t="s">
        <v>139</v>
      </c>
      <c r="C198" s="90"/>
      <c r="D198" s="27"/>
      <c r="E198" s="143" t="e">
        <f>D12</f>
        <v>#REF!</v>
      </c>
      <c r="H198" s="25" t="s">
        <v>139</v>
      </c>
      <c r="I198" s="90"/>
      <c r="J198" s="27"/>
      <c r="K198" s="143">
        <f>J12</f>
        <v>60</v>
      </c>
      <c r="N198" s="25" t="s">
        <v>139</v>
      </c>
      <c r="O198" s="90"/>
      <c r="P198" s="27"/>
      <c r="Q198" s="143">
        <f>P12</f>
        <v>120</v>
      </c>
      <c r="T198" s="25" t="s">
        <v>139</v>
      </c>
      <c r="U198" s="90"/>
      <c r="V198" s="27"/>
      <c r="W198" s="143">
        <f>V12</f>
        <v>180</v>
      </c>
      <c r="Z198" s="25" t="s">
        <v>139</v>
      </c>
      <c r="AA198" s="90"/>
      <c r="AB198" s="27"/>
      <c r="AC198" s="143">
        <f>AB12</f>
        <v>240</v>
      </c>
      <c r="AF198" s="25" t="s">
        <v>139</v>
      </c>
      <c r="AG198" s="90"/>
      <c r="AH198" s="27"/>
      <c r="AI198" s="143">
        <f>AH12</f>
        <v>240</v>
      </c>
    </row>
    <row r="199" spans="1:35" x14ac:dyDescent="0.25">
      <c r="A199" s="5">
        <v>1</v>
      </c>
      <c r="B199" s="42" t="s">
        <v>13</v>
      </c>
      <c r="C199" s="31"/>
      <c r="D199" s="32"/>
      <c r="E199" s="33"/>
      <c r="G199" s="5">
        <v>1</v>
      </c>
      <c r="H199" s="42" t="s">
        <v>13</v>
      </c>
      <c r="I199" s="31"/>
      <c r="J199" s="32"/>
      <c r="K199" s="33"/>
      <c r="M199" s="5">
        <v>1</v>
      </c>
      <c r="N199" s="42" t="s">
        <v>13</v>
      </c>
      <c r="O199" s="31"/>
      <c r="P199" s="32"/>
      <c r="Q199" s="33"/>
      <c r="S199" s="5">
        <v>1</v>
      </c>
      <c r="T199" s="42" t="s">
        <v>13</v>
      </c>
      <c r="U199" s="31"/>
      <c r="V199" s="32"/>
      <c r="W199" s="33"/>
      <c r="Y199" s="5">
        <v>1</v>
      </c>
      <c r="Z199" s="42" t="s">
        <v>13</v>
      </c>
      <c r="AA199" s="31"/>
      <c r="AB199" s="32"/>
      <c r="AC199" s="33"/>
      <c r="AE199" s="5">
        <v>1</v>
      </c>
      <c r="AF199" s="42" t="s">
        <v>13</v>
      </c>
      <c r="AG199" s="31"/>
      <c r="AH199" s="32"/>
      <c r="AI199" s="33"/>
    </row>
    <row r="200" spans="1:35" x14ac:dyDescent="0.25">
      <c r="A200" s="5">
        <v>2</v>
      </c>
      <c r="B200" s="42" t="s">
        <v>14</v>
      </c>
      <c r="C200" s="144" t="s">
        <v>125</v>
      </c>
      <c r="D200" s="145" t="s">
        <v>126</v>
      </c>
      <c r="E200" s="33"/>
      <c r="G200" s="5">
        <v>2</v>
      </c>
      <c r="H200" s="42" t="s">
        <v>14</v>
      </c>
      <c r="I200" s="144" t="s">
        <v>125</v>
      </c>
      <c r="J200" s="145" t="s">
        <v>126</v>
      </c>
      <c r="K200" s="33"/>
      <c r="M200" s="5">
        <v>2</v>
      </c>
      <c r="N200" s="42" t="s">
        <v>14</v>
      </c>
      <c r="O200" s="144" t="s">
        <v>125</v>
      </c>
      <c r="P200" s="145" t="s">
        <v>126</v>
      </c>
      <c r="Q200" s="33"/>
      <c r="S200" s="5">
        <v>2</v>
      </c>
      <c r="T200" s="42" t="s">
        <v>14</v>
      </c>
      <c r="U200" s="144" t="s">
        <v>125</v>
      </c>
      <c r="V200" s="145" t="s">
        <v>126</v>
      </c>
      <c r="W200" s="33"/>
      <c r="Y200" s="5">
        <v>2</v>
      </c>
      <c r="Z200" s="42" t="s">
        <v>14</v>
      </c>
      <c r="AA200" s="144" t="s">
        <v>125</v>
      </c>
      <c r="AB200" s="145" t="s">
        <v>126</v>
      </c>
      <c r="AC200" s="33"/>
      <c r="AE200" s="5">
        <v>2</v>
      </c>
      <c r="AF200" s="42" t="s">
        <v>14</v>
      </c>
      <c r="AG200" s="144" t="s">
        <v>125</v>
      </c>
      <c r="AH200" s="145" t="s">
        <v>126</v>
      </c>
      <c r="AI200" s="33"/>
    </row>
    <row r="201" spans="1:35" x14ac:dyDescent="0.25">
      <c r="B201" s="146">
        <v>449</v>
      </c>
      <c r="C201" s="121">
        <v>2</v>
      </c>
      <c r="D201" s="147">
        <f>C201/5</f>
        <v>0.4</v>
      </c>
      <c r="E201" s="33"/>
      <c r="H201" s="146">
        <v>449</v>
      </c>
      <c r="I201" s="121">
        <v>2</v>
      </c>
      <c r="J201" s="147">
        <f>I201/5</f>
        <v>0.4</v>
      </c>
      <c r="K201" s="33"/>
      <c r="N201" s="146">
        <v>449</v>
      </c>
      <c r="O201" s="121">
        <v>2</v>
      </c>
      <c r="P201" s="147">
        <f>O201/5</f>
        <v>0.4</v>
      </c>
      <c r="Q201" s="33"/>
      <c r="T201" s="146">
        <v>449</v>
      </c>
      <c r="U201" s="121">
        <v>2</v>
      </c>
      <c r="V201" s="147">
        <f>U201/5</f>
        <v>0.4</v>
      </c>
      <c r="W201" s="33"/>
      <c r="Z201" s="146">
        <v>449</v>
      </c>
      <c r="AA201" s="121">
        <v>2</v>
      </c>
      <c r="AB201" s="147">
        <f>AA201/5</f>
        <v>0.4</v>
      </c>
      <c r="AC201" s="33"/>
      <c r="AF201" s="146">
        <v>449</v>
      </c>
      <c r="AG201" s="121">
        <v>2</v>
      </c>
      <c r="AH201" s="147">
        <f>AG201/5</f>
        <v>0.4</v>
      </c>
      <c r="AI201" s="33"/>
    </row>
    <row r="202" spans="1:35" x14ac:dyDescent="0.25">
      <c r="B202" s="146">
        <v>700</v>
      </c>
      <c r="C202" s="121">
        <v>3</v>
      </c>
      <c r="D202" s="147">
        <f>C202/5</f>
        <v>0.6</v>
      </c>
      <c r="E202" s="33"/>
      <c r="H202" s="146">
        <v>700</v>
      </c>
      <c r="I202" s="121">
        <v>3</v>
      </c>
      <c r="J202" s="147">
        <f>I202/5</f>
        <v>0.6</v>
      </c>
      <c r="K202" s="33"/>
      <c r="N202" s="146">
        <v>700</v>
      </c>
      <c r="O202" s="121">
        <v>3</v>
      </c>
      <c r="P202" s="147">
        <f>O202/5</f>
        <v>0.6</v>
      </c>
      <c r="Q202" s="33"/>
      <c r="T202" s="146">
        <v>700</v>
      </c>
      <c r="U202" s="121">
        <v>3</v>
      </c>
      <c r="V202" s="147">
        <f>U202/5</f>
        <v>0.6</v>
      </c>
      <c r="W202" s="33"/>
      <c r="Z202" s="146">
        <v>700</v>
      </c>
      <c r="AA202" s="121">
        <v>3</v>
      </c>
      <c r="AB202" s="147">
        <f>AA202/5</f>
        <v>0.6</v>
      </c>
      <c r="AC202" s="33"/>
      <c r="AF202" s="146">
        <v>700</v>
      </c>
      <c r="AG202" s="121">
        <v>3</v>
      </c>
      <c r="AH202" s="147">
        <f>AG202/5</f>
        <v>0.6</v>
      </c>
      <c r="AI202" s="33"/>
    </row>
    <row r="203" spans="1:35" x14ac:dyDescent="0.25">
      <c r="B203" s="146">
        <v>999</v>
      </c>
      <c r="C203" s="121">
        <v>3</v>
      </c>
      <c r="D203" s="147">
        <f>C203/5</f>
        <v>0.6</v>
      </c>
      <c r="E203" s="148"/>
      <c r="H203" s="146">
        <v>999</v>
      </c>
      <c r="I203" s="121">
        <v>3</v>
      </c>
      <c r="J203" s="147">
        <f>I203/5</f>
        <v>0.6</v>
      </c>
      <c r="K203" s="148"/>
      <c r="N203" s="146">
        <v>999</v>
      </c>
      <c r="O203" s="121">
        <v>3</v>
      </c>
      <c r="P203" s="147">
        <f>O203/5</f>
        <v>0.6</v>
      </c>
      <c r="Q203" s="148"/>
      <c r="T203" s="146">
        <v>999</v>
      </c>
      <c r="U203" s="121">
        <v>3</v>
      </c>
      <c r="V203" s="147">
        <f>U203/5</f>
        <v>0.6</v>
      </c>
      <c r="W203" s="148"/>
      <c r="Z203" s="146">
        <v>999</v>
      </c>
      <c r="AA203" s="121">
        <v>3</v>
      </c>
      <c r="AB203" s="147">
        <f>AA203/5</f>
        <v>0.6</v>
      </c>
      <c r="AC203" s="148"/>
      <c r="AF203" s="146">
        <v>999</v>
      </c>
      <c r="AG203" s="121">
        <v>3</v>
      </c>
      <c r="AH203" s="147">
        <f>AG203/5</f>
        <v>0.6</v>
      </c>
      <c r="AI203" s="148"/>
    </row>
    <row r="204" spans="1:35" x14ac:dyDescent="0.25">
      <c r="B204" s="146">
        <v>1000</v>
      </c>
      <c r="C204" s="149">
        <v>3</v>
      </c>
      <c r="D204" s="150">
        <f>C204/5</f>
        <v>0.6</v>
      </c>
      <c r="E204" s="151"/>
      <c r="H204" s="146">
        <v>1000</v>
      </c>
      <c r="I204" s="149">
        <v>3</v>
      </c>
      <c r="J204" s="150">
        <f>I204/5</f>
        <v>0.6</v>
      </c>
      <c r="K204" s="151"/>
      <c r="N204" s="146">
        <v>1000</v>
      </c>
      <c r="O204" s="149">
        <v>3</v>
      </c>
      <c r="P204" s="150">
        <f>O204/5</f>
        <v>0.6</v>
      </c>
      <c r="Q204" s="151"/>
      <c r="T204" s="146">
        <v>1000</v>
      </c>
      <c r="U204" s="149">
        <v>3</v>
      </c>
      <c r="V204" s="150">
        <f>U204/5</f>
        <v>0.6</v>
      </c>
      <c r="W204" s="151"/>
      <c r="Z204" s="146">
        <v>1000</v>
      </c>
      <c r="AA204" s="149">
        <v>3</v>
      </c>
      <c r="AB204" s="150">
        <f>AA204/5</f>
        <v>0.6</v>
      </c>
      <c r="AC204" s="151"/>
      <c r="AF204" s="146">
        <v>1000</v>
      </c>
      <c r="AG204" s="149">
        <v>3</v>
      </c>
      <c r="AH204" s="150">
        <f>AG204/5</f>
        <v>0.6</v>
      </c>
      <c r="AI204" s="151"/>
    </row>
    <row r="205" spans="1:35" x14ac:dyDescent="0.25">
      <c r="B205" s="146"/>
      <c r="C205" s="121"/>
      <c r="D205" s="147"/>
      <c r="E205" s="122">
        <f>IF('Start Here - Data Entry '!$E$5&lt;=2,(IF('Calculations - HIDE'!E198&lt;='Calculations - HIDE'!B201,'Calculations - HIDE'!D201,(IF('Calculations - HIDE'!E198&lt;='Calculations - HIDE'!B202,'Calculations - HIDE'!D202,(IF('Calculations - HIDE'!E198&lt;='Calculations - HIDE'!B203,'Calculations - HIDE'!D203,D204)))))),0)</f>
        <v>0</v>
      </c>
      <c r="H205" s="146"/>
      <c r="I205" s="121"/>
      <c r="J205" s="147"/>
      <c r="K205" s="122">
        <f>IF('Start Here - Data Entry '!$E$5&lt;=2,(IF('Calculations - HIDE'!K198&lt;='Calculations - HIDE'!H201,'Calculations - HIDE'!J201,(IF('Calculations - HIDE'!K198&lt;='Calculations - HIDE'!H202,'Calculations - HIDE'!J202,(IF('Calculations - HIDE'!K198&lt;='Calculations - HIDE'!H203,'Calculations - HIDE'!J203,J204)))))),0)</f>
        <v>0</v>
      </c>
      <c r="N205" s="146"/>
      <c r="O205" s="121"/>
      <c r="P205" s="147"/>
      <c r="Q205" s="122">
        <f>IF('Start Here - Data Entry '!$E$5&lt;=2,(IF('Calculations - HIDE'!Q198&lt;='Calculations - HIDE'!N201,'Calculations - HIDE'!P201,(IF('Calculations - HIDE'!Q198&lt;='Calculations - HIDE'!N202,'Calculations - HIDE'!P202,(IF('Calculations - HIDE'!Q198&lt;='Calculations - HIDE'!N203,'Calculations - HIDE'!P203,P204)))))),0)</f>
        <v>0</v>
      </c>
      <c r="T205" s="146"/>
      <c r="U205" s="121"/>
      <c r="V205" s="147"/>
      <c r="W205" s="122">
        <f>IF('Start Here - Data Entry '!$E$5&lt;=2,(IF('Calculations - HIDE'!W198&lt;='Calculations - HIDE'!T201,'Calculations - HIDE'!V201,(IF('Calculations - HIDE'!W198&lt;='Calculations - HIDE'!T202,'Calculations - HIDE'!V202,(IF('Calculations - HIDE'!W198&lt;='Calculations - HIDE'!T203,'Calculations - HIDE'!V203,V204)))))),0)</f>
        <v>0</v>
      </c>
      <c r="Z205" s="146"/>
      <c r="AA205" s="121"/>
      <c r="AB205" s="147"/>
      <c r="AC205" s="122">
        <f>IF('Start Here - Data Entry '!$E$5&lt;=2,(IF('Calculations - HIDE'!AC198&lt;='Calculations - HIDE'!Z201,'Calculations - HIDE'!AB201,(IF('Calculations - HIDE'!AC198&lt;='Calculations - HIDE'!Z202,'Calculations - HIDE'!AB202,(IF('Calculations - HIDE'!AC198&lt;='Calculations - HIDE'!Z203,'Calculations - HIDE'!AB203,AB204)))))),0)</f>
        <v>0</v>
      </c>
      <c r="AF205" s="146"/>
      <c r="AG205" s="121"/>
      <c r="AH205" s="147"/>
      <c r="AI205" s="122">
        <f>IF('Start Here - Data Entry '!$E$5&lt;=2,(IF('Calculations - HIDE'!AI198&lt;='Calculations - HIDE'!AF201,'Calculations - HIDE'!AH201,(IF('Calculations - HIDE'!AI198&lt;='Calculations - HIDE'!AF202,'Calculations - HIDE'!AH202,(IF('Calculations - HIDE'!AI198&lt;='Calculations - HIDE'!AF203,'Calculations - HIDE'!AH203,AH204)))))),0)</f>
        <v>0</v>
      </c>
    </row>
    <row r="206" spans="1:35" x14ac:dyDescent="0.25">
      <c r="A206" s="5">
        <v>3</v>
      </c>
      <c r="B206" s="42" t="s">
        <v>15</v>
      </c>
      <c r="C206" s="31"/>
      <c r="D206" s="32"/>
      <c r="E206" s="33"/>
      <c r="G206" s="5">
        <v>3</v>
      </c>
      <c r="H206" s="42" t="s">
        <v>15</v>
      </c>
      <c r="I206" s="31"/>
      <c r="J206" s="32"/>
      <c r="K206" s="33"/>
      <c r="M206" s="5">
        <v>3</v>
      </c>
      <c r="N206" s="42" t="s">
        <v>15</v>
      </c>
      <c r="O206" s="31"/>
      <c r="P206" s="32"/>
      <c r="Q206" s="33"/>
      <c r="S206" s="5">
        <v>3</v>
      </c>
      <c r="T206" s="42" t="s">
        <v>15</v>
      </c>
      <c r="U206" s="31"/>
      <c r="V206" s="32"/>
      <c r="W206" s="33"/>
      <c r="Y206" s="5">
        <v>3</v>
      </c>
      <c r="Z206" s="42" t="s">
        <v>15</v>
      </c>
      <c r="AA206" s="31"/>
      <c r="AB206" s="32"/>
      <c r="AC206" s="33"/>
      <c r="AE206" s="5">
        <v>3</v>
      </c>
      <c r="AF206" s="42" t="s">
        <v>15</v>
      </c>
      <c r="AG206" s="31"/>
      <c r="AH206" s="32"/>
      <c r="AI206" s="33"/>
    </row>
    <row r="207" spans="1:35" x14ac:dyDescent="0.25">
      <c r="A207" s="5">
        <v>4</v>
      </c>
      <c r="B207" s="132" t="s">
        <v>17</v>
      </c>
      <c r="C207" s="31"/>
      <c r="D207" s="32"/>
      <c r="E207" s="33"/>
      <c r="G207" s="5">
        <v>4</v>
      </c>
      <c r="H207" s="132" t="s">
        <v>17</v>
      </c>
      <c r="I207" s="31"/>
      <c r="J207" s="32"/>
      <c r="K207" s="33"/>
      <c r="M207" s="5">
        <v>4</v>
      </c>
      <c r="N207" s="132" t="s">
        <v>17</v>
      </c>
      <c r="O207" s="31"/>
      <c r="P207" s="32"/>
      <c r="Q207" s="33"/>
      <c r="S207" s="5">
        <v>4</v>
      </c>
      <c r="T207" s="132" t="s">
        <v>17</v>
      </c>
      <c r="U207" s="31"/>
      <c r="V207" s="32"/>
      <c r="W207" s="33"/>
      <c r="Y207" s="5">
        <v>4</v>
      </c>
      <c r="Z207" s="132" t="s">
        <v>17</v>
      </c>
      <c r="AA207" s="31"/>
      <c r="AB207" s="32"/>
      <c r="AC207" s="33"/>
      <c r="AE207" s="5">
        <v>4</v>
      </c>
      <c r="AF207" s="132" t="s">
        <v>17</v>
      </c>
      <c r="AG207" s="31"/>
      <c r="AH207" s="32"/>
      <c r="AI207" s="33"/>
    </row>
    <row r="208" spans="1:35" x14ac:dyDescent="0.25">
      <c r="A208" s="5">
        <v>5</v>
      </c>
      <c r="B208" s="42" t="s">
        <v>16</v>
      </c>
      <c r="C208" s="144" t="s">
        <v>125</v>
      </c>
      <c r="D208" s="145" t="s">
        <v>126</v>
      </c>
      <c r="E208" s="33"/>
      <c r="G208" s="5">
        <v>5</v>
      </c>
      <c r="H208" s="42" t="s">
        <v>16</v>
      </c>
      <c r="I208" s="144" t="s">
        <v>125</v>
      </c>
      <c r="J208" s="145" t="s">
        <v>126</v>
      </c>
      <c r="K208" s="33"/>
      <c r="M208" s="5">
        <v>5</v>
      </c>
      <c r="N208" s="42" t="s">
        <v>16</v>
      </c>
      <c r="O208" s="144" t="s">
        <v>125</v>
      </c>
      <c r="P208" s="145" t="s">
        <v>126</v>
      </c>
      <c r="Q208" s="33"/>
      <c r="S208" s="5">
        <v>5</v>
      </c>
      <c r="T208" s="42" t="s">
        <v>16</v>
      </c>
      <c r="U208" s="144" t="s">
        <v>125</v>
      </c>
      <c r="V208" s="145" t="s">
        <v>126</v>
      </c>
      <c r="W208" s="33"/>
      <c r="Y208" s="5">
        <v>5</v>
      </c>
      <c r="Z208" s="42" t="s">
        <v>16</v>
      </c>
      <c r="AA208" s="144" t="s">
        <v>125</v>
      </c>
      <c r="AB208" s="145" t="s">
        <v>126</v>
      </c>
      <c r="AC208" s="33"/>
      <c r="AE208" s="5">
        <v>5</v>
      </c>
      <c r="AF208" s="42" t="s">
        <v>16</v>
      </c>
      <c r="AG208" s="144" t="s">
        <v>125</v>
      </c>
      <c r="AH208" s="145" t="s">
        <v>126</v>
      </c>
      <c r="AI208" s="33"/>
    </row>
    <row r="209" spans="1:35" x14ac:dyDescent="0.25">
      <c r="B209" s="146">
        <v>749</v>
      </c>
      <c r="C209" s="121">
        <v>3</v>
      </c>
      <c r="D209" s="147">
        <f>C209/5</f>
        <v>0.6</v>
      </c>
      <c r="E209" s="33"/>
      <c r="H209" s="146">
        <v>749</v>
      </c>
      <c r="I209" s="121">
        <v>3</v>
      </c>
      <c r="J209" s="147">
        <f>I209/5</f>
        <v>0.6</v>
      </c>
      <c r="K209" s="33"/>
      <c r="N209" s="146">
        <v>749</v>
      </c>
      <c r="O209" s="121">
        <v>3</v>
      </c>
      <c r="P209" s="147">
        <f>O209/5</f>
        <v>0.6</v>
      </c>
      <c r="Q209" s="33"/>
      <c r="T209" s="146">
        <v>749</v>
      </c>
      <c r="U209" s="121">
        <v>3</v>
      </c>
      <c r="V209" s="147">
        <f>U209/5</f>
        <v>0.6</v>
      </c>
      <c r="W209" s="33"/>
      <c r="Z209" s="146">
        <v>749</v>
      </c>
      <c r="AA209" s="121">
        <v>3</v>
      </c>
      <c r="AB209" s="147">
        <f>AA209/5</f>
        <v>0.6</v>
      </c>
      <c r="AC209" s="33"/>
      <c r="AF209" s="146">
        <v>749</v>
      </c>
      <c r="AG209" s="121">
        <v>3</v>
      </c>
      <c r="AH209" s="147">
        <f>AG209/5</f>
        <v>0.6</v>
      </c>
      <c r="AI209" s="33"/>
    </row>
    <row r="210" spans="1:35" x14ac:dyDescent="0.25">
      <c r="B210" s="146">
        <v>750</v>
      </c>
      <c r="C210" s="121">
        <v>4</v>
      </c>
      <c r="D210" s="147">
        <f>C210/5</f>
        <v>0.8</v>
      </c>
      <c r="E210" s="33"/>
      <c r="H210" s="146">
        <v>750</v>
      </c>
      <c r="I210" s="121">
        <v>4</v>
      </c>
      <c r="J210" s="147">
        <f>I210/5</f>
        <v>0.8</v>
      </c>
      <c r="K210" s="33"/>
      <c r="N210" s="146">
        <v>750</v>
      </c>
      <c r="O210" s="121">
        <v>4</v>
      </c>
      <c r="P210" s="147">
        <f>O210/5</f>
        <v>0.8</v>
      </c>
      <c r="Q210" s="33"/>
      <c r="T210" s="146">
        <v>750</v>
      </c>
      <c r="U210" s="121">
        <v>4</v>
      </c>
      <c r="V210" s="147">
        <f>U210/5</f>
        <v>0.8</v>
      </c>
      <c r="W210" s="33"/>
      <c r="Z210" s="146">
        <v>750</v>
      </c>
      <c r="AA210" s="121">
        <v>4</v>
      </c>
      <c r="AB210" s="147">
        <f>AA210/5</f>
        <v>0.8</v>
      </c>
      <c r="AC210" s="33"/>
      <c r="AF210" s="146">
        <v>750</v>
      </c>
      <c r="AG210" s="121">
        <v>4</v>
      </c>
      <c r="AH210" s="147">
        <f>AG210/5</f>
        <v>0.8</v>
      </c>
      <c r="AI210" s="33"/>
    </row>
    <row r="211" spans="1:35" ht="14.25" customHeight="1" x14ac:dyDescent="0.25">
      <c r="B211" s="146">
        <v>999</v>
      </c>
      <c r="C211" s="121">
        <v>4</v>
      </c>
      <c r="D211" s="147">
        <f>C211/5</f>
        <v>0.8</v>
      </c>
      <c r="E211" s="33"/>
      <c r="H211" s="146">
        <v>999</v>
      </c>
      <c r="I211" s="121">
        <v>4</v>
      </c>
      <c r="J211" s="147">
        <f>I211/5</f>
        <v>0.8</v>
      </c>
      <c r="K211" s="33"/>
      <c r="N211" s="146">
        <v>999</v>
      </c>
      <c r="O211" s="121">
        <v>4</v>
      </c>
      <c r="P211" s="147">
        <f>O211/5</f>
        <v>0.8</v>
      </c>
      <c r="Q211" s="33"/>
      <c r="T211" s="146">
        <v>999</v>
      </c>
      <c r="U211" s="121">
        <v>4</v>
      </c>
      <c r="V211" s="147">
        <f>U211/5</f>
        <v>0.8</v>
      </c>
      <c r="W211" s="33"/>
      <c r="Z211" s="146">
        <v>999</v>
      </c>
      <c r="AA211" s="121">
        <v>4</v>
      </c>
      <c r="AB211" s="147">
        <f>AA211/5</f>
        <v>0.8</v>
      </c>
      <c r="AC211" s="33"/>
      <c r="AF211" s="146">
        <v>999</v>
      </c>
      <c r="AG211" s="121">
        <v>4</v>
      </c>
      <c r="AH211" s="147">
        <f>AG211/5</f>
        <v>0.8</v>
      </c>
      <c r="AI211" s="33"/>
    </row>
    <row r="212" spans="1:35" x14ac:dyDescent="0.25">
      <c r="B212" s="146">
        <v>1000</v>
      </c>
      <c r="C212" s="149">
        <v>5</v>
      </c>
      <c r="D212" s="150">
        <f>C212/5</f>
        <v>1</v>
      </c>
      <c r="E212" s="152"/>
      <c r="H212" s="146">
        <v>1000</v>
      </c>
      <c r="I212" s="149">
        <v>5</v>
      </c>
      <c r="J212" s="150">
        <f>I212/5</f>
        <v>1</v>
      </c>
      <c r="K212" s="152"/>
      <c r="N212" s="146">
        <v>1000</v>
      </c>
      <c r="O212" s="149">
        <v>5</v>
      </c>
      <c r="P212" s="150">
        <f>O212/5</f>
        <v>1</v>
      </c>
      <c r="Q212" s="152"/>
      <c r="T212" s="146">
        <v>1000</v>
      </c>
      <c r="U212" s="149">
        <v>5</v>
      </c>
      <c r="V212" s="150">
        <f>U212/5</f>
        <v>1</v>
      </c>
      <c r="W212" s="152"/>
      <c r="Z212" s="146">
        <v>1000</v>
      </c>
      <c r="AA212" s="149">
        <v>5</v>
      </c>
      <c r="AB212" s="150">
        <f>AA212/5</f>
        <v>1</v>
      </c>
      <c r="AC212" s="152"/>
      <c r="AF212" s="146">
        <v>1000</v>
      </c>
      <c r="AG212" s="149">
        <v>5</v>
      </c>
      <c r="AH212" s="150">
        <f>AG212/5</f>
        <v>1</v>
      </c>
      <c r="AI212" s="152"/>
    </row>
    <row r="213" spans="1:35" x14ac:dyDescent="0.25">
      <c r="B213" s="146"/>
      <c r="C213" s="121"/>
      <c r="D213" s="147"/>
      <c r="E213" s="153" t="e">
        <f>IF('Start Here - Data Entry '!$E$5&gt;=3,(IF(E198&lt;=B209,D209,(IF(E198&lt;=B210,D210,IF(E198&lt;=B211,D211,IF(E198&gt;=B212,D212,0)))))),0)</f>
        <v>#REF!</v>
      </c>
      <c r="H213" s="146"/>
      <c r="I213" s="121"/>
      <c r="J213" s="147"/>
      <c r="K213" s="153">
        <f>IF('Start Here - Data Entry '!$E$5&gt;=3,(IF(K198&lt;=H209,J209,(IF(K198&lt;=H210,J210,IF(K198&lt;=H211,J211,IF(K198&gt;=H212,J212,0)))))),0)</f>
        <v>0.6</v>
      </c>
      <c r="N213" s="146"/>
      <c r="O213" s="121"/>
      <c r="P213" s="147"/>
      <c r="Q213" s="153">
        <f>IF('Start Here - Data Entry '!$E$5&gt;=3,(IF(Q198&lt;=N209,P209,(IF(Q198&lt;=N210,P210,IF(Q198&lt;=N211,P211,IF(Q198&gt;=N212,P212,0)))))),0)</f>
        <v>0.6</v>
      </c>
      <c r="T213" s="146"/>
      <c r="U213" s="121"/>
      <c r="V213" s="147"/>
      <c r="W213" s="153">
        <f>IF('Start Here - Data Entry '!$E$5&gt;=3,(IF(W198&lt;=T209,V209,(IF(W198&lt;=T210,V210,IF(W198&lt;=T211,V211,IF(W198&gt;=T212,V212,0)))))),0)</f>
        <v>0.6</v>
      </c>
      <c r="Z213" s="146"/>
      <c r="AA213" s="121"/>
      <c r="AB213" s="147"/>
      <c r="AC213" s="153">
        <f>IF('Start Here - Data Entry '!$E$5&gt;=3,(IF(AC198&lt;=Z209,AB209,(IF(AC198&lt;=Z210,AB210,IF(AC198&lt;=Z211,AB211,IF(AC198&gt;=Z212,AB212,0)))))),0)</f>
        <v>0.6</v>
      </c>
      <c r="AF213" s="146"/>
      <c r="AG213" s="121"/>
      <c r="AH213" s="147"/>
      <c r="AI213" s="153">
        <f>IF('Start Here - Data Entry '!$E$5&gt;=3,(IF(AI198&lt;=AF209,AH209,(IF(AI198&lt;=AF210,AH210,IF(AI198&lt;=AF211,AH211,IF(AI198&gt;=AF212,AH212,0)))))),0)</f>
        <v>0.6</v>
      </c>
    </row>
    <row r="214" spans="1:35" ht="15.75" thickBot="1" x14ac:dyDescent="0.3">
      <c r="B214" s="154" t="s">
        <v>127</v>
      </c>
      <c r="C214" s="81"/>
      <c r="D214" s="109"/>
      <c r="E214" s="155" t="e">
        <f>E213+E205</f>
        <v>#REF!</v>
      </c>
      <c r="H214" s="154" t="s">
        <v>127</v>
      </c>
      <c r="I214" s="81"/>
      <c r="J214" s="109"/>
      <c r="K214" s="155">
        <f>K213+K205</f>
        <v>0.6</v>
      </c>
      <c r="N214" s="154" t="s">
        <v>127</v>
      </c>
      <c r="O214" s="81"/>
      <c r="P214" s="109"/>
      <c r="Q214" s="155">
        <f>Q213+Q205</f>
        <v>0.6</v>
      </c>
      <c r="T214" s="154" t="s">
        <v>127</v>
      </c>
      <c r="U214" s="81"/>
      <c r="V214" s="109"/>
      <c r="W214" s="155">
        <f>W213+W205</f>
        <v>0.6</v>
      </c>
      <c r="Z214" s="154" t="s">
        <v>127</v>
      </c>
      <c r="AA214" s="81"/>
      <c r="AB214" s="109"/>
      <c r="AC214" s="155">
        <f>AC213+AC205</f>
        <v>0.6</v>
      </c>
      <c r="AF214" s="154" t="s">
        <v>127</v>
      </c>
      <c r="AG214" s="81"/>
      <c r="AH214" s="109"/>
      <c r="AI214" s="155">
        <f>AI213+AI205</f>
        <v>0.6</v>
      </c>
    </row>
    <row r="215" spans="1:35" ht="16.5" thickTop="1" thickBot="1" x14ac:dyDescent="0.3">
      <c r="B215" s="156" t="s">
        <v>128</v>
      </c>
      <c r="C215" s="157" t="s">
        <v>129</v>
      </c>
      <c r="D215" s="158">
        <f>14941</f>
        <v>14941</v>
      </c>
      <c r="E215" s="159" t="e">
        <f>E214*$D$215*5</f>
        <v>#REF!</v>
      </c>
      <c r="H215" s="156" t="s">
        <v>128</v>
      </c>
      <c r="I215" s="157" t="s">
        <v>129</v>
      </c>
      <c r="J215" s="158">
        <f>14941</f>
        <v>14941</v>
      </c>
      <c r="K215" s="159">
        <f>K214*$D$215*5</f>
        <v>44823</v>
      </c>
      <c r="N215" s="156" t="s">
        <v>128</v>
      </c>
      <c r="O215" s="157" t="s">
        <v>129</v>
      </c>
      <c r="P215" s="158">
        <f>14941</f>
        <v>14941</v>
      </c>
      <c r="Q215" s="159">
        <f>Q214*$D$215*5</f>
        <v>44823</v>
      </c>
      <c r="T215" s="156" t="s">
        <v>128</v>
      </c>
      <c r="U215" s="157" t="s">
        <v>129</v>
      </c>
      <c r="V215" s="158">
        <f>14941</f>
        <v>14941</v>
      </c>
      <c r="W215" s="159">
        <f>W214*$D$215*5</f>
        <v>44823</v>
      </c>
      <c r="Z215" s="156" t="s">
        <v>128</v>
      </c>
      <c r="AA215" s="157" t="s">
        <v>129</v>
      </c>
      <c r="AB215" s="158">
        <f>14941</f>
        <v>14941</v>
      </c>
      <c r="AC215" s="159">
        <f>AC214*$D$215*5</f>
        <v>44823</v>
      </c>
      <c r="AF215" s="156" t="s">
        <v>128</v>
      </c>
      <c r="AG215" s="157" t="s">
        <v>129</v>
      </c>
      <c r="AH215" s="158">
        <f>14941</f>
        <v>14941</v>
      </c>
      <c r="AI215" s="159">
        <f>AI214*$D$215*5</f>
        <v>44823</v>
      </c>
    </row>
    <row r="216" spans="1:35" ht="15.75" thickBot="1" x14ac:dyDescent="0.3"/>
    <row r="217" spans="1:35" ht="15.75" thickBot="1" x14ac:dyDescent="0.3">
      <c r="B217" s="88" t="s">
        <v>100</v>
      </c>
      <c r="C217" s="9"/>
      <c r="D217" s="9"/>
      <c r="E217" s="9"/>
      <c r="F217" s="72"/>
      <c r="H217" s="88" t="s">
        <v>100</v>
      </c>
      <c r="I217" s="9"/>
      <c r="J217" s="9"/>
      <c r="K217" s="9"/>
      <c r="L217" s="72"/>
      <c r="N217" s="88" t="s">
        <v>100</v>
      </c>
      <c r="O217" s="9"/>
      <c r="P217" s="9"/>
      <c r="Q217" s="9"/>
      <c r="R217" s="72"/>
      <c r="T217" s="88" t="s">
        <v>100</v>
      </c>
      <c r="U217" s="9"/>
      <c r="V217" s="9"/>
      <c r="W217" s="9"/>
      <c r="X217" s="72"/>
      <c r="Z217" s="88" t="s">
        <v>100</v>
      </c>
      <c r="AA217" s="9"/>
      <c r="AB217" s="9"/>
      <c r="AC217" s="9"/>
      <c r="AD217" s="72"/>
      <c r="AF217" s="88" t="s">
        <v>100</v>
      </c>
      <c r="AG217" s="9"/>
      <c r="AH217" s="9"/>
      <c r="AI217" s="9"/>
    </row>
    <row r="218" spans="1:35" ht="15.75" thickBot="1" x14ac:dyDescent="0.3">
      <c r="B218" s="73" t="s">
        <v>19</v>
      </c>
      <c r="C218" s="74" t="s">
        <v>2</v>
      </c>
      <c r="D218" s="74" t="s">
        <v>3</v>
      </c>
      <c r="E218" s="75" t="s">
        <v>1</v>
      </c>
      <c r="H218" s="73" t="s">
        <v>19</v>
      </c>
      <c r="I218" s="74" t="s">
        <v>2</v>
      </c>
      <c r="J218" s="74" t="s">
        <v>3</v>
      </c>
      <c r="K218" s="75" t="s">
        <v>1</v>
      </c>
      <c r="N218" s="73" t="s">
        <v>19</v>
      </c>
      <c r="O218" s="74" t="s">
        <v>2</v>
      </c>
      <c r="P218" s="74" t="s">
        <v>3</v>
      </c>
      <c r="Q218" s="75" t="s">
        <v>1</v>
      </c>
      <c r="T218" s="73" t="s">
        <v>19</v>
      </c>
      <c r="U218" s="74" t="s">
        <v>2</v>
      </c>
      <c r="V218" s="74" t="s">
        <v>3</v>
      </c>
      <c r="W218" s="75" t="s">
        <v>1</v>
      </c>
      <c r="Z218" s="73" t="s">
        <v>19</v>
      </c>
      <c r="AA218" s="74" t="s">
        <v>2</v>
      </c>
      <c r="AB218" s="74" t="s">
        <v>3</v>
      </c>
      <c r="AC218" s="75" t="s">
        <v>1</v>
      </c>
      <c r="AF218" s="73" t="s">
        <v>19</v>
      </c>
      <c r="AG218" s="74" t="s">
        <v>2</v>
      </c>
      <c r="AH218" s="74" t="s">
        <v>3</v>
      </c>
      <c r="AI218" s="75" t="s">
        <v>1</v>
      </c>
    </row>
    <row r="219" spans="1:35" x14ac:dyDescent="0.25">
      <c r="B219" s="25" t="s">
        <v>138</v>
      </c>
      <c r="C219" s="90"/>
      <c r="D219" s="27"/>
      <c r="E219" s="143" t="e">
        <f>D12</f>
        <v>#REF!</v>
      </c>
      <c r="H219" s="25" t="s">
        <v>138</v>
      </c>
      <c r="I219" s="90"/>
      <c r="J219" s="27"/>
      <c r="K219" s="143">
        <f>J12</f>
        <v>60</v>
      </c>
      <c r="N219" s="25" t="s">
        <v>138</v>
      </c>
      <c r="O219" s="90"/>
      <c r="P219" s="27"/>
      <c r="Q219" s="143">
        <f>P12</f>
        <v>120</v>
      </c>
      <c r="T219" s="25" t="s">
        <v>138</v>
      </c>
      <c r="U219" s="90"/>
      <c r="V219" s="27"/>
      <c r="W219" s="143">
        <f>V12</f>
        <v>180</v>
      </c>
      <c r="Z219" s="25" t="s">
        <v>138</v>
      </c>
      <c r="AA219" s="90"/>
      <c r="AB219" s="27"/>
      <c r="AC219" s="143">
        <f>AB12</f>
        <v>240</v>
      </c>
      <c r="AF219" s="25" t="s">
        <v>138</v>
      </c>
      <c r="AG219" s="90"/>
      <c r="AH219" s="27"/>
      <c r="AI219" s="143">
        <f>AH12</f>
        <v>240</v>
      </c>
    </row>
    <row r="220" spans="1:35" x14ac:dyDescent="0.25">
      <c r="A220" s="5">
        <v>1</v>
      </c>
      <c r="B220" s="42" t="s">
        <v>13</v>
      </c>
      <c r="C220" s="31"/>
      <c r="D220" s="32"/>
      <c r="E220" s="33"/>
      <c r="G220" s="5">
        <v>1</v>
      </c>
      <c r="H220" s="42" t="s">
        <v>13</v>
      </c>
      <c r="I220" s="31"/>
      <c r="J220" s="32"/>
      <c r="K220" s="33"/>
      <c r="M220" s="5">
        <v>1</v>
      </c>
      <c r="N220" s="42" t="s">
        <v>13</v>
      </c>
      <c r="O220" s="31"/>
      <c r="P220" s="32"/>
      <c r="Q220" s="33"/>
      <c r="S220" s="5">
        <v>1</v>
      </c>
      <c r="T220" s="42" t="s">
        <v>13</v>
      </c>
      <c r="U220" s="31"/>
      <c r="V220" s="32"/>
      <c r="W220" s="33"/>
      <c r="Y220" s="5">
        <v>1</v>
      </c>
      <c r="Z220" s="42" t="s">
        <v>13</v>
      </c>
      <c r="AA220" s="31"/>
      <c r="AB220" s="32"/>
      <c r="AC220" s="33"/>
      <c r="AE220" s="5">
        <v>1</v>
      </c>
      <c r="AF220" s="42" t="s">
        <v>13</v>
      </c>
      <c r="AG220" s="31"/>
      <c r="AH220" s="32"/>
      <c r="AI220" s="33"/>
    </row>
    <row r="221" spans="1:35" x14ac:dyDescent="0.25">
      <c r="A221" s="5">
        <v>2</v>
      </c>
      <c r="B221" s="42" t="s">
        <v>14</v>
      </c>
      <c r="C221" s="144" t="s">
        <v>125</v>
      </c>
      <c r="D221" s="145" t="s">
        <v>126</v>
      </c>
      <c r="E221" s="33"/>
      <c r="G221" s="5">
        <v>2</v>
      </c>
      <c r="H221" s="42" t="s">
        <v>14</v>
      </c>
      <c r="I221" s="144" t="s">
        <v>125</v>
      </c>
      <c r="J221" s="145" t="s">
        <v>126</v>
      </c>
      <c r="K221" s="33"/>
      <c r="M221" s="5">
        <v>2</v>
      </c>
      <c r="N221" s="42" t="s">
        <v>14</v>
      </c>
      <c r="O221" s="144" t="s">
        <v>125</v>
      </c>
      <c r="P221" s="145" t="s">
        <v>126</v>
      </c>
      <c r="Q221" s="33"/>
      <c r="S221" s="5">
        <v>2</v>
      </c>
      <c r="T221" s="42" t="s">
        <v>14</v>
      </c>
      <c r="U221" s="144" t="s">
        <v>125</v>
      </c>
      <c r="V221" s="145" t="s">
        <v>126</v>
      </c>
      <c r="W221" s="33"/>
      <c r="Y221" s="5">
        <v>2</v>
      </c>
      <c r="Z221" s="42" t="s">
        <v>14</v>
      </c>
      <c r="AA221" s="144" t="s">
        <v>125</v>
      </c>
      <c r="AB221" s="145" t="s">
        <v>126</v>
      </c>
      <c r="AC221" s="33"/>
      <c r="AE221" s="5">
        <v>2</v>
      </c>
      <c r="AF221" s="42" t="s">
        <v>14</v>
      </c>
      <c r="AG221" s="144" t="s">
        <v>125</v>
      </c>
      <c r="AH221" s="145" t="s">
        <v>126</v>
      </c>
      <c r="AI221" s="33"/>
    </row>
    <row r="222" spans="1:35" x14ac:dyDescent="0.25">
      <c r="B222" s="146">
        <v>449</v>
      </c>
      <c r="C222" s="121">
        <v>2</v>
      </c>
      <c r="D222" s="147">
        <f>C222/5</f>
        <v>0.4</v>
      </c>
      <c r="E222" s="33"/>
      <c r="H222" s="146">
        <v>449</v>
      </c>
      <c r="I222" s="121">
        <v>2</v>
      </c>
      <c r="J222" s="147">
        <f>I222/5</f>
        <v>0.4</v>
      </c>
      <c r="K222" s="33"/>
      <c r="N222" s="146">
        <v>449</v>
      </c>
      <c r="O222" s="121">
        <v>2</v>
      </c>
      <c r="P222" s="147">
        <f>O222/5</f>
        <v>0.4</v>
      </c>
      <c r="Q222" s="33"/>
      <c r="T222" s="146">
        <v>449</v>
      </c>
      <c r="U222" s="121">
        <v>2</v>
      </c>
      <c r="V222" s="147">
        <f>U222/5</f>
        <v>0.4</v>
      </c>
      <c r="W222" s="33"/>
      <c r="Z222" s="146">
        <v>449</v>
      </c>
      <c r="AA222" s="121">
        <v>2</v>
      </c>
      <c r="AB222" s="147">
        <f>AA222/5</f>
        <v>0.4</v>
      </c>
      <c r="AC222" s="33"/>
      <c r="AF222" s="146">
        <v>449</v>
      </c>
      <c r="AG222" s="121">
        <v>2</v>
      </c>
      <c r="AH222" s="147">
        <f>AG222/5</f>
        <v>0.4</v>
      </c>
      <c r="AI222" s="33"/>
    </row>
    <row r="223" spans="1:35" x14ac:dyDescent="0.25">
      <c r="B223" s="146">
        <v>450</v>
      </c>
      <c r="C223" s="149">
        <v>3</v>
      </c>
      <c r="D223" s="160">
        <f>C223/5</f>
        <v>0.6</v>
      </c>
      <c r="E223" s="151"/>
      <c r="H223" s="146">
        <v>450</v>
      </c>
      <c r="I223" s="149">
        <v>3</v>
      </c>
      <c r="J223" s="160">
        <f>I223/5</f>
        <v>0.6</v>
      </c>
      <c r="K223" s="151"/>
      <c r="N223" s="146">
        <v>450</v>
      </c>
      <c r="O223" s="149">
        <v>3</v>
      </c>
      <c r="P223" s="160">
        <f>O223/5</f>
        <v>0.6</v>
      </c>
      <c r="Q223" s="151"/>
      <c r="T223" s="146">
        <v>450</v>
      </c>
      <c r="U223" s="149">
        <v>3</v>
      </c>
      <c r="V223" s="160">
        <f>U223/5</f>
        <v>0.6</v>
      </c>
      <c r="W223" s="151"/>
      <c r="Z223" s="146">
        <v>450</v>
      </c>
      <c r="AA223" s="149">
        <v>3</v>
      </c>
      <c r="AB223" s="160">
        <f>AA223/5</f>
        <v>0.6</v>
      </c>
      <c r="AC223" s="151"/>
      <c r="AF223" s="146">
        <v>450</v>
      </c>
      <c r="AG223" s="149">
        <v>3</v>
      </c>
      <c r="AH223" s="160">
        <f>AG223/5</f>
        <v>0.6</v>
      </c>
      <c r="AI223" s="151"/>
    </row>
    <row r="224" spans="1:35" x14ac:dyDescent="0.25">
      <c r="B224" s="146"/>
      <c r="C224" s="121"/>
      <c r="D224" s="147"/>
      <c r="E224" s="122">
        <f>IF('Start Here - Data Entry '!$E$5&lt;=2,(IF($E219&lt;=B222,D222,D223)),0)</f>
        <v>0</v>
      </c>
      <c r="H224" s="146"/>
      <c r="I224" s="121"/>
      <c r="J224" s="147"/>
      <c r="K224" s="122">
        <f>IF('Start Here - Data Entry '!$E$5&lt;=2,(IF($K219&lt;=H222,J222,J223)),0)</f>
        <v>0</v>
      </c>
      <c r="N224" s="146"/>
      <c r="O224" s="121"/>
      <c r="P224" s="147"/>
      <c r="Q224" s="122">
        <f>IF('Start Here - Data Entry '!$E$5&lt;=2,(IF($Q219&lt;=N222,P222,P223)),0)</f>
        <v>0</v>
      </c>
      <c r="T224" s="146"/>
      <c r="U224" s="121"/>
      <c r="V224" s="147"/>
      <c r="W224" s="122">
        <f>IF('Start Here - Data Entry '!$E$5&lt;=2,(IF($W219&lt;=T222,V222,V223)),0)</f>
        <v>0</v>
      </c>
      <c r="Z224" s="146"/>
      <c r="AA224" s="121"/>
      <c r="AB224" s="147"/>
      <c r="AC224" s="122">
        <f>IF('Start Here - Data Entry '!$E$5&lt;=2,(IF($AC219&lt;=Z222,AB222,AB223)),0)</f>
        <v>0</v>
      </c>
      <c r="AF224" s="146"/>
      <c r="AG224" s="121"/>
      <c r="AH224" s="147"/>
      <c r="AI224" s="122">
        <f>IF('Start Here - Data Entry '!$E$5&lt;=2,(IF($AI219&lt;=AF222,AH222,AH223)),0)</f>
        <v>0</v>
      </c>
    </row>
    <row r="225" spans="1:35" x14ac:dyDescent="0.25">
      <c r="A225" s="5">
        <v>3</v>
      </c>
      <c r="B225" s="42" t="s">
        <v>15</v>
      </c>
      <c r="C225" s="144" t="s">
        <v>125</v>
      </c>
      <c r="D225" s="145" t="s">
        <v>126</v>
      </c>
      <c r="E225" s="33"/>
      <c r="G225" s="5">
        <v>3</v>
      </c>
      <c r="H225" s="42" t="s">
        <v>15</v>
      </c>
      <c r="I225" s="144" t="s">
        <v>125</v>
      </c>
      <c r="J225" s="145" t="s">
        <v>126</v>
      </c>
      <c r="K225" s="33"/>
      <c r="M225" s="5">
        <v>3</v>
      </c>
      <c r="N225" s="42" t="s">
        <v>15</v>
      </c>
      <c r="O225" s="144" t="s">
        <v>125</v>
      </c>
      <c r="P225" s="145" t="s">
        <v>126</v>
      </c>
      <c r="Q225" s="33"/>
      <c r="S225" s="5">
        <v>3</v>
      </c>
      <c r="T225" s="42" t="s">
        <v>15</v>
      </c>
      <c r="U225" s="144" t="s">
        <v>125</v>
      </c>
      <c r="V225" s="145" t="s">
        <v>126</v>
      </c>
      <c r="W225" s="33"/>
      <c r="Y225" s="5">
        <v>3</v>
      </c>
      <c r="Z225" s="42" t="s">
        <v>15</v>
      </c>
      <c r="AA225" s="144" t="s">
        <v>125</v>
      </c>
      <c r="AB225" s="145" t="s">
        <v>126</v>
      </c>
      <c r="AC225" s="33"/>
      <c r="AE225" s="5">
        <v>3</v>
      </c>
      <c r="AF225" s="42" t="s">
        <v>15</v>
      </c>
      <c r="AG225" s="144" t="s">
        <v>125</v>
      </c>
      <c r="AH225" s="145" t="s">
        <v>126</v>
      </c>
      <c r="AI225" s="33"/>
    </row>
    <row r="226" spans="1:35" x14ac:dyDescent="0.25">
      <c r="B226" s="146">
        <v>600</v>
      </c>
      <c r="C226" s="121">
        <v>4</v>
      </c>
      <c r="D226" s="147">
        <f>C226/5</f>
        <v>0.8</v>
      </c>
      <c r="E226" s="33"/>
      <c r="H226" s="146">
        <v>600</v>
      </c>
      <c r="I226" s="121">
        <v>4</v>
      </c>
      <c r="J226" s="147">
        <f>I226/5</f>
        <v>0.8</v>
      </c>
      <c r="K226" s="33"/>
      <c r="N226" s="146">
        <v>600</v>
      </c>
      <c r="O226" s="121">
        <v>4</v>
      </c>
      <c r="P226" s="147">
        <f>O226/5</f>
        <v>0.8</v>
      </c>
      <c r="Q226" s="33"/>
      <c r="T226" s="146">
        <v>600</v>
      </c>
      <c r="U226" s="121">
        <v>4</v>
      </c>
      <c r="V226" s="147">
        <f>U226/5</f>
        <v>0.8</v>
      </c>
      <c r="W226" s="33"/>
      <c r="Z226" s="146">
        <v>600</v>
      </c>
      <c r="AA226" s="121">
        <v>4</v>
      </c>
      <c r="AB226" s="147">
        <f>AA226/5</f>
        <v>0.8</v>
      </c>
      <c r="AC226" s="33"/>
      <c r="AF226" s="146">
        <v>600</v>
      </c>
      <c r="AG226" s="121">
        <v>4</v>
      </c>
      <c r="AH226" s="147">
        <f>AG226/5</f>
        <v>0.8</v>
      </c>
      <c r="AI226" s="33"/>
    </row>
    <row r="227" spans="1:35" x14ac:dyDescent="0.25">
      <c r="B227" s="146">
        <v>601</v>
      </c>
      <c r="C227" s="149">
        <v>5</v>
      </c>
      <c r="D227" s="150">
        <f>C227/5</f>
        <v>1</v>
      </c>
      <c r="E227" s="151"/>
      <c r="H227" s="146">
        <v>601</v>
      </c>
      <c r="I227" s="149">
        <v>5</v>
      </c>
      <c r="J227" s="150">
        <f>I227/5</f>
        <v>1</v>
      </c>
      <c r="K227" s="151"/>
      <c r="N227" s="146">
        <v>601</v>
      </c>
      <c r="O227" s="149">
        <v>5</v>
      </c>
      <c r="P227" s="150">
        <f>O227/5</f>
        <v>1</v>
      </c>
      <c r="Q227" s="151"/>
      <c r="T227" s="146">
        <v>601</v>
      </c>
      <c r="U227" s="149">
        <v>5</v>
      </c>
      <c r="V227" s="150">
        <f>U227/5</f>
        <v>1</v>
      </c>
      <c r="W227" s="151"/>
      <c r="Z227" s="146">
        <v>601</v>
      </c>
      <c r="AA227" s="149">
        <v>5</v>
      </c>
      <c r="AB227" s="150">
        <f>AA227/5</f>
        <v>1</v>
      </c>
      <c r="AC227" s="151"/>
      <c r="AF227" s="146">
        <v>601</v>
      </c>
      <c r="AG227" s="149">
        <v>5</v>
      </c>
      <c r="AH227" s="150">
        <f>AG227/5</f>
        <v>1</v>
      </c>
      <c r="AI227" s="151"/>
    </row>
    <row r="228" spans="1:35" x14ac:dyDescent="0.25">
      <c r="B228" s="146"/>
      <c r="C228" s="121"/>
      <c r="D228" s="147"/>
      <c r="E228" s="122">
        <f>IF('Start Here - Data Entry '!$E$5=3,(IF($E219&lt;=B226,D226,D227)),0)</f>
        <v>0</v>
      </c>
      <c r="H228" s="146"/>
      <c r="I228" s="121"/>
      <c r="J228" s="147"/>
      <c r="K228" s="122">
        <f>IF('Start Here - Data Entry '!$E$5=3,(IF($K219&lt;=H226,J226,J227)),0)</f>
        <v>0</v>
      </c>
      <c r="N228" s="146"/>
      <c r="O228" s="121"/>
      <c r="P228" s="147"/>
      <c r="Q228" s="122">
        <f>IF('Start Here - Data Entry '!$E$5=3,(IF($Q219&lt;=N226,P226,P227)),0)</f>
        <v>0</v>
      </c>
      <c r="T228" s="146"/>
      <c r="U228" s="121"/>
      <c r="V228" s="147"/>
      <c r="W228" s="122">
        <f>IF('Start Here - Data Entry '!$E$5=3,(IF($W219&lt;=T226,V226,V227)),0)</f>
        <v>0</v>
      </c>
      <c r="Z228" s="146"/>
      <c r="AA228" s="121"/>
      <c r="AB228" s="147"/>
      <c r="AC228" s="122">
        <f>IF('Start Here - Data Entry '!$E$5=3,(IF($AC219&lt;=Z226,AB226,AB227)),0)</f>
        <v>0</v>
      </c>
      <c r="AF228" s="146"/>
      <c r="AG228" s="121"/>
      <c r="AH228" s="147"/>
      <c r="AI228" s="122">
        <f>IF('Start Here - Data Entry '!$E$5=3,(IF($AI219&lt;=AF226,AH226,AH227)),0)</f>
        <v>0</v>
      </c>
    </row>
    <row r="229" spans="1:35" x14ac:dyDescent="0.25">
      <c r="A229" s="5">
        <v>4</v>
      </c>
      <c r="B229" s="132" t="s">
        <v>17</v>
      </c>
      <c r="C229" s="144" t="s">
        <v>125</v>
      </c>
      <c r="D229" s="145" t="s">
        <v>126</v>
      </c>
      <c r="E229" s="33"/>
      <c r="G229" s="5">
        <v>4</v>
      </c>
      <c r="H229" s="132" t="s">
        <v>17</v>
      </c>
      <c r="I229" s="144" t="s">
        <v>125</v>
      </c>
      <c r="J229" s="145" t="s">
        <v>126</v>
      </c>
      <c r="K229" s="33"/>
      <c r="M229" s="5">
        <v>4</v>
      </c>
      <c r="N229" s="132" t="s">
        <v>17</v>
      </c>
      <c r="O229" s="144" t="s">
        <v>125</v>
      </c>
      <c r="P229" s="145" t="s">
        <v>126</v>
      </c>
      <c r="Q229" s="33"/>
      <c r="S229" s="5">
        <v>4</v>
      </c>
      <c r="T229" s="132" t="s">
        <v>17</v>
      </c>
      <c r="U229" s="144" t="s">
        <v>125</v>
      </c>
      <c r="V229" s="145" t="s">
        <v>126</v>
      </c>
      <c r="W229" s="33"/>
      <c r="Y229" s="5">
        <v>4</v>
      </c>
      <c r="Z229" s="132" t="s">
        <v>17</v>
      </c>
      <c r="AA229" s="144" t="s">
        <v>125</v>
      </c>
      <c r="AB229" s="145" t="s">
        <v>126</v>
      </c>
      <c r="AC229" s="33"/>
      <c r="AE229" s="5">
        <v>4</v>
      </c>
      <c r="AF229" s="132" t="s">
        <v>17</v>
      </c>
      <c r="AG229" s="144" t="s">
        <v>125</v>
      </c>
      <c r="AH229" s="145" t="s">
        <v>126</v>
      </c>
      <c r="AI229" s="33"/>
    </row>
    <row r="230" spans="1:35" x14ac:dyDescent="0.25">
      <c r="B230" s="161">
        <v>1000</v>
      </c>
      <c r="C230" s="121">
        <v>5</v>
      </c>
      <c r="D230" s="147">
        <f>C230/5</f>
        <v>1</v>
      </c>
      <c r="E230" s="33"/>
      <c r="H230" s="161">
        <v>1000</v>
      </c>
      <c r="I230" s="121">
        <v>5</v>
      </c>
      <c r="J230" s="147">
        <f>I230/5</f>
        <v>1</v>
      </c>
      <c r="K230" s="33"/>
      <c r="N230" s="161">
        <v>1000</v>
      </c>
      <c r="O230" s="121">
        <v>5</v>
      </c>
      <c r="P230" s="147">
        <f>O230/5</f>
        <v>1</v>
      </c>
      <c r="Q230" s="33"/>
      <c r="T230" s="161">
        <v>1000</v>
      </c>
      <c r="U230" s="121">
        <v>5</v>
      </c>
      <c r="V230" s="147">
        <f>U230/5</f>
        <v>1</v>
      </c>
      <c r="W230" s="33"/>
      <c r="Z230" s="161">
        <v>1000</v>
      </c>
      <c r="AA230" s="121">
        <v>5</v>
      </c>
      <c r="AB230" s="147">
        <f>AA230/5</f>
        <v>1</v>
      </c>
      <c r="AC230" s="33"/>
      <c r="AF230" s="161">
        <v>1000</v>
      </c>
      <c r="AG230" s="121">
        <v>5</v>
      </c>
      <c r="AH230" s="147">
        <f>AG230/5</f>
        <v>1</v>
      </c>
      <c r="AI230" s="33"/>
    </row>
    <row r="231" spans="1:35" x14ac:dyDescent="0.25">
      <c r="B231" s="161">
        <v>1001</v>
      </c>
      <c r="C231" s="149">
        <v>6</v>
      </c>
      <c r="D231" s="150">
        <f>C231/5</f>
        <v>1.2</v>
      </c>
      <c r="E231" s="151"/>
      <c r="H231" s="161">
        <v>1001</v>
      </c>
      <c r="I231" s="149">
        <v>6</v>
      </c>
      <c r="J231" s="150">
        <f>I231/5</f>
        <v>1.2</v>
      </c>
      <c r="K231" s="151"/>
      <c r="N231" s="161">
        <v>1001</v>
      </c>
      <c r="O231" s="149">
        <v>6</v>
      </c>
      <c r="P231" s="150">
        <f>O231/5</f>
        <v>1.2</v>
      </c>
      <c r="Q231" s="151"/>
      <c r="T231" s="161">
        <v>1001</v>
      </c>
      <c r="U231" s="149">
        <v>6</v>
      </c>
      <c r="V231" s="150">
        <f>U231/5</f>
        <v>1.2</v>
      </c>
      <c r="W231" s="151"/>
      <c r="Z231" s="161">
        <v>1001</v>
      </c>
      <c r="AA231" s="149">
        <v>6</v>
      </c>
      <c r="AB231" s="150">
        <f>AA231/5</f>
        <v>1.2</v>
      </c>
      <c r="AC231" s="151"/>
      <c r="AF231" s="161">
        <v>1001</v>
      </c>
      <c r="AG231" s="149">
        <v>6</v>
      </c>
      <c r="AH231" s="150">
        <f>AG231/5</f>
        <v>1.2</v>
      </c>
      <c r="AI231" s="151"/>
    </row>
    <row r="232" spans="1:35" x14ac:dyDescent="0.25">
      <c r="B232" s="161"/>
      <c r="C232" s="121"/>
      <c r="D232" s="147"/>
      <c r="E232" s="122">
        <f>IF('Start Here - Data Entry '!$E$5=4,(IF($E219&lt;=B230,D230,D231)),0)</f>
        <v>0</v>
      </c>
      <c r="H232" s="161"/>
      <c r="I232" s="121"/>
      <c r="J232" s="147"/>
      <c r="K232" s="122">
        <f>IF('Start Here - Data Entry '!$E$5=4,(IF($K219&lt;=H230,J230,J231)),0)</f>
        <v>0</v>
      </c>
      <c r="N232" s="161"/>
      <c r="O232" s="121"/>
      <c r="P232" s="147"/>
      <c r="Q232" s="122">
        <f>IF('Start Here - Data Entry '!$E$5=4,(IF($Q219&lt;=N230,P230,P231)),0)</f>
        <v>0</v>
      </c>
      <c r="T232" s="161"/>
      <c r="U232" s="121"/>
      <c r="V232" s="147"/>
      <c r="W232" s="122">
        <f>IF('Start Here - Data Entry '!$E$5=4,(IF($W219&lt;=T230,V230,V231)),0)</f>
        <v>0</v>
      </c>
      <c r="Z232" s="161"/>
      <c r="AA232" s="121"/>
      <c r="AB232" s="147"/>
      <c r="AC232" s="122">
        <f>IF('Start Here - Data Entry '!$E$5=4,(IF($AC219&lt;=Z230,AB230,AB231)),0)</f>
        <v>0</v>
      </c>
      <c r="AF232" s="161"/>
      <c r="AG232" s="121"/>
      <c r="AH232" s="147"/>
      <c r="AI232" s="122">
        <f>IF('Start Here - Data Entry '!$E$5=4,(IF($AI219&lt;=AF230,AH230,AH231)),0)</f>
        <v>0</v>
      </c>
    </row>
    <row r="233" spans="1:35" x14ac:dyDescent="0.25">
      <c r="A233" s="5">
        <v>5</v>
      </c>
      <c r="B233" s="42" t="s">
        <v>16</v>
      </c>
      <c r="C233" s="144" t="s">
        <v>125</v>
      </c>
      <c r="D233" s="145" t="s">
        <v>126</v>
      </c>
      <c r="E233" s="33"/>
      <c r="G233" s="5">
        <v>5</v>
      </c>
      <c r="H233" s="42" t="s">
        <v>16</v>
      </c>
      <c r="I233" s="144" t="s">
        <v>125</v>
      </c>
      <c r="J233" s="145" t="s">
        <v>126</v>
      </c>
      <c r="K233" s="33"/>
      <c r="M233" s="5">
        <v>5</v>
      </c>
      <c r="N233" s="42" t="s">
        <v>16</v>
      </c>
      <c r="O233" s="144" t="s">
        <v>125</v>
      </c>
      <c r="P233" s="145" t="s">
        <v>126</v>
      </c>
      <c r="Q233" s="33"/>
      <c r="S233" s="5">
        <v>5</v>
      </c>
      <c r="T233" s="42" t="s">
        <v>16</v>
      </c>
      <c r="U233" s="144" t="s">
        <v>125</v>
      </c>
      <c r="V233" s="145" t="s">
        <v>126</v>
      </c>
      <c r="W233" s="33"/>
      <c r="Y233" s="5">
        <v>5</v>
      </c>
      <c r="Z233" s="42" t="s">
        <v>16</v>
      </c>
      <c r="AA233" s="144" t="s">
        <v>125</v>
      </c>
      <c r="AB233" s="145" t="s">
        <v>126</v>
      </c>
      <c r="AC233" s="33"/>
      <c r="AE233" s="5">
        <v>5</v>
      </c>
      <c r="AF233" s="42" t="s">
        <v>16</v>
      </c>
      <c r="AG233" s="144" t="s">
        <v>125</v>
      </c>
      <c r="AH233" s="145" t="s">
        <v>126</v>
      </c>
      <c r="AI233" s="33"/>
    </row>
    <row r="234" spans="1:35" x14ac:dyDescent="0.25">
      <c r="B234" s="146">
        <v>770</v>
      </c>
      <c r="C234" s="121">
        <v>4</v>
      </c>
      <c r="D234" s="147">
        <f>C234/5</f>
        <v>0.8</v>
      </c>
      <c r="E234" s="33"/>
      <c r="H234" s="146">
        <v>770</v>
      </c>
      <c r="I234" s="121">
        <v>4</v>
      </c>
      <c r="J234" s="147">
        <f>I234/5</f>
        <v>0.8</v>
      </c>
      <c r="K234" s="33"/>
      <c r="N234" s="146">
        <v>770</v>
      </c>
      <c r="O234" s="121">
        <v>4</v>
      </c>
      <c r="P234" s="147">
        <f>O234/5</f>
        <v>0.8</v>
      </c>
      <c r="Q234" s="33"/>
      <c r="T234" s="146">
        <v>770</v>
      </c>
      <c r="U234" s="121">
        <v>4</v>
      </c>
      <c r="V234" s="147">
        <f>U234/5</f>
        <v>0.8</v>
      </c>
      <c r="W234" s="33"/>
      <c r="Z234" s="146">
        <v>770</v>
      </c>
      <c r="AA234" s="121">
        <v>4</v>
      </c>
      <c r="AB234" s="147">
        <f>AA234/5</f>
        <v>0.8</v>
      </c>
      <c r="AC234" s="33"/>
      <c r="AF234" s="146">
        <v>770</v>
      </c>
      <c r="AG234" s="121">
        <v>4</v>
      </c>
      <c r="AH234" s="147">
        <f>AG234/5</f>
        <v>0.8</v>
      </c>
      <c r="AI234" s="33"/>
    </row>
    <row r="235" spans="1:35" x14ac:dyDescent="0.25">
      <c r="B235" s="146">
        <v>1000</v>
      </c>
      <c r="C235" s="121">
        <v>5</v>
      </c>
      <c r="D235" s="147">
        <f>C235/5</f>
        <v>1</v>
      </c>
      <c r="E235" s="33"/>
      <c r="H235" s="146">
        <v>1000</v>
      </c>
      <c r="I235" s="121">
        <v>5</v>
      </c>
      <c r="J235" s="147">
        <f>I235/5</f>
        <v>1</v>
      </c>
      <c r="K235" s="33"/>
      <c r="N235" s="146">
        <v>1000</v>
      </c>
      <c r="O235" s="121">
        <v>5</v>
      </c>
      <c r="P235" s="147">
        <f>O235/5</f>
        <v>1</v>
      </c>
      <c r="Q235" s="33"/>
      <c r="T235" s="146">
        <v>1000</v>
      </c>
      <c r="U235" s="121">
        <v>5</v>
      </c>
      <c r="V235" s="147">
        <f>U235/5</f>
        <v>1</v>
      </c>
      <c r="W235" s="33"/>
      <c r="Z235" s="146">
        <v>1000</v>
      </c>
      <c r="AA235" s="121">
        <v>5</v>
      </c>
      <c r="AB235" s="147">
        <f>AA235/5</f>
        <v>1</v>
      </c>
      <c r="AC235" s="33"/>
      <c r="AF235" s="146">
        <v>1000</v>
      </c>
      <c r="AG235" s="121">
        <v>5</v>
      </c>
      <c r="AH235" s="147">
        <f>AG235/5</f>
        <v>1</v>
      </c>
      <c r="AI235" s="33"/>
    </row>
    <row r="236" spans="1:35" x14ac:dyDescent="0.25">
      <c r="B236" s="146">
        <v>1500</v>
      </c>
      <c r="C236" s="121">
        <v>6</v>
      </c>
      <c r="D236" s="147">
        <f>C236/5</f>
        <v>1.2</v>
      </c>
      <c r="E236" s="33"/>
      <c r="H236" s="146">
        <v>1500</v>
      </c>
      <c r="I236" s="121">
        <v>6</v>
      </c>
      <c r="J236" s="147">
        <f>I236/5</f>
        <v>1.2</v>
      </c>
      <c r="K236" s="33"/>
      <c r="N236" s="146">
        <v>1500</v>
      </c>
      <c r="O236" s="121">
        <v>6</v>
      </c>
      <c r="P236" s="147">
        <f>O236/5</f>
        <v>1.2</v>
      </c>
      <c r="Q236" s="33"/>
      <c r="T236" s="146">
        <v>1500</v>
      </c>
      <c r="U236" s="121">
        <v>6</v>
      </c>
      <c r="V236" s="147">
        <f>U236/5</f>
        <v>1.2</v>
      </c>
      <c r="W236" s="33"/>
      <c r="Z236" s="146">
        <v>1500</v>
      </c>
      <c r="AA236" s="121">
        <v>6</v>
      </c>
      <c r="AB236" s="147">
        <f>AA236/5</f>
        <v>1.2</v>
      </c>
      <c r="AC236" s="33"/>
      <c r="AF236" s="146">
        <v>1500</v>
      </c>
      <c r="AG236" s="121">
        <v>6</v>
      </c>
      <c r="AH236" s="147">
        <f>AG236/5</f>
        <v>1.2</v>
      </c>
      <c r="AI236" s="33"/>
    </row>
    <row r="237" spans="1:35" x14ac:dyDescent="0.25">
      <c r="B237" s="146">
        <v>1501</v>
      </c>
      <c r="C237" s="149">
        <v>7</v>
      </c>
      <c r="D237" s="150">
        <f>C237/5</f>
        <v>1.4</v>
      </c>
      <c r="E237" s="152"/>
      <c r="H237" s="146">
        <v>1501</v>
      </c>
      <c r="I237" s="149">
        <v>7</v>
      </c>
      <c r="J237" s="150">
        <f>I237/5</f>
        <v>1.4</v>
      </c>
      <c r="K237" s="152"/>
      <c r="N237" s="146">
        <v>1501</v>
      </c>
      <c r="O237" s="149">
        <v>7</v>
      </c>
      <c r="P237" s="150">
        <f>O237/5</f>
        <v>1.4</v>
      </c>
      <c r="Q237" s="152"/>
      <c r="T237" s="146">
        <v>1501</v>
      </c>
      <c r="U237" s="149">
        <v>7</v>
      </c>
      <c r="V237" s="150">
        <f>U237/5</f>
        <v>1.4</v>
      </c>
      <c r="W237" s="152"/>
      <c r="Z237" s="146">
        <v>1501</v>
      </c>
      <c r="AA237" s="149">
        <v>7</v>
      </c>
      <c r="AB237" s="150">
        <f>AA237/5</f>
        <v>1.4</v>
      </c>
      <c r="AC237" s="152"/>
      <c r="AF237" s="146">
        <v>1501</v>
      </c>
      <c r="AG237" s="149">
        <v>7</v>
      </c>
      <c r="AH237" s="150">
        <f>AG237/5</f>
        <v>1.4</v>
      </c>
      <c r="AI237" s="152"/>
    </row>
    <row r="238" spans="1:35" x14ac:dyDescent="0.25">
      <c r="B238" s="146"/>
      <c r="C238" s="121"/>
      <c r="D238" s="147"/>
      <c r="E238" s="122" t="e">
        <f>IF('Start Here - Data Entry '!$E$5=5,(IF($E219&lt;=B234,D234,(IF($E219&lt;=B235,D235,(IF($E219&lt;=B236,D236,D237)))))),0)</f>
        <v>#REF!</v>
      </c>
      <c r="H238" s="146"/>
      <c r="I238" s="121"/>
      <c r="J238" s="147"/>
      <c r="K238" s="122">
        <f>IF('Start Here - Data Entry '!$E$5=5,(IF($K219&lt;=H234,J234,(IF($K219&lt;=H235,J235,(IF($K219&lt;=H236,J236,J237)))))),0)</f>
        <v>0.8</v>
      </c>
      <c r="N238" s="146"/>
      <c r="O238" s="121"/>
      <c r="P238" s="147"/>
      <c r="Q238" s="122">
        <f>IF('Start Here - Data Entry '!$E$5=5,(IF($Q219&lt;=N234,P234,(IF($E219&lt;=N235,P235,(IF($E219&lt;=N236,P236,P237)))))),0)</f>
        <v>0.8</v>
      </c>
      <c r="T238" s="146"/>
      <c r="U238" s="121"/>
      <c r="V238" s="147"/>
      <c r="W238" s="122">
        <f>IF('Start Here - Data Entry '!$E$5=5,(IF($W219&lt;=T234,V234,(IF($E219&lt;=T235,V235,(IF($E219&lt;=T236,V236,V237)))))),0)</f>
        <v>0.8</v>
      </c>
      <c r="Z238" s="146"/>
      <c r="AA238" s="121"/>
      <c r="AB238" s="147"/>
      <c r="AC238" s="122">
        <f>IF('Start Here - Data Entry '!$E$5=5,(IF($AC219&lt;=Z234,AB234,(IF($E219&lt;=Z235,AB235,(IF($E219&lt;=Z236,AB236,AB237)))))),0)</f>
        <v>0.8</v>
      </c>
      <c r="AF238" s="146"/>
      <c r="AG238" s="121"/>
      <c r="AH238" s="147"/>
      <c r="AI238" s="122">
        <f>IF('Start Here - Data Entry '!$E$5=5,(IF($AI219&lt;=AF234,AH234,(IF($AI219&lt;=AF235,AH235,(IF($AI219&lt;=AF236,AH236,AH237)))))),0)</f>
        <v>0.8</v>
      </c>
    </row>
    <row r="239" spans="1:35" x14ac:dyDescent="0.25">
      <c r="B239" s="154" t="s">
        <v>131</v>
      </c>
      <c r="C239" s="81"/>
      <c r="D239" s="109"/>
      <c r="E239" s="80" t="e">
        <f>SUM(E224:E238)</f>
        <v>#REF!</v>
      </c>
      <c r="H239" s="154" t="s">
        <v>131</v>
      </c>
      <c r="I239" s="81"/>
      <c r="J239" s="109"/>
      <c r="K239" s="80">
        <f>SUM(K224:K238)</f>
        <v>0.8</v>
      </c>
      <c r="N239" s="154" t="s">
        <v>131</v>
      </c>
      <c r="O239" s="81"/>
      <c r="P239" s="109"/>
      <c r="Q239" s="80">
        <f>SUM(Q224:Q238)</f>
        <v>0.8</v>
      </c>
      <c r="T239" s="154" t="s">
        <v>131</v>
      </c>
      <c r="U239" s="81"/>
      <c r="V239" s="109"/>
      <c r="W239" s="80">
        <f>SUM(W224:W238)</f>
        <v>0.8</v>
      </c>
      <c r="Z239" s="154" t="s">
        <v>131</v>
      </c>
      <c r="AA239" s="81"/>
      <c r="AB239" s="109"/>
      <c r="AC239" s="80">
        <f>SUM(AC224:AC238)</f>
        <v>0.8</v>
      </c>
      <c r="AF239" s="154" t="s">
        <v>131</v>
      </c>
      <c r="AG239" s="81"/>
      <c r="AH239" s="109"/>
      <c r="AI239" s="80">
        <f>SUM(AI224:AI238)</f>
        <v>0.8</v>
      </c>
    </row>
    <row r="240" spans="1:35" ht="15.75" thickBot="1" x14ac:dyDescent="0.3">
      <c r="B240" s="156" t="s">
        <v>130</v>
      </c>
      <c r="C240" s="157" t="s">
        <v>129</v>
      </c>
      <c r="D240" s="158">
        <f>14941</f>
        <v>14941</v>
      </c>
      <c r="E240" s="159" t="e">
        <f>E239*$D$215*5</f>
        <v>#REF!</v>
      </c>
      <c r="H240" s="156" t="s">
        <v>130</v>
      </c>
      <c r="I240" s="157" t="s">
        <v>129</v>
      </c>
      <c r="J240" s="158">
        <f>14941</f>
        <v>14941</v>
      </c>
      <c r="K240" s="159">
        <f>K239*$D$215*5</f>
        <v>59764.000000000007</v>
      </c>
      <c r="N240" s="156" t="s">
        <v>130</v>
      </c>
      <c r="O240" s="157" t="s">
        <v>129</v>
      </c>
      <c r="P240" s="158">
        <f>14941</f>
        <v>14941</v>
      </c>
      <c r="Q240" s="159">
        <f>Q239*$D$215*5</f>
        <v>59764.000000000007</v>
      </c>
      <c r="T240" s="156" t="s">
        <v>130</v>
      </c>
      <c r="U240" s="157" t="s">
        <v>129</v>
      </c>
      <c r="V240" s="158">
        <f>14941</f>
        <v>14941</v>
      </c>
      <c r="W240" s="159">
        <f>W239*$D$215*5</f>
        <v>59764.000000000007</v>
      </c>
      <c r="Z240" s="156" t="s">
        <v>130</v>
      </c>
      <c r="AA240" s="157" t="s">
        <v>129</v>
      </c>
      <c r="AB240" s="158">
        <f>14941</f>
        <v>14941</v>
      </c>
      <c r="AC240" s="159">
        <f>AC239*$D$215*5</f>
        <v>59764.000000000007</v>
      </c>
      <c r="AF240" s="156" t="s">
        <v>130</v>
      </c>
      <c r="AG240" s="157" t="s">
        <v>129</v>
      </c>
      <c r="AH240" s="158">
        <f>14941</f>
        <v>14941</v>
      </c>
      <c r="AI240" s="159">
        <f>AI239*$D$215*5</f>
        <v>59764.000000000007</v>
      </c>
    </row>
    <row r="241" spans="1:35" ht="15.75" thickBot="1" x14ac:dyDescent="0.3"/>
    <row r="242" spans="1:35" ht="20.100000000000001" customHeight="1" thickBot="1" x14ac:dyDescent="0.3">
      <c r="A242" s="24"/>
      <c r="B242" s="25" t="s">
        <v>265</v>
      </c>
      <c r="C242" s="26">
        <v>400</v>
      </c>
      <c r="D242" s="170" t="str">
        <f>'Start Here - Data Entry '!F20</f>
        <v>NA</v>
      </c>
      <c r="E242" s="361" t="e">
        <f>D242*C242</f>
        <v>#VALUE!</v>
      </c>
      <c r="F242" s="29"/>
      <c r="G242" s="24"/>
      <c r="H242" s="25" t="s">
        <v>265</v>
      </c>
      <c r="I242" s="26">
        <f>C242</f>
        <v>400</v>
      </c>
      <c r="J242" s="170">
        <f>'Start Here - Data Entry '!G20</f>
        <v>5</v>
      </c>
      <c r="K242" s="28">
        <f>J242*I242</f>
        <v>2000</v>
      </c>
      <c r="L242" s="29"/>
      <c r="M242" s="24"/>
      <c r="N242" s="25" t="s">
        <v>265</v>
      </c>
      <c r="O242" s="26">
        <f>C242</f>
        <v>400</v>
      </c>
      <c r="P242" s="170">
        <f>'Start Here - Data Entry '!H20</f>
        <v>10</v>
      </c>
      <c r="Q242" s="28">
        <f>P242*O242</f>
        <v>4000</v>
      </c>
      <c r="R242" s="29"/>
      <c r="S242" s="24"/>
      <c r="T242" s="25" t="s">
        <v>265</v>
      </c>
      <c r="U242" s="26">
        <f>C242</f>
        <v>400</v>
      </c>
      <c r="V242" s="170">
        <f>'Start Here - Data Entry '!I20</f>
        <v>15</v>
      </c>
      <c r="W242" s="28">
        <f>V242*U242</f>
        <v>6000</v>
      </c>
      <c r="X242" s="29"/>
      <c r="Y242" s="24"/>
      <c r="Z242" s="25" t="s">
        <v>265</v>
      </c>
      <c r="AA242" s="26">
        <f>C242</f>
        <v>400</v>
      </c>
      <c r="AB242" s="170">
        <f>'Start Here - Data Entry '!J20</f>
        <v>20</v>
      </c>
      <c r="AC242" s="28">
        <f>AB242*AA242</f>
        <v>8000</v>
      </c>
      <c r="AD242" s="29"/>
      <c r="AE242" s="24"/>
      <c r="AF242" s="25" t="s">
        <v>265</v>
      </c>
      <c r="AG242" s="26">
        <f>C242</f>
        <v>400</v>
      </c>
      <c r="AH242" s="170">
        <f>'Start Here - Data Entry '!K20</f>
        <v>20</v>
      </c>
      <c r="AI242" s="28">
        <f>AH242*AG242</f>
        <v>8000</v>
      </c>
    </row>
    <row r="243" spans="1:35" ht="20.100000000000001" customHeight="1" x14ac:dyDescent="0.25">
      <c r="A243" s="24"/>
      <c r="B243" s="25" t="s">
        <v>288</v>
      </c>
      <c r="C243" s="26">
        <v>2791</v>
      </c>
      <c r="D243" s="170" t="e">
        <f>D12</f>
        <v>#REF!</v>
      </c>
      <c r="E243" s="361" t="e">
        <f>D243*C243</f>
        <v>#REF!</v>
      </c>
      <c r="F243" s="29"/>
      <c r="G243" s="24"/>
      <c r="H243" s="25" t="s">
        <v>288</v>
      </c>
      <c r="I243" s="26">
        <f>C243</f>
        <v>2791</v>
      </c>
      <c r="J243" s="170">
        <f>J12</f>
        <v>60</v>
      </c>
      <c r="K243" s="28">
        <f>ROUND(J243*I243,0)</f>
        <v>167460</v>
      </c>
      <c r="L243" s="29"/>
      <c r="M243" s="24"/>
      <c r="N243" s="25" t="s">
        <v>288</v>
      </c>
      <c r="O243" s="26">
        <f>C243</f>
        <v>2791</v>
      </c>
      <c r="P243" s="170">
        <f>P12</f>
        <v>120</v>
      </c>
      <c r="Q243" s="28">
        <f>ROUND(P243*O243,0)</f>
        <v>334920</v>
      </c>
      <c r="R243" s="29"/>
      <c r="S243" s="24"/>
      <c r="T243" s="25" t="s">
        <v>288</v>
      </c>
      <c r="U243" s="26">
        <f>C243</f>
        <v>2791</v>
      </c>
      <c r="V243" s="170">
        <f>V12</f>
        <v>180</v>
      </c>
      <c r="W243" s="28">
        <f>ROUND(V243*U243,0)</f>
        <v>502380</v>
      </c>
      <c r="X243" s="29"/>
      <c r="Y243" s="24"/>
      <c r="Z243" s="25" t="s">
        <v>288</v>
      </c>
      <c r="AA243" s="26">
        <f>C243</f>
        <v>2791</v>
      </c>
      <c r="AB243" s="170">
        <f>AB12</f>
        <v>240</v>
      </c>
      <c r="AC243" s="28">
        <f>ROUND(AB243*AA243,0)</f>
        <v>669840</v>
      </c>
      <c r="AD243" s="29"/>
      <c r="AE243" s="24"/>
      <c r="AF243" s="25" t="s">
        <v>288</v>
      </c>
      <c r="AG243" s="26">
        <f>C243</f>
        <v>2791</v>
      </c>
      <c r="AH243" s="170">
        <f>AH12</f>
        <v>240</v>
      </c>
      <c r="AI243" s="28">
        <f>ROUND(AH243*AG243,0)</f>
        <v>669840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1"/>
  <sheetViews>
    <sheetView zoomScale="80" zoomScaleNormal="80" workbookViewId="0">
      <selection activeCell="G20" sqref="G20"/>
    </sheetView>
  </sheetViews>
  <sheetFormatPr defaultRowHeight="15" x14ac:dyDescent="0.25"/>
  <cols>
    <col min="1" max="1" width="13.140625" bestFit="1" customWidth="1"/>
    <col min="2" max="2" width="13.85546875" style="579" bestFit="1" customWidth="1"/>
    <col min="3" max="3" width="4.42578125" bestFit="1" customWidth="1"/>
    <col min="4" max="4" width="18.42578125" bestFit="1" customWidth="1"/>
    <col min="6" max="6" width="7.28515625" bestFit="1" customWidth="1"/>
    <col min="7" max="7" width="10.7109375" bestFit="1" customWidth="1"/>
    <col min="8" max="8" width="4.42578125" bestFit="1" customWidth="1"/>
  </cols>
  <sheetData>
    <row r="1" spans="1:12" x14ac:dyDescent="0.25">
      <c r="A1" s="552" t="s">
        <v>400</v>
      </c>
      <c r="B1" s="580" t="s">
        <v>401</v>
      </c>
      <c r="C1" s="552" t="s">
        <v>126</v>
      </c>
      <c r="D1" s="552" t="s">
        <v>402</v>
      </c>
      <c r="F1" s="552" t="s">
        <v>408</v>
      </c>
      <c r="G1" s="552" t="s">
        <v>409</v>
      </c>
      <c r="H1" s="552" t="s">
        <v>126</v>
      </c>
      <c r="K1">
        <v>300</v>
      </c>
      <c r="L1">
        <v>1.5</v>
      </c>
    </row>
    <row r="2" spans="1:12" x14ac:dyDescent="0.25">
      <c r="A2">
        <v>1</v>
      </c>
      <c r="B2" s="579">
        <f>$D$2</f>
        <v>67515</v>
      </c>
      <c r="C2" s="586">
        <f>B2/$D$2</f>
        <v>1</v>
      </c>
      <c r="D2" s="579">
        <v>67515</v>
      </c>
      <c r="F2">
        <v>1</v>
      </c>
      <c r="G2" s="587">
        <f>H2*$D$2</f>
        <v>101272.5</v>
      </c>
      <c r="H2" s="586">
        <f>$L$1</f>
        <v>1.5</v>
      </c>
      <c r="K2">
        <v>600</v>
      </c>
      <c r="L2">
        <v>2</v>
      </c>
    </row>
    <row r="3" spans="1:12" x14ac:dyDescent="0.25">
      <c r="A3">
        <v>2</v>
      </c>
      <c r="B3" s="579">
        <f t="shared" ref="B3:B66" si="0">$D$2</f>
        <v>67515</v>
      </c>
      <c r="C3" s="586">
        <f t="shared" ref="C3:C66" si="1">B3/$D$2</f>
        <v>1</v>
      </c>
      <c r="F3">
        <v>2</v>
      </c>
      <c r="G3" s="587">
        <f t="shared" ref="G3:G66" si="2">H3*$D$2</f>
        <v>101272.5</v>
      </c>
      <c r="H3" s="586">
        <f t="shared" ref="H3:H66" si="3">$L$1</f>
        <v>1.5</v>
      </c>
      <c r="K3">
        <v>900</v>
      </c>
      <c r="L3">
        <v>3</v>
      </c>
    </row>
    <row r="4" spans="1:12" x14ac:dyDescent="0.25">
      <c r="A4">
        <v>3</v>
      </c>
      <c r="B4" s="579">
        <f t="shared" si="0"/>
        <v>67515</v>
      </c>
      <c r="C4" s="586">
        <f t="shared" si="1"/>
        <v>1</v>
      </c>
      <c r="F4">
        <v>3</v>
      </c>
      <c r="G4" s="587">
        <f t="shared" si="2"/>
        <v>101272.5</v>
      </c>
      <c r="H4" s="586">
        <f t="shared" si="3"/>
        <v>1.5</v>
      </c>
      <c r="K4">
        <v>1200</v>
      </c>
      <c r="L4">
        <v>4</v>
      </c>
    </row>
    <row r="5" spans="1:12" x14ac:dyDescent="0.25">
      <c r="A5">
        <v>4</v>
      </c>
      <c r="B5" s="579">
        <f t="shared" si="0"/>
        <v>67515</v>
      </c>
      <c r="C5" s="586">
        <f t="shared" si="1"/>
        <v>1</v>
      </c>
      <c r="F5">
        <v>4</v>
      </c>
      <c r="G5" s="587">
        <f t="shared" si="2"/>
        <v>101272.5</v>
      </c>
      <c r="H5" s="586">
        <f t="shared" si="3"/>
        <v>1.5</v>
      </c>
      <c r="K5">
        <v>1500</v>
      </c>
      <c r="L5">
        <v>5</v>
      </c>
    </row>
    <row r="6" spans="1:12" x14ac:dyDescent="0.25">
      <c r="A6">
        <v>5</v>
      </c>
      <c r="B6" s="579">
        <f t="shared" si="0"/>
        <v>67515</v>
      </c>
      <c r="C6" s="586">
        <f t="shared" si="1"/>
        <v>1</v>
      </c>
      <c r="F6">
        <v>5</v>
      </c>
      <c r="G6" s="587">
        <f t="shared" si="2"/>
        <v>101272.5</v>
      </c>
      <c r="H6" s="586">
        <f t="shared" si="3"/>
        <v>1.5</v>
      </c>
      <c r="K6">
        <v>2000</v>
      </c>
      <c r="L6">
        <v>6</v>
      </c>
    </row>
    <row r="7" spans="1:12" x14ac:dyDescent="0.25">
      <c r="A7">
        <v>6</v>
      </c>
      <c r="B7" s="579">
        <f t="shared" si="0"/>
        <v>67515</v>
      </c>
      <c r="C7" s="586">
        <f t="shared" si="1"/>
        <v>1</v>
      </c>
      <c r="F7">
        <v>6</v>
      </c>
      <c r="G7" s="587">
        <f t="shared" si="2"/>
        <v>101272.5</v>
      </c>
      <c r="H7" s="586">
        <f t="shared" si="3"/>
        <v>1.5</v>
      </c>
      <c r="K7">
        <v>2001</v>
      </c>
      <c r="L7">
        <v>7</v>
      </c>
    </row>
    <row r="8" spans="1:12" x14ac:dyDescent="0.25">
      <c r="A8">
        <v>7</v>
      </c>
      <c r="B8" s="579">
        <f t="shared" si="0"/>
        <v>67515</v>
      </c>
      <c r="C8" s="586">
        <f t="shared" si="1"/>
        <v>1</v>
      </c>
      <c r="F8">
        <v>7</v>
      </c>
      <c r="G8" s="587">
        <f t="shared" si="2"/>
        <v>101272.5</v>
      </c>
      <c r="H8" s="586">
        <f t="shared" si="3"/>
        <v>1.5</v>
      </c>
    </row>
    <row r="9" spans="1:12" x14ac:dyDescent="0.25">
      <c r="A9">
        <v>8</v>
      </c>
      <c r="B9" s="579">
        <f t="shared" si="0"/>
        <v>67515</v>
      </c>
      <c r="C9" s="586">
        <f t="shared" si="1"/>
        <v>1</v>
      </c>
      <c r="F9">
        <v>8</v>
      </c>
      <c r="G9" s="587">
        <f t="shared" si="2"/>
        <v>101272.5</v>
      </c>
      <c r="H9" s="586">
        <f t="shared" si="3"/>
        <v>1.5</v>
      </c>
    </row>
    <row r="10" spans="1:12" x14ac:dyDescent="0.25">
      <c r="A10">
        <v>9</v>
      </c>
      <c r="B10" s="579">
        <f t="shared" si="0"/>
        <v>67515</v>
      </c>
      <c r="C10" s="586">
        <f t="shared" si="1"/>
        <v>1</v>
      </c>
      <c r="F10">
        <v>9</v>
      </c>
      <c r="G10" s="587">
        <f t="shared" si="2"/>
        <v>101272.5</v>
      </c>
      <c r="H10" s="586">
        <f t="shared" si="3"/>
        <v>1.5</v>
      </c>
    </row>
    <row r="11" spans="1:12" x14ac:dyDescent="0.25">
      <c r="A11">
        <v>10</v>
      </c>
      <c r="B11" s="579">
        <f t="shared" si="0"/>
        <v>67515</v>
      </c>
      <c r="C11" s="586">
        <f t="shared" si="1"/>
        <v>1</v>
      </c>
      <c r="F11">
        <v>10</v>
      </c>
      <c r="G11" s="587">
        <f t="shared" si="2"/>
        <v>101272.5</v>
      </c>
      <c r="H11" s="586">
        <f t="shared" si="3"/>
        <v>1.5</v>
      </c>
    </row>
    <row r="12" spans="1:12" x14ac:dyDescent="0.25">
      <c r="A12">
        <v>11</v>
      </c>
      <c r="B12" s="579">
        <f t="shared" si="0"/>
        <v>67515</v>
      </c>
      <c r="C12" s="586">
        <f t="shared" si="1"/>
        <v>1</v>
      </c>
      <c r="F12">
        <v>11</v>
      </c>
      <c r="G12" s="587">
        <f t="shared" si="2"/>
        <v>101272.5</v>
      </c>
      <c r="H12" s="586">
        <f t="shared" si="3"/>
        <v>1.5</v>
      </c>
    </row>
    <row r="13" spans="1:12" x14ac:dyDescent="0.25">
      <c r="A13">
        <v>12</v>
      </c>
      <c r="B13" s="579">
        <f t="shared" si="0"/>
        <v>67515</v>
      </c>
      <c r="C13" s="586">
        <f t="shared" si="1"/>
        <v>1</v>
      </c>
      <c r="F13">
        <v>12</v>
      </c>
      <c r="G13" s="587">
        <f t="shared" si="2"/>
        <v>101272.5</v>
      </c>
      <c r="H13" s="586">
        <f t="shared" si="3"/>
        <v>1.5</v>
      </c>
    </row>
    <row r="14" spans="1:12" x14ac:dyDescent="0.25">
      <c r="A14">
        <v>13</v>
      </c>
      <c r="B14" s="579">
        <f t="shared" si="0"/>
        <v>67515</v>
      </c>
      <c r="C14" s="586">
        <f t="shared" si="1"/>
        <v>1</v>
      </c>
      <c r="F14">
        <v>13</v>
      </c>
      <c r="G14" s="587">
        <f t="shared" si="2"/>
        <v>101272.5</v>
      </c>
      <c r="H14" s="586">
        <f t="shared" si="3"/>
        <v>1.5</v>
      </c>
    </row>
    <row r="15" spans="1:12" x14ac:dyDescent="0.25">
      <c r="A15">
        <v>14</v>
      </c>
      <c r="B15" s="579">
        <f t="shared" si="0"/>
        <v>67515</v>
      </c>
      <c r="C15" s="586">
        <f t="shared" si="1"/>
        <v>1</v>
      </c>
      <c r="F15">
        <v>14</v>
      </c>
      <c r="G15" s="587">
        <f t="shared" si="2"/>
        <v>101272.5</v>
      </c>
      <c r="H15" s="586">
        <f t="shared" si="3"/>
        <v>1.5</v>
      </c>
    </row>
    <row r="16" spans="1:12" x14ac:dyDescent="0.25">
      <c r="A16">
        <v>15</v>
      </c>
      <c r="B16" s="579">
        <f t="shared" si="0"/>
        <v>67515</v>
      </c>
      <c r="C16" s="586">
        <f t="shared" si="1"/>
        <v>1</v>
      </c>
      <c r="F16">
        <v>15</v>
      </c>
      <c r="G16" s="587">
        <f t="shared" si="2"/>
        <v>101272.5</v>
      </c>
      <c r="H16" s="586">
        <f t="shared" si="3"/>
        <v>1.5</v>
      </c>
    </row>
    <row r="17" spans="1:8" x14ac:dyDescent="0.25">
      <c r="A17">
        <v>16</v>
      </c>
      <c r="B17" s="579">
        <f t="shared" si="0"/>
        <v>67515</v>
      </c>
      <c r="C17" s="586">
        <f t="shared" si="1"/>
        <v>1</v>
      </c>
      <c r="F17">
        <v>16</v>
      </c>
      <c r="G17" s="587">
        <f t="shared" si="2"/>
        <v>101272.5</v>
      </c>
      <c r="H17" s="586">
        <f t="shared" si="3"/>
        <v>1.5</v>
      </c>
    </row>
    <row r="18" spans="1:8" x14ac:dyDescent="0.25">
      <c r="A18">
        <v>17</v>
      </c>
      <c r="B18" s="579">
        <f t="shared" si="0"/>
        <v>67515</v>
      </c>
      <c r="C18" s="586">
        <f t="shared" si="1"/>
        <v>1</v>
      </c>
      <c r="F18">
        <v>17</v>
      </c>
      <c r="G18" s="587">
        <f t="shared" si="2"/>
        <v>101272.5</v>
      </c>
      <c r="H18" s="586">
        <f t="shared" si="3"/>
        <v>1.5</v>
      </c>
    </row>
    <row r="19" spans="1:8" x14ac:dyDescent="0.25">
      <c r="A19">
        <v>18</v>
      </c>
      <c r="B19" s="579">
        <f t="shared" si="0"/>
        <v>67515</v>
      </c>
      <c r="C19" s="586">
        <f t="shared" si="1"/>
        <v>1</v>
      </c>
      <c r="F19">
        <v>18</v>
      </c>
      <c r="G19" s="587">
        <f t="shared" si="2"/>
        <v>101272.5</v>
      </c>
      <c r="H19" s="586">
        <f t="shared" si="3"/>
        <v>1.5</v>
      </c>
    </row>
    <row r="20" spans="1:8" x14ac:dyDescent="0.25">
      <c r="A20">
        <v>19</v>
      </c>
      <c r="B20" s="579">
        <f t="shared" si="0"/>
        <v>67515</v>
      </c>
      <c r="C20" s="586">
        <f t="shared" si="1"/>
        <v>1</v>
      </c>
      <c r="F20">
        <v>19</v>
      </c>
      <c r="G20" s="587">
        <f t="shared" si="2"/>
        <v>101272.5</v>
      </c>
      <c r="H20" s="586">
        <f t="shared" si="3"/>
        <v>1.5</v>
      </c>
    </row>
    <row r="21" spans="1:8" x14ac:dyDescent="0.25">
      <c r="A21">
        <v>20</v>
      </c>
      <c r="B21" s="579">
        <f t="shared" si="0"/>
        <v>67515</v>
      </c>
      <c r="C21" s="586">
        <f t="shared" si="1"/>
        <v>1</v>
      </c>
      <c r="F21">
        <v>20</v>
      </c>
      <c r="G21" s="587">
        <f t="shared" si="2"/>
        <v>101272.5</v>
      </c>
      <c r="H21" s="586">
        <f t="shared" si="3"/>
        <v>1.5</v>
      </c>
    </row>
    <row r="22" spans="1:8" x14ac:dyDescent="0.25">
      <c r="A22">
        <v>21</v>
      </c>
      <c r="B22" s="579">
        <f t="shared" si="0"/>
        <v>67515</v>
      </c>
      <c r="C22" s="586">
        <f t="shared" si="1"/>
        <v>1</v>
      </c>
      <c r="F22">
        <v>21</v>
      </c>
      <c r="G22" s="587">
        <f t="shared" si="2"/>
        <v>101272.5</v>
      </c>
      <c r="H22" s="586">
        <f t="shared" si="3"/>
        <v>1.5</v>
      </c>
    </row>
    <row r="23" spans="1:8" x14ac:dyDescent="0.25">
      <c r="A23">
        <v>22</v>
      </c>
      <c r="B23" s="579">
        <f t="shared" si="0"/>
        <v>67515</v>
      </c>
      <c r="C23" s="586">
        <f t="shared" si="1"/>
        <v>1</v>
      </c>
      <c r="F23">
        <v>22</v>
      </c>
      <c r="G23" s="587">
        <f t="shared" si="2"/>
        <v>101272.5</v>
      </c>
      <c r="H23" s="586">
        <f t="shared" si="3"/>
        <v>1.5</v>
      </c>
    </row>
    <row r="24" spans="1:8" x14ac:dyDescent="0.25">
      <c r="A24">
        <v>23</v>
      </c>
      <c r="B24" s="579">
        <f t="shared" si="0"/>
        <v>67515</v>
      </c>
      <c r="C24" s="586">
        <f t="shared" si="1"/>
        <v>1</v>
      </c>
      <c r="F24">
        <v>23</v>
      </c>
      <c r="G24" s="587">
        <f t="shared" si="2"/>
        <v>101272.5</v>
      </c>
      <c r="H24" s="586">
        <f t="shared" si="3"/>
        <v>1.5</v>
      </c>
    </row>
    <row r="25" spans="1:8" x14ac:dyDescent="0.25">
      <c r="A25">
        <v>24</v>
      </c>
      <c r="B25" s="579">
        <f t="shared" si="0"/>
        <v>67515</v>
      </c>
      <c r="C25" s="586">
        <f t="shared" si="1"/>
        <v>1</v>
      </c>
      <c r="F25">
        <v>24</v>
      </c>
      <c r="G25" s="587">
        <f t="shared" si="2"/>
        <v>101272.5</v>
      </c>
      <c r="H25" s="586">
        <f t="shared" si="3"/>
        <v>1.5</v>
      </c>
    </row>
    <row r="26" spans="1:8" x14ac:dyDescent="0.25">
      <c r="A26">
        <v>25</v>
      </c>
      <c r="B26" s="579">
        <f t="shared" si="0"/>
        <v>67515</v>
      </c>
      <c r="C26" s="586">
        <f t="shared" si="1"/>
        <v>1</v>
      </c>
      <c r="F26">
        <v>25</v>
      </c>
      <c r="G26" s="587">
        <f t="shared" si="2"/>
        <v>101272.5</v>
      </c>
      <c r="H26" s="586">
        <f t="shared" si="3"/>
        <v>1.5</v>
      </c>
    </row>
    <row r="27" spans="1:8" x14ac:dyDescent="0.25">
      <c r="A27">
        <v>26</v>
      </c>
      <c r="B27" s="579">
        <f t="shared" si="0"/>
        <v>67515</v>
      </c>
      <c r="C27" s="586">
        <f t="shared" si="1"/>
        <v>1</v>
      </c>
      <c r="F27">
        <v>26</v>
      </c>
      <c r="G27" s="587">
        <f t="shared" si="2"/>
        <v>101272.5</v>
      </c>
      <c r="H27" s="586">
        <f t="shared" si="3"/>
        <v>1.5</v>
      </c>
    </row>
    <row r="28" spans="1:8" x14ac:dyDescent="0.25">
      <c r="A28">
        <v>27</v>
      </c>
      <c r="B28" s="579">
        <f t="shared" si="0"/>
        <v>67515</v>
      </c>
      <c r="C28" s="586">
        <f t="shared" si="1"/>
        <v>1</v>
      </c>
      <c r="F28">
        <v>27</v>
      </c>
      <c r="G28" s="587">
        <f t="shared" si="2"/>
        <v>101272.5</v>
      </c>
      <c r="H28" s="586">
        <f t="shared" si="3"/>
        <v>1.5</v>
      </c>
    </row>
    <row r="29" spans="1:8" x14ac:dyDescent="0.25">
      <c r="A29">
        <v>28</v>
      </c>
      <c r="B29" s="579">
        <f t="shared" si="0"/>
        <v>67515</v>
      </c>
      <c r="C29" s="586">
        <f t="shared" si="1"/>
        <v>1</v>
      </c>
      <c r="F29">
        <v>28</v>
      </c>
      <c r="G29" s="587">
        <f t="shared" si="2"/>
        <v>101272.5</v>
      </c>
      <c r="H29" s="586">
        <f t="shared" si="3"/>
        <v>1.5</v>
      </c>
    </row>
    <row r="30" spans="1:8" x14ac:dyDescent="0.25">
      <c r="A30">
        <v>29</v>
      </c>
      <c r="B30" s="579">
        <f t="shared" si="0"/>
        <v>67515</v>
      </c>
      <c r="C30" s="586">
        <f t="shared" si="1"/>
        <v>1</v>
      </c>
      <c r="F30">
        <v>29</v>
      </c>
      <c r="G30" s="587">
        <f t="shared" si="2"/>
        <v>101272.5</v>
      </c>
      <c r="H30" s="586">
        <f t="shared" si="3"/>
        <v>1.5</v>
      </c>
    </row>
    <row r="31" spans="1:8" x14ac:dyDescent="0.25">
      <c r="A31">
        <v>30</v>
      </c>
      <c r="B31" s="579">
        <f t="shared" si="0"/>
        <v>67515</v>
      </c>
      <c r="C31" s="586">
        <f t="shared" si="1"/>
        <v>1</v>
      </c>
      <c r="F31">
        <v>30</v>
      </c>
      <c r="G31" s="587">
        <f t="shared" si="2"/>
        <v>101272.5</v>
      </c>
      <c r="H31" s="586">
        <f t="shared" si="3"/>
        <v>1.5</v>
      </c>
    </row>
    <row r="32" spans="1:8" x14ac:dyDescent="0.25">
      <c r="A32">
        <v>31</v>
      </c>
      <c r="B32" s="579">
        <f t="shared" si="0"/>
        <v>67515</v>
      </c>
      <c r="C32" s="586">
        <f t="shared" si="1"/>
        <v>1</v>
      </c>
      <c r="F32">
        <v>31</v>
      </c>
      <c r="G32" s="587">
        <f t="shared" si="2"/>
        <v>101272.5</v>
      </c>
      <c r="H32" s="586">
        <f t="shared" si="3"/>
        <v>1.5</v>
      </c>
    </row>
    <row r="33" spans="1:8" x14ac:dyDescent="0.25">
      <c r="A33">
        <v>32</v>
      </c>
      <c r="B33" s="579">
        <f t="shared" si="0"/>
        <v>67515</v>
      </c>
      <c r="C33" s="586">
        <f t="shared" si="1"/>
        <v>1</v>
      </c>
      <c r="F33">
        <v>32</v>
      </c>
      <c r="G33" s="587">
        <f t="shared" si="2"/>
        <v>101272.5</v>
      </c>
      <c r="H33" s="586">
        <f t="shared" si="3"/>
        <v>1.5</v>
      </c>
    </row>
    <row r="34" spans="1:8" x14ac:dyDescent="0.25">
      <c r="A34">
        <v>33</v>
      </c>
      <c r="B34" s="579">
        <f t="shared" si="0"/>
        <v>67515</v>
      </c>
      <c r="C34" s="586">
        <f t="shared" si="1"/>
        <v>1</v>
      </c>
      <c r="F34">
        <v>33</v>
      </c>
      <c r="G34" s="587">
        <f t="shared" si="2"/>
        <v>101272.5</v>
      </c>
      <c r="H34" s="586">
        <f t="shared" si="3"/>
        <v>1.5</v>
      </c>
    </row>
    <row r="35" spans="1:8" x14ac:dyDescent="0.25">
      <c r="A35">
        <v>34</v>
      </c>
      <c r="B35" s="579">
        <f t="shared" si="0"/>
        <v>67515</v>
      </c>
      <c r="C35" s="586">
        <f t="shared" si="1"/>
        <v>1</v>
      </c>
      <c r="F35">
        <v>34</v>
      </c>
      <c r="G35" s="587">
        <f t="shared" si="2"/>
        <v>101272.5</v>
      </c>
      <c r="H35" s="586">
        <f t="shared" si="3"/>
        <v>1.5</v>
      </c>
    </row>
    <row r="36" spans="1:8" x14ac:dyDescent="0.25">
      <c r="A36">
        <v>35</v>
      </c>
      <c r="B36" s="579">
        <f t="shared" si="0"/>
        <v>67515</v>
      </c>
      <c r="C36" s="586">
        <f t="shared" si="1"/>
        <v>1</v>
      </c>
      <c r="F36">
        <v>35</v>
      </c>
      <c r="G36" s="587">
        <f t="shared" si="2"/>
        <v>101272.5</v>
      </c>
      <c r="H36" s="586">
        <f t="shared" si="3"/>
        <v>1.5</v>
      </c>
    </row>
    <row r="37" spans="1:8" x14ac:dyDescent="0.25">
      <c r="A37">
        <v>36</v>
      </c>
      <c r="B37" s="579">
        <f t="shared" si="0"/>
        <v>67515</v>
      </c>
      <c r="C37" s="586">
        <f t="shared" si="1"/>
        <v>1</v>
      </c>
      <c r="F37">
        <v>36</v>
      </c>
      <c r="G37" s="587">
        <f t="shared" si="2"/>
        <v>101272.5</v>
      </c>
      <c r="H37" s="586">
        <f t="shared" si="3"/>
        <v>1.5</v>
      </c>
    </row>
    <row r="38" spans="1:8" x14ac:dyDescent="0.25">
      <c r="A38">
        <v>37</v>
      </c>
      <c r="B38" s="579">
        <f t="shared" si="0"/>
        <v>67515</v>
      </c>
      <c r="C38" s="586">
        <f t="shared" si="1"/>
        <v>1</v>
      </c>
      <c r="F38">
        <v>37</v>
      </c>
      <c r="G38" s="587">
        <f t="shared" si="2"/>
        <v>101272.5</v>
      </c>
      <c r="H38" s="586">
        <f t="shared" si="3"/>
        <v>1.5</v>
      </c>
    </row>
    <row r="39" spans="1:8" x14ac:dyDescent="0.25">
      <c r="A39">
        <v>38</v>
      </c>
      <c r="B39" s="579">
        <f t="shared" si="0"/>
        <v>67515</v>
      </c>
      <c r="C39" s="586">
        <f t="shared" si="1"/>
        <v>1</v>
      </c>
      <c r="F39">
        <v>38</v>
      </c>
      <c r="G39" s="587">
        <f t="shared" si="2"/>
        <v>101272.5</v>
      </c>
      <c r="H39" s="586">
        <f t="shared" si="3"/>
        <v>1.5</v>
      </c>
    </row>
    <row r="40" spans="1:8" x14ac:dyDescent="0.25">
      <c r="A40">
        <v>39</v>
      </c>
      <c r="B40" s="579">
        <f t="shared" si="0"/>
        <v>67515</v>
      </c>
      <c r="C40" s="586">
        <f t="shared" si="1"/>
        <v>1</v>
      </c>
      <c r="F40">
        <v>39</v>
      </c>
      <c r="G40" s="587">
        <f t="shared" si="2"/>
        <v>101272.5</v>
      </c>
      <c r="H40" s="586">
        <f t="shared" si="3"/>
        <v>1.5</v>
      </c>
    </row>
    <row r="41" spans="1:8" x14ac:dyDescent="0.25">
      <c r="A41">
        <v>40</v>
      </c>
      <c r="B41" s="579">
        <f t="shared" si="0"/>
        <v>67515</v>
      </c>
      <c r="C41" s="586">
        <f t="shared" si="1"/>
        <v>1</v>
      </c>
      <c r="F41">
        <v>40</v>
      </c>
      <c r="G41" s="587">
        <f t="shared" si="2"/>
        <v>101272.5</v>
      </c>
      <c r="H41" s="586">
        <f t="shared" si="3"/>
        <v>1.5</v>
      </c>
    </row>
    <row r="42" spans="1:8" x14ac:dyDescent="0.25">
      <c r="A42">
        <v>41</v>
      </c>
      <c r="B42" s="579">
        <f t="shared" si="0"/>
        <v>67515</v>
      </c>
      <c r="C42" s="586">
        <f t="shared" si="1"/>
        <v>1</v>
      </c>
      <c r="F42">
        <v>41</v>
      </c>
      <c r="G42" s="587">
        <f t="shared" si="2"/>
        <v>101272.5</v>
      </c>
      <c r="H42" s="586">
        <f t="shared" si="3"/>
        <v>1.5</v>
      </c>
    </row>
    <row r="43" spans="1:8" x14ac:dyDescent="0.25">
      <c r="A43">
        <v>42</v>
      </c>
      <c r="B43" s="579">
        <f t="shared" si="0"/>
        <v>67515</v>
      </c>
      <c r="C43" s="586">
        <f t="shared" si="1"/>
        <v>1</v>
      </c>
      <c r="F43">
        <v>42</v>
      </c>
      <c r="G43" s="587">
        <f t="shared" si="2"/>
        <v>101272.5</v>
      </c>
      <c r="H43" s="586">
        <f t="shared" si="3"/>
        <v>1.5</v>
      </c>
    </row>
    <row r="44" spans="1:8" x14ac:dyDescent="0.25">
      <c r="A44">
        <v>43</v>
      </c>
      <c r="B44" s="579">
        <f t="shared" si="0"/>
        <v>67515</v>
      </c>
      <c r="C44" s="586">
        <f t="shared" si="1"/>
        <v>1</v>
      </c>
      <c r="F44">
        <v>43</v>
      </c>
      <c r="G44" s="587">
        <f t="shared" si="2"/>
        <v>101272.5</v>
      </c>
      <c r="H44" s="586">
        <f t="shared" si="3"/>
        <v>1.5</v>
      </c>
    </row>
    <row r="45" spans="1:8" x14ac:dyDescent="0.25">
      <c r="A45">
        <v>44</v>
      </c>
      <c r="B45" s="579">
        <f t="shared" si="0"/>
        <v>67515</v>
      </c>
      <c r="C45" s="586">
        <f t="shared" si="1"/>
        <v>1</v>
      </c>
      <c r="F45">
        <v>44</v>
      </c>
      <c r="G45" s="587">
        <f t="shared" si="2"/>
        <v>101272.5</v>
      </c>
      <c r="H45" s="586">
        <f t="shared" si="3"/>
        <v>1.5</v>
      </c>
    </row>
    <row r="46" spans="1:8" x14ac:dyDescent="0.25">
      <c r="A46">
        <v>45</v>
      </c>
      <c r="B46" s="579">
        <f t="shared" si="0"/>
        <v>67515</v>
      </c>
      <c r="C46" s="586">
        <f t="shared" si="1"/>
        <v>1</v>
      </c>
      <c r="F46">
        <v>45</v>
      </c>
      <c r="G46" s="587">
        <f t="shared" si="2"/>
        <v>101272.5</v>
      </c>
      <c r="H46" s="586">
        <f t="shared" si="3"/>
        <v>1.5</v>
      </c>
    </row>
    <row r="47" spans="1:8" x14ac:dyDescent="0.25">
      <c r="A47">
        <v>46</v>
      </c>
      <c r="B47" s="579">
        <f t="shared" si="0"/>
        <v>67515</v>
      </c>
      <c r="C47" s="586">
        <f t="shared" si="1"/>
        <v>1</v>
      </c>
      <c r="F47">
        <v>46</v>
      </c>
      <c r="G47" s="587">
        <f t="shared" si="2"/>
        <v>101272.5</v>
      </c>
      <c r="H47" s="586">
        <f t="shared" si="3"/>
        <v>1.5</v>
      </c>
    </row>
    <row r="48" spans="1:8" x14ac:dyDescent="0.25">
      <c r="A48">
        <v>47</v>
      </c>
      <c r="B48" s="579">
        <f t="shared" si="0"/>
        <v>67515</v>
      </c>
      <c r="C48" s="586">
        <f t="shared" si="1"/>
        <v>1</v>
      </c>
      <c r="F48">
        <v>47</v>
      </c>
      <c r="G48" s="587">
        <f t="shared" si="2"/>
        <v>101272.5</v>
      </c>
      <c r="H48" s="586">
        <f t="shared" si="3"/>
        <v>1.5</v>
      </c>
    </row>
    <row r="49" spans="1:8" x14ac:dyDescent="0.25">
      <c r="A49">
        <v>48</v>
      </c>
      <c r="B49" s="579">
        <f t="shared" si="0"/>
        <v>67515</v>
      </c>
      <c r="C49" s="586">
        <f t="shared" si="1"/>
        <v>1</v>
      </c>
      <c r="F49">
        <v>48</v>
      </c>
      <c r="G49" s="587">
        <f t="shared" si="2"/>
        <v>101272.5</v>
      </c>
      <c r="H49" s="586">
        <f t="shared" si="3"/>
        <v>1.5</v>
      </c>
    </row>
    <row r="50" spans="1:8" x14ac:dyDescent="0.25">
      <c r="A50">
        <v>49</v>
      </c>
      <c r="B50" s="579">
        <f t="shared" si="0"/>
        <v>67515</v>
      </c>
      <c r="C50" s="586">
        <f t="shared" si="1"/>
        <v>1</v>
      </c>
      <c r="F50">
        <v>49</v>
      </c>
      <c r="G50" s="587">
        <f t="shared" si="2"/>
        <v>101272.5</v>
      </c>
      <c r="H50" s="586">
        <f t="shared" si="3"/>
        <v>1.5</v>
      </c>
    </row>
    <row r="51" spans="1:8" x14ac:dyDescent="0.25">
      <c r="A51">
        <v>50</v>
      </c>
      <c r="B51" s="579">
        <f t="shared" si="0"/>
        <v>67515</v>
      </c>
      <c r="C51" s="586">
        <f t="shared" si="1"/>
        <v>1</v>
      </c>
      <c r="F51">
        <v>50</v>
      </c>
      <c r="G51" s="587">
        <f t="shared" si="2"/>
        <v>101272.5</v>
      </c>
      <c r="H51" s="586">
        <f t="shared" si="3"/>
        <v>1.5</v>
      </c>
    </row>
    <row r="52" spans="1:8" x14ac:dyDescent="0.25">
      <c r="A52">
        <v>51</v>
      </c>
      <c r="B52" s="579">
        <f t="shared" si="0"/>
        <v>67515</v>
      </c>
      <c r="C52" s="586">
        <f t="shared" si="1"/>
        <v>1</v>
      </c>
      <c r="F52">
        <v>51</v>
      </c>
      <c r="G52" s="587">
        <f t="shared" si="2"/>
        <v>101272.5</v>
      </c>
      <c r="H52" s="586">
        <f t="shared" si="3"/>
        <v>1.5</v>
      </c>
    </row>
    <row r="53" spans="1:8" x14ac:dyDescent="0.25">
      <c r="A53">
        <v>52</v>
      </c>
      <c r="B53" s="579">
        <f t="shared" si="0"/>
        <v>67515</v>
      </c>
      <c r="C53" s="586">
        <f t="shared" si="1"/>
        <v>1</v>
      </c>
      <c r="F53">
        <v>52</v>
      </c>
      <c r="G53" s="587">
        <f t="shared" si="2"/>
        <v>101272.5</v>
      </c>
      <c r="H53" s="586">
        <f t="shared" si="3"/>
        <v>1.5</v>
      </c>
    </row>
    <row r="54" spans="1:8" x14ac:dyDescent="0.25">
      <c r="A54">
        <v>53</v>
      </c>
      <c r="B54" s="579">
        <f t="shared" si="0"/>
        <v>67515</v>
      </c>
      <c r="C54" s="586">
        <f t="shared" si="1"/>
        <v>1</v>
      </c>
      <c r="F54">
        <v>53</v>
      </c>
      <c r="G54" s="587">
        <f t="shared" si="2"/>
        <v>101272.5</v>
      </c>
      <c r="H54" s="586">
        <f t="shared" si="3"/>
        <v>1.5</v>
      </c>
    </row>
    <row r="55" spans="1:8" x14ac:dyDescent="0.25">
      <c r="A55">
        <v>54</v>
      </c>
      <c r="B55" s="579">
        <f t="shared" si="0"/>
        <v>67515</v>
      </c>
      <c r="C55" s="586">
        <f t="shared" si="1"/>
        <v>1</v>
      </c>
      <c r="F55">
        <v>54</v>
      </c>
      <c r="G55" s="587">
        <f t="shared" si="2"/>
        <v>101272.5</v>
      </c>
      <c r="H55" s="586">
        <f t="shared" si="3"/>
        <v>1.5</v>
      </c>
    </row>
    <row r="56" spans="1:8" x14ac:dyDescent="0.25">
      <c r="A56">
        <v>55</v>
      </c>
      <c r="B56" s="579">
        <f t="shared" si="0"/>
        <v>67515</v>
      </c>
      <c r="C56" s="586">
        <f t="shared" si="1"/>
        <v>1</v>
      </c>
      <c r="F56">
        <v>55</v>
      </c>
      <c r="G56" s="587">
        <f t="shared" si="2"/>
        <v>101272.5</v>
      </c>
      <c r="H56" s="586">
        <f t="shared" si="3"/>
        <v>1.5</v>
      </c>
    </row>
    <row r="57" spans="1:8" x14ac:dyDescent="0.25">
      <c r="A57">
        <v>56</v>
      </c>
      <c r="B57" s="579">
        <f t="shared" si="0"/>
        <v>67515</v>
      </c>
      <c r="C57" s="586">
        <f t="shared" si="1"/>
        <v>1</v>
      </c>
      <c r="F57">
        <v>56</v>
      </c>
      <c r="G57" s="587">
        <f t="shared" si="2"/>
        <v>101272.5</v>
      </c>
      <c r="H57" s="586">
        <f t="shared" si="3"/>
        <v>1.5</v>
      </c>
    </row>
    <row r="58" spans="1:8" x14ac:dyDescent="0.25">
      <c r="A58">
        <v>57</v>
      </c>
      <c r="B58" s="579">
        <f t="shared" si="0"/>
        <v>67515</v>
      </c>
      <c r="C58" s="586">
        <f t="shared" si="1"/>
        <v>1</v>
      </c>
      <c r="F58">
        <v>57</v>
      </c>
      <c r="G58" s="587">
        <f t="shared" si="2"/>
        <v>101272.5</v>
      </c>
      <c r="H58" s="586">
        <f t="shared" si="3"/>
        <v>1.5</v>
      </c>
    </row>
    <row r="59" spans="1:8" x14ac:dyDescent="0.25">
      <c r="A59">
        <v>58</v>
      </c>
      <c r="B59" s="579">
        <f t="shared" si="0"/>
        <v>67515</v>
      </c>
      <c r="C59" s="586">
        <f t="shared" si="1"/>
        <v>1</v>
      </c>
      <c r="F59">
        <v>58</v>
      </c>
      <c r="G59" s="587">
        <f t="shared" si="2"/>
        <v>101272.5</v>
      </c>
      <c r="H59" s="586">
        <f t="shared" si="3"/>
        <v>1.5</v>
      </c>
    </row>
    <row r="60" spans="1:8" x14ac:dyDescent="0.25">
      <c r="A60">
        <v>59</v>
      </c>
      <c r="B60" s="579">
        <f t="shared" si="0"/>
        <v>67515</v>
      </c>
      <c r="C60" s="586">
        <f t="shared" si="1"/>
        <v>1</v>
      </c>
      <c r="F60">
        <v>59</v>
      </c>
      <c r="G60" s="587">
        <f t="shared" si="2"/>
        <v>101272.5</v>
      </c>
      <c r="H60" s="586">
        <f t="shared" si="3"/>
        <v>1.5</v>
      </c>
    </row>
    <row r="61" spans="1:8" x14ac:dyDescent="0.25">
      <c r="A61">
        <v>60</v>
      </c>
      <c r="B61" s="579">
        <f t="shared" si="0"/>
        <v>67515</v>
      </c>
      <c r="C61" s="586">
        <f t="shared" si="1"/>
        <v>1</v>
      </c>
      <c r="F61">
        <v>60</v>
      </c>
      <c r="G61" s="587">
        <f t="shared" si="2"/>
        <v>101272.5</v>
      </c>
      <c r="H61" s="586">
        <f t="shared" si="3"/>
        <v>1.5</v>
      </c>
    </row>
    <row r="62" spans="1:8" x14ac:dyDescent="0.25">
      <c r="A62">
        <v>61</v>
      </c>
      <c r="B62" s="579">
        <f t="shared" si="0"/>
        <v>67515</v>
      </c>
      <c r="C62" s="586">
        <f t="shared" si="1"/>
        <v>1</v>
      </c>
      <c r="F62">
        <v>61</v>
      </c>
      <c r="G62" s="587">
        <f t="shared" si="2"/>
        <v>101272.5</v>
      </c>
      <c r="H62" s="586">
        <f t="shared" si="3"/>
        <v>1.5</v>
      </c>
    </row>
    <row r="63" spans="1:8" x14ac:dyDescent="0.25">
      <c r="A63">
        <v>62</v>
      </c>
      <c r="B63" s="579">
        <f t="shared" si="0"/>
        <v>67515</v>
      </c>
      <c r="C63" s="586">
        <f t="shared" si="1"/>
        <v>1</v>
      </c>
      <c r="F63">
        <v>62</v>
      </c>
      <c r="G63" s="587">
        <f t="shared" si="2"/>
        <v>101272.5</v>
      </c>
      <c r="H63" s="586">
        <f t="shared" si="3"/>
        <v>1.5</v>
      </c>
    </row>
    <row r="64" spans="1:8" x14ac:dyDescent="0.25">
      <c r="A64">
        <v>63</v>
      </c>
      <c r="B64" s="579">
        <f t="shared" si="0"/>
        <v>67515</v>
      </c>
      <c r="C64" s="586">
        <f t="shared" si="1"/>
        <v>1</v>
      </c>
      <c r="F64">
        <v>63</v>
      </c>
      <c r="G64" s="587">
        <f t="shared" si="2"/>
        <v>101272.5</v>
      </c>
      <c r="H64" s="586">
        <f t="shared" si="3"/>
        <v>1.5</v>
      </c>
    </row>
    <row r="65" spans="1:8" x14ac:dyDescent="0.25">
      <c r="A65">
        <v>64</v>
      </c>
      <c r="B65" s="579">
        <f t="shared" si="0"/>
        <v>67515</v>
      </c>
      <c r="C65" s="586">
        <f t="shared" si="1"/>
        <v>1</v>
      </c>
      <c r="F65">
        <v>64</v>
      </c>
      <c r="G65" s="587">
        <f t="shared" si="2"/>
        <v>101272.5</v>
      </c>
      <c r="H65" s="586">
        <f t="shared" si="3"/>
        <v>1.5</v>
      </c>
    </row>
    <row r="66" spans="1:8" x14ac:dyDescent="0.25">
      <c r="A66">
        <v>65</v>
      </c>
      <c r="B66" s="579">
        <f t="shared" si="0"/>
        <v>67515</v>
      </c>
      <c r="C66" s="586">
        <f t="shared" si="1"/>
        <v>1</v>
      </c>
      <c r="F66">
        <v>65</v>
      </c>
      <c r="G66" s="587">
        <f t="shared" si="2"/>
        <v>101272.5</v>
      </c>
      <c r="H66" s="586">
        <f t="shared" si="3"/>
        <v>1.5</v>
      </c>
    </row>
    <row r="67" spans="1:8" x14ac:dyDescent="0.25">
      <c r="A67">
        <v>66</v>
      </c>
      <c r="B67" s="579">
        <f t="shared" ref="B67:B130" si="4">$D$2</f>
        <v>67515</v>
      </c>
      <c r="C67" s="586">
        <f t="shared" ref="C67:C130" si="5">B67/$D$2</f>
        <v>1</v>
      </c>
      <c r="F67">
        <v>66</v>
      </c>
      <c r="G67" s="587">
        <f t="shared" ref="G67:G130" si="6">H67*$D$2</f>
        <v>101272.5</v>
      </c>
      <c r="H67" s="586">
        <f t="shared" ref="H67:H130" si="7">$L$1</f>
        <v>1.5</v>
      </c>
    </row>
    <row r="68" spans="1:8" x14ac:dyDescent="0.25">
      <c r="A68">
        <v>67</v>
      </c>
      <c r="B68" s="579">
        <f t="shared" si="4"/>
        <v>67515</v>
      </c>
      <c r="C68" s="586">
        <f t="shared" si="5"/>
        <v>1</v>
      </c>
      <c r="F68">
        <v>67</v>
      </c>
      <c r="G68" s="587">
        <f t="shared" si="6"/>
        <v>101272.5</v>
      </c>
      <c r="H68" s="586">
        <f t="shared" si="7"/>
        <v>1.5</v>
      </c>
    </row>
    <row r="69" spans="1:8" x14ac:dyDescent="0.25">
      <c r="A69">
        <v>68</v>
      </c>
      <c r="B69" s="579">
        <f t="shared" si="4"/>
        <v>67515</v>
      </c>
      <c r="C69" s="586">
        <f t="shared" si="5"/>
        <v>1</v>
      </c>
      <c r="F69">
        <v>68</v>
      </c>
      <c r="G69" s="587">
        <f t="shared" si="6"/>
        <v>101272.5</v>
      </c>
      <c r="H69" s="586">
        <f t="shared" si="7"/>
        <v>1.5</v>
      </c>
    </row>
    <row r="70" spans="1:8" x14ac:dyDescent="0.25">
      <c r="A70">
        <v>69</v>
      </c>
      <c r="B70" s="579">
        <f t="shared" si="4"/>
        <v>67515</v>
      </c>
      <c r="C70" s="586">
        <f t="shared" si="5"/>
        <v>1</v>
      </c>
      <c r="F70">
        <v>69</v>
      </c>
      <c r="G70" s="587">
        <f t="shared" si="6"/>
        <v>101272.5</v>
      </c>
      <c r="H70" s="586">
        <f t="shared" si="7"/>
        <v>1.5</v>
      </c>
    </row>
    <row r="71" spans="1:8" x14ac:dyDescent="0.25">
      <c r="A71">
        <v>70</v>
      </c>
      <c r="B71" s="579">
        <f t="shared" si="4"/>
        <v>67515</v>
      </c>
      <c r="C71" s="586">
        <f t="shared" si="5"/>
        <v>1</v>
      </c>
      <c r="F71">
        <v>70</v>
      </c>
      <c r="G71" s="587">
        <f t="shared" si="6"/>
        <v>101272.5</v>
      </c>
      <c r="H71" s="586">
        <f t="shared" si="7"/>
        <v>1.5</v>
      </c>
    </row>
    <row r="72" spans="1:8" x14ac:dyDescent="0.25">
      <c r="A72">
        <v>71</v>
      </c>
      <c r="B72" s="579">
        <f t="shared" si="4"/>
        <v>67515</v>
      </c>
      <c r="C72" s="586">
        <f t="shared" si="5"/>
        <v>1</v>
      </c>
      <c r="F72">
        <v>71</v>
      </c>
      <c r="G72" s="587">
        <f t="shared" si="6"/>
        <v>101272.5</v>
      </c>
      <c r="H72" s="586">
        <f t="shared" si="7"/>
        <v>1.5</v>
      </c>
    </row>
    <row r="73" spans="1:8" x14ac:dyDescent="0.25">
      <c r="A73">
        <v>72</v>
      </c>
      <c r="B73" s="579">
        <f t="shared" si="4"/>
        <v>67515</v>
      </c>
      <c r="C73" s="586">
        <f t="shared" si="5"/>
        <v>1</v>
      </c>
      <c r="F73">
        <v>72</v>
      </c>
      <c r="G73" s="587">
        <f t="shared" si="6"/>
        <v>101272.5</v>
      </c>
      <c r="H73" s="586">
        <f t="shared" si="7"/>
        <v>1.5</v>
      </c>
    </row>
    <row r="74" spans="1:8" x14ac:dyDescent="0.25">
      <c r="A74">
        <v>73</v>
      </c>
      <c r="B74" s="579">
        <f t="shared" si="4"/>
        <v>67515</v>
      </c>
      <c r="C74" s="586">
        <f t="shared" si="5"/>
        <v>1</v>
      </c>
      <c r="F74">
        <v>73</v>
      </c>
      <c r="G74" s="587">
        <f t="shared" si="6"/>
        <v>101272.5</v>
      </c>
      <c r="H74" s="586">
        <f t="shared" si="7"/>
        <v>1.5</v>
      </c>
    </row>
    <row r="75" spans="1:8" x14ac:dyDescent="0.25">
      <c r="A75">
        <v>74</v>
      </c>
      <c r="B75" s="579">
        <f t="shared" si="4"/>
        <v>67515</v>
      </c>
      <c r="C75" s="586">
        <f t="shared" si="5"/>
        <v>1</v>
      </c>
      <c r="F75">
        <v>74</v>
      </c>
      <c r="G75" s="587">
        <f t="shared" si="6"/>
        <v>101272.5</v>
      </c>
      <c r="H75" s="586">
        <f t="shared" si="7"/>
        <v>1.5</v>
      </c>
    </row>
    <row r="76" spans="1:8" x14ac:dyDescent="0.25">
      <c r="A76">
        <v>75</v>
      </c>
      <c r="B76" s="579">
        <f t="shared" si="4"/>
        <v>67515</v>
      </c>
      <c r="C76" s="586">
        <f t="shared" si="5"/>
        <v>1</v>
      </c>
      <c r="F76">
        <v>75</v>
      </c>
      <c r="G76" s="587">
        <f t="shared" si="6"/>
        <v>101272.5</v>
      </c>
      <c r="H76" s="586">
        <f t="shared" si="7"/>
        <v>1.5</v>
      </c>
    </row>
    <row r="77" spans="1:8" x14ac:dyDescent="0.25">
      <c r="A77">
        <v>76</v>
      </c>
      <c r="B77" s="579">
        <f t="shared" si="4"/>
        <v>67515</v>
      </c>
      <c r="C77" s="586">
        <f t="shared" si="5"/>
        <v>1</v>
      </c>
      <c r="F77">
        <v>76</v>
      </c>
      <c r="G77" s="587">
        <f t="shared" si="6"/>
        <v>101272.5</v>
      </c>
      <c r="H77" s="586">
        <f t="shared" si="7"/>
        <v>1.5</v>
      </c>
    </row>
    <row r="78" spans="1:8" x14ac:dyDescent="0.25">
      <c r="A78">
        <v>77</v>
      </c>
      <c r="B78" s="579">
        <f t="shared" si="4"/>
        <v>67515</v>
      </c>
      <c r="C78" s="586">
        <f t="shared" si="5"/>
        <v>1</v>
      </c>
      <c r="F78">
        <v>77</v>
      </c>
      <c r="G78" s="587">
        <f t="shared" si="6"/>
        <v>101272.5</v>
      </c>
      <c r="H78" s="586">
        <f t="shared" si="7"/>
        <v>1.5</v>
      </c>
    </row>
    <row r="79" spans="1:8" x14ac:dyDescent="0.25">
      <c r="A79">
        <v>78</v>
      </c>
      <c r="B79" s="579">
        <f t="shared" si="4"/>
        <v>67515</v>
      </c>
      <c r="C79" s="586">
        <f t="shared" si="5"/>
        <v>1</v>
      </c>
      <c r="F79">
        <v>78</v>
      </c>
      <c r="G79" s="587">
        <f t="shared" si="6"/>
        <v>101272.5</v>
      </c>
      <c r="H79" s="586">
        <f t="shared" si="7"/>
        <v>1.5</v>
      </c>
    </row>
    <row r="80" spans="1:8" x14ac:dyDescent="0.25">
      <c r="A80">
        <v>79</v>
      </c>
      <c r="B80" s="579">
        <f t="shared" si="4"/>
        <v>67515</v>
      </c>
      <c r="C80" s="586">
        <f t="shared" si="5"/>
        <v>1</v>
      </c>
      <c r="F80">
        <v>79</v>
      </c>
      <c r="G80" s="587">
        <f t="shared" si="6"/>
        <v>101272.5</v>
      </c>
      <c r="H80" s="586">
        <f t="shared" si="7"/>
        <v>1.5</v>
      </c>
    </row>
    <row r="81" spans="1:8" x14ac:dyDescent="0.25">
      <c r="A81">
        <v>80</v>
      </c>
      <c r="B81" s="579">
        <f t="shared" si="4"/>
        <v>67515</v>
      </c>
      <c r="C81" s="586">
        <f t="shared" si="5"/>
        <v>1</v>
      </c>
      <c r="F81">
        <v>80</v>
      </c>
      <c r="G81" s="587">
        <f t="shared" si="6"/>
        <v>101272.5</v>
      </c>
      <c r="H81" s="586">
        <f t="shared" si="7"/>
        <v>1.5</v>
      </c>
    </row>
    <row r="82" spans="1:8" x14ac:dyDescent="0.25">
      <c r="A82">
        <v>81</v>
      </c>
      <c r="B82" s="579">
        <f t="shared" si="4"/>
        <v>67515</v>
      </c>
      <c r="C82" s="586">
        <f t="shared" si="5"/>
        <v>1</v>
      </c>
      <c r="F82">
        <v>81</v>
      </c>
      <c r="G82" s="587">
        <f t="shared" si="6"/>
        <v>101272.5</v>
      </c>
      <c r="H82" s="586">
        <f t="shared" si="7"/>
        <v>1.5</v>
      </c>
    </row>
    <row r="83" spans="1:8" x14ac:dyDescent="0.25">
      <c r="A83">
        <v>82</v>
      </c>
      <c r="B83" s="579">
        <f t="shared" si="4"/>
        <v>67515</v>
      </c>
      <c r="C83" s="586">
        <f t="shared" si="5"/>
        <v>1</v>
      </c>
      <c r="F83">
        <v>82</v>
      </c>
      <c r="G83" s="587">
        <f t="shared" si="6"/>
        <v>101272.5</v>
      </c>
      <c r="H83" s="586">
        <f t="shared" si="7"/>
        <v>1.5</v>
      </c>
    </row>
    <row r="84" spans="1:8" x14ac:dyDescent="0.25">
      <c r="A84">
        <v>83</v>
      </c>
      <c r="B84" s="579">
        <f t="shared" si="4"/>
        <v>67515</v>
      </c>
      <c r="C84" s="586">
        <f t="shared" si="5"/>
        <v>1</v>
      </c>
      <c r="F84">
        <v>83</v>
      </c>
      <c r="G84" s="587">
        <f t="shared" si="6"/>
        <v>101272.5</v>
      </c>
      <c r="H84" s="586">
        <f t="shared" si="7"/>
        <v>1.5</v>
      </c>
    </row>
    <row r="85" spans="1:8" x14ac:dyDescent="0.25">
      <c r="A85">
        <v>84</v>
      </c>
      <c r="B85" s="579">
        <f t="shared" si="4"/>
        <v>67515</v>
      </c>
      <c r="C85" s="586">
        <f t="shared" si="5"/>
        <v>1</v>
      </c>
      <c r="F85">
        <v>84</v>
      </c>
      <c r="G85" s="587">
        <f t="shared" si="6"/>
        <v>101272.5</v>
      </c>
      <c r="H85" s="586">
        <f t="shared" si="7"/>
        <v>1.5</v>
      </c>
    </row>
    <row r="86" spans="1:8" x14ac:dyDescent="0.25">
      <c r="A86">
        <v>85</v>
      </c>
      <c r="B86" s="579">
        <f t="shared" si="4"/>
        <v>67515</v>
      </c>
      <c r="C86" s="586">
        <f t="shared" si="5"/>
        <v>1</v>
      </c>
      <c r="F86">
        <v>85</v>
      </c>
      <c r="G86" s="587">
        <f t="shared" si="6"/>
        <v>101272.5</v>
      </c>
      <c r="H86" s="586">
        <f t="shared" si="7"/>
        <v>1.5</v>
      </c>
    </row>
    <row r="87" spans="1:8" x14ac:dyDescent="0.25">
      <c r="A87">
        <v>86</v>
      </c>
      <c r="B87" s="579">
        <f t="shared" si="4"/>
        <v>67515</v>
      </c>
      <c r="C87" s="586">
        <f t="shared" si="5"/>
        <v>1</v>
      </c>
      <c r="F87">
        <v>86</v>
      </c>
      <c r="G87" s="587">
        <f t="shared" si="6"/>
        <v>101272.5</v>
      </c>
      <c r="H87" s="586">
        <f t="shared" si="7"/>
        <v>1.5</v>
      </c>
    </row>
    <row r="88" spans="1:8" x14ac:dyDescent="0.25">
      <c r="A88">
        <v>87</v>
      </c>
      <c r="B88" s="579">
        <f t="shared" si="4"/>
        <v>67515</v>
      </c>
      <c r="C88" s="586">
        <f t="shared" si="5"/>
        <v>1</v>
      </c>
      <c r="F88">
        <v>87</v>
      </c>
      <c r="G88" s="587">
        <f t="shared" si="6"/>
        <v>101272.5</v>
      </c>
      <c r="H88" s="586">
        <f t="shared" si="7"/>
        <v>1.5</v>
      </c>
    </row>
    <row r="89" spans="1:8" x14ac:dyDescent="0.25">
      <c r="A89">
        <v>88</v>
      </c>
      <c r="B89" s="579">
        <f t="shared" si="4"/>
        <v>67515</v>
      </c>
      <c r="C89" s="586">
        <f t="shared" si="5"/>
        <v>1</v>
      </c>
      <c r="F89">
        <v>88</v>
      </c>
      <c r="G89" s="587">
        <f t="shared" si="6"/>
        <v>101272.5</v>
      </c>
      <c r="H89" s="586">
        <f t="shared" si="7"/>
        <v>1.5</v>
      </c>
    </row>
    <row r="90" spans="1:8" x14ac:dyDescent="0.25">
      <c r="A90">
        <v>89</v>
      </c>
      <c r="B90" s="579">
        <f t="shared" si="4"/>
        <v>67515</v>
      </c>
      <c r="C90" s="586">
        <f t="shared" si="5"/>
        <v>1</v>
      </c>
      <c r="F90">
        <v>89</v>
      </c>
      <c r="G90" s="587">
        <f t="shared" si="6"/>
        <v>101272.5</v>
      </c>
      <c r="H90" s="586">
        <f t="shared" si="7"/>
        <v>1.5</v>
      </c>
    </row>
    <row r="91" spans="1:8" x14ac:dyDescent="0.25">
      <c r="A91">
        <v>90</v>
      </c>
      <c r="B91" s="579">
        <f t="shared" si="4"/>
        <v>67515</v>
      </c>
      <c r="C91" s="586">
        <f t="shared" si="5"/>
        <v>1</v>
      </c>
      <c r="F91">
        <v>90</v>
      </c>
      <c r="G91" s="587">
        <f t="shared" si="6"/>
        <v>101272.5</v>
      </c>
      <c r="H91" s="586">
        <f t="shared" si="7"/>
        <v>1.5</v>
      </c>
    </row>
    <row r="92" spans="1:8" x14ac:dyDescent="0.25">
      <c r="A92">
        <v>91</v>
      </c>
      <c r="B92" s="579">
        <f t="shared" si="4"/>
        <v>67515</v>
      </c>
      <c r="C92" s="586">
        <f t="shared" si="5"/>
        <v>1</v>
      </c>
      <c r="F92">
        <v>91</v>
      </c>
      <c r="G92" s="587">
        <f t="shared" si="6"/>
        <v>101272.5</v>
      </c>
      <c r="H92" s="586">
        <f t="shared" si="7"/>
        <v>1.5</v>
      </c>
    </row>
    <row r="93" spans="1:8" x14ac:dyDescent="0.25">
      <c r="A93">
        <v>92</v>
      </c>
      <c r="B93" s="579">
        <f t="shared" si="4"/>
        <v>67515</v>
      </c>
      <c r="C93" s="586">
        <f t="shared" si="5"/>
        <v>1</v>
      </c>
      <c r="F93">
        <v>92</v>
      </c>
      <c r="G93" s="587">
        <f t="shared" si="6"/>
        <v>101272.5</v>
      </c>
      <c r="H93" s="586">
        <f t="shared" si="7"/>
        <v>1.5</v>
      </c>
    </row>
    <row r="94" spans="1:8" x14ac:dyDescent="0.25">
      <c r="A94">
        <v>93</v>
      </c>
      <c r="B94" s="579">
        <f t="shared" si="4"/>
        <v>67515</v>
      </c>
      <c r="C94" s="586">
        <f t="shared" si="5"/>
        <v>1</v>
      </c>
      <c r="F94">
        <v>93</v>
      </c>
      <c r="G94" s="587">
        <f t="shared" si="6"/>
        <v>101272.5</v>
      </c>
      <c r="H94" s="586">
        <f t="shared" si="7"/>
        <v>1.5</v>
      </c>
    </row>
    <row r="95" spans="1:8" x14ac:dyDescent="0.25">
      <c r="A95">
        <v>94</v>
      </c>
      <c r="B95" s="579">
        <f t="shared" si="4"/>
        <v>67515</v>
      </c>
      <c r="C95" s="586">
        <f t="shared" si="5"/>
        <v>1</v>
      </c>
      <c r="F95">
        <v>94</v>
      </c>
      <c r="G95" s="587">
        <f t="shared" si="6"/>
        <v>101272.5</v>
      </c>
      <c r="H95" s="586">
        <f t="shared" si="7"/>
        <v>1.5</v>
      </c>
    </row>
    <row r="96" spans="1:8" x14ac:dyDescent="0.25">
      <c r="A96">
        <v>95</v>
      </c>
      <c r="B96" s="579">
        <f t="shared" si="4"/>
        <v>67515</v>
      </c>
      <c r="C96" s="586">
        <f t="shared" si="5"/>
        <v>1</v>
      </c>
      <c r="F96">
        <v>95</v>
      </c>
      <c r="G96" s="587">
        <f t="shared" si="6"/>
        <v>101272.5</v>
      </c>
      <c r="H96" s="586">
        <f t="shared" si="7"/>
        <v>1.5</v>
      </c>
    </row>
    <row r="97" spans="1:8" x14ac:dyDescent="0.25">
      <c r="A97">
        <v>96</v>
      </c>
      <c r="B97" s="579">
        <f t="shared" si="4"/>
        <v>67515</v>
      </c>
      <c r="C97" s="586">
        <f t="shared" si="5"/>
        <v>1</v>
      </c>
      <c r="F97">
        <v>96</v>
      </c>
      <c r="G97" s="587">
        <f t="shared" si="6"/>
        <v>101272.5</v>
      </c>
      <c r="H97" s="586">
        <f t="shared" si="7"/>
        <v>1.5</v>
      </c>
    </row>
    <row r="98" spans="1:8" x14ac:dyDescent="0.25">
      <c r="A98">
        <v>97</v>
      </c>
      <c r="B98" s="579">
        <f t="shared" si="4"/>
        <v>67515</v>
      </c>
      <c r="C98" s="586">
        <f t="shared" si="5"/>
        <v>1</v>
      </c>
      <c r="F98">
        <v>97</v>
      </c>
      <c r="G98" s="587">
        <f t="shared" si="6"/>
        <v>101272.5</v>
      </c>
      <c r="H98" s="586">
        <f t="shared" si="7"/>
        <v>1.5</v>
      </c>
    </row>
    <row r="99" spans="1:8" x14ac:dyDescent="0.25">
      <c r="A99">
        <v>98</v>
      </c>
      <c r="B99" s="579">
        <f t="shared" si="4"/>
        <v>67515</v>
      </c>
      <c r="C99" s="586">
        <f t="shared" si="5"/>
        <v>1</v>
      </c>
      <c r="F99">
        <v>98</v>
      </c>
      <c r="G99" s="587">
        <f t="shared" si="6"/>
        <v>101272.5</v>
      </c>
      <c r="H99" s="586">
        <f t="shared" si="7"/>
        <v>1.5</v>
      </c>
    </row>
    <row r="100" spans="1:8" x14ac:dyDescent="0.25">
      <c r="A100">
        <v>99</v>
      </c>
      <c r="B100" s="579">
        <f t="shared" si="4"/>
        <v>67515</v>
      </c>
      <c r="C100" s="586">
        <f t="shared" si="5"/>
        <v>1</v>
      </c>
      <c r="F100">
        <v>99</v>
      </c>
      <c r="G100" s="587">
        <f t="shared" si="6"/>
        <v>101272.5</v>
      </c>
      <c r="H100" s="586">
        <f t="shared" si="7"/>
        <v>1.5</v>
      </c>
    </row>
    <row r="101" spans="1:8" x14ac:dyDescent="0.25">
      <c r="A101">
        <v>100</v>
      </c>
      <c r="B101" s="579">
        <f t="shared" si="4"/>
        <v>67515</v>
      </c>
      <c r="C101" s="586">
        <f t="shared" si="5"/>
        <v>1</v>
      </c>
      <c r="F101">
        <v>100</v>
      </c>
      <c r="G101" s="587">
        <f t="shared" si="6"/>
        <v>101272.5</v>
      </c>
      <c r="H101" s="586">
        <f t="shared" si="7"/>
        <v>1.5</v>
      </c>
    </row>
    <row r="102" spans="1:8" x14ac:dyDescent="0.25">
      <c r="A102">
        <v>101</v>
      </c>
      <c r="B102" s="579">
        <f t="shared" si="4"/>
        <v>67515</v>
      </c>
      <c r="C102" s="586">
        <f t="shared" si="5"/>
        <v>1</v>
      </c>
      <c r="F102">
        <v>101</v>
      </c>
      <c r="G102" s="587">
        <f t="shared" si="6"/>
        <v>101272.5</v>
      </c>
      <c r="H102" s="586">
        <f t="shared" si="7"/>
        <v>1.5</v>
      </c>
    </row>
    <row r="103" spans="1:8" x14ac:dyDescent="0.25">
      <c r="A103">
        <v>102</v>
      </c>
      <c r="B103" s="579">
        <f t="shared" si="4"/>
        <v>67515</v>
      </c>
      <c r="C103" s="586">
        <f t="shared" si="5"/>
        <v>1</v>
      </c>
      <c r="F103">
        <v>102</v>
      </c>
      <c r="G103" s="587">
        <f t="shared" si="6"/>
        <v>101272.5</v>
      </c>
      <c r="H103" s="586">
        <f t="shared" si="7"/>
        <v>1.5</v>
      </c>
    </row>
    <row r="104" spans="1:8" x14ac:dyDescent="0.25">
      <c r="A104">
        <v>103</v>
      </c>
      <c r="B104" s="579">
        <f t="shared" si="4"/>
        <v>67515</v>
      </c>
      <c r="C104" s="586">
        <f t="shared" si="5"/>
        <v>1</v>
      </c>
      <c r="F104">
        <v>103</v>
      </c>
      <c r="G104" s="587">
        <f t="shared" si="6"/>
        <v>101272.5</v>
      </c>
      <c r="H104" s="586">
        <f t="shared" si="7"/>
        <v>1.5</v>
      </c>
    </row>
    <row r="105" spans="1:8" x14ac:dyDescent="0.25">
      <c r="A105">
        <v>104</v>
      </c>
      <c r="B105" s="579">
        <f t="shared" si="4"/>
        <v>67515</v>
      </c>
      <c r="C105" s="586">
        <f t="shared" si="5"/>
        <v>1</v>
      </c>
      <c r="F105">
        <v>104</v>
      </c>
      <c r="G105" s="587">
        <f t="shared" si="6"/>
        <v>101272.5</v>
      </c>
      <c r="H105" s="586">
        <f t="shared" si="7"/>
        <v>1.5</v>
      </c>
    </row>
    <row r="106" spans="1:8" x14ac:dyDescent="0.25">
      <c r="A106">
        <v>105</v>
      </c>
      <c r="B106" s="579">
        <f t="shared" si="4"/>
        <v>67515</v>
      </c>
      <c r="C106" s="586">
        <f t="shared" si="5"/>
        <v>1</v>
      </c>
      <c r="F106">
        <v>105</v>
      </c>
      <c r="G106" s="587">
        <f t="shared" si="6"/>
        <v>101272.5</v>
      </c>
      <c r="H106" s="586">
        <f t="shared" si="7"/>
        <v>1.5</v>
      </c>
    </row>
    <row r="107" spans="1:8" x14ac:dyDescent="0.25">
      <c r="A107">
        <v>106</v>
      </c>
      <c r="B107" s="579">
        <f t="shared" si="4"/>
        <v>67515</v>
      </c>
      <c r="C107" s="586">
        <f t="shared" si="5"/>
        <v>1</v>
      </c>
      <c r="F107">
        <v>106</v>
      </c>
      <c r="G107" s="587">
        <f t="shared" si="6"/>
        <v>101272.5</v>
      </c>
      <c r="H107" s="586">
        <f t="shared" si="7"/>
        <v>1.5</v>
      </c>
    </row>
    <row r="108" spans="1:8" x14ac:dyDescent="0.25">
      <c r="A108">
        <v>107</v>
      </c>
      <c r="B108" s="579">
        <f t="shared" si="4"/>
        <v>67515</v>
      </c>
      <c r="C108" s="586">
        <f t="shared" si="5"/>
        <v>1</v>
      </c>
      <c r="F108">
        <v>107</v>
      </c>
      <c r="G108" s="587">
        <f t="shared" si="6"/>
        <v>101272.5</v>
      </c>
      <c r="H108" s="586">
        <f t="shared" si="7"/>
        <v>1.5</v>
      </c>
    </row>
    <row r="109" spans="1:8" x14ac:dyDescent="0.25">
      <c r="A109">
        <v>108</v>
      </c>
      <c r="B109" s="579">
        <f t="shared" si="4"/>
        <v>67515</v>
      </c>
      <c r="C109" s="586">
        <f t="shared" si="5"/>
        <v>1</v>
      </c>
      <c r="F109">
        <v>108</v>
      </c>
      <c r="G109" s="587">
        <f t="shared" si="6"/>
        <v>101272.5</v>
      </c>
      <c r="H109" s="586">
        <f t="shared" si="7"/>
        <v>1.5</v>
      </c>
    </row>
    <row r="110" spans="1:8" x14ac:dyDescent="0.25">
      <c r="A110">
        <v>109</v>
      </c>
      <c r="B110" s="579">
        <f t="shared" si="4"/>
        <v>67515</v>
      </c>
      <c r="C110" s="586">
        <f t="shared" si="5"/>
        <v>1</v>
      </c>
      <c r="F110">
        <v>109</v>
      </c>
      <c r="G110" s="587">
        <f t="shared" si="6"/>
        <v>101272.5</v>
      </c>
      <c r="H110" s="586">
        <f t="shared" si="7"/>
        <v>1.5</v>
      </c>
    </row>
    <row r="111" spans="1:8" x14ac:dyDescent="0.25">
      <c r="A111">
        <v>110</v>
      </c>
      <c r="B111" s="579">
        <f t="shared" si="4"/>
        <v>67515</v>
      </c>
      <c r="C111" s="586">
        <f t="shared" si="5"/>
        <v>1</v>
      </c>
      <c r="F111">
        <v>110</v>
      </c>
      <c r="G111" s="587">
        <f t="shared" si="6"/>
        <v>101272.5</v>
      </c>
      <c r="H111" s="586">
        <f t="shared" si="7"/>
        <v>1.5</v>
      </c>
    </row>
    <row r="112" spans="1:8" x14ac:dyDescent="0.25">
      <c r="A112">
        <v>111</v>
      </c>
      <c r="B112" s="579">
        <f t="shared" si="4"/>
        <v>67515</v>
      </c>
      <c r="C112" s="586">
        <f t="shared" si="5"/>
        <v>1</v>
      </c>
      <c r="F112">
        <v>111</v>
      </c>
      <c r="G112" s="587">
        <f t="shared" si="6"/>
        <v>101272.5</v>
      </c>
      <c r="H112" s="586">
        <f t="shared" si="7"/>
        <v>1.5</v>
      </c>
    </row>
    <row r="113" spans="1:8" x14ac:dyDescent="0.25">
      <c r="A113">
        <v>112</v>
      </c>
      <c r="B113" s="579">
        <f t="shared" si="4"/>
        <v>67515</v>
      </c>
      <c r="C113" s="586">
        <f t="shared" si="5"/>
        <v>1</v>
      </c>
      <c r="F113">
        <v>112</v>
      </c>
      <c r="G113" s="587">
        <f t="shared" si="6"/>
        <v>101272.5</v>
      </c>
      <c r="H113" s="586">
        <f t="shared" si="7"/>
        <v>1.5</v>
      </c>
    </row>
    <row r="114" spans="1:8" x14ac:dyDescent="0.25">
      <c r="A114">
        <v>113</v>
      </c>
      <c r="B114" s="579">
        <f t="shared" si="4"/>
        <v>67515</v>
      </c>
      <c r="C114" s="586">
        <f t="shared" si="5"/>
        <v>1</v>
      </c>
      <c r="F114">
        <v>113</v>
      </c>
      <c r="G114" s="587">
        <f t="shared" si="6"/>
        <v>101272.5</v>
      </c>
      <c r="H114" s="586">
        <f t="shared" si="7"/>
        <v>1.5</v>
      </c>
    </row>
    <row r="115" spans="1:8" x14ac:dyDescent="0.25">
      <c r="A115">
        <v>114</v>
      </c>
      <c r="B115" s="579">
        <f t="shared" si="4"/>
        <v>67515</v>
      </c>
      <c r="C115" s="586">
        <f t="shared" si="5"/>
        <v>1</v>
      </c>
      <c r="F115">
        <v>114</v>
      </c>
      <c r="G115" s="587">
        <f t="shared" si="6"/>
        <v>101272.5</v>
      </c>
      <c r="H115" s="586">
        <f t="shared" si="7"/>
        <v>1.5</v>
      </c>
    </row>
    <row r="116" spans="1:8" x14ac:dyDescent="0.25">
      <c r="A116">
        <v>115</v>
      </c>
      <c r="B116" s="579">
        <f t="shared" si="4"/>
        <v>67515</v>
      </c>
      <c r="C116" s="586">
        <f t="shared" si="5"/>
        <v>1</v>
      </c>
      <c r="F116">
        <v>115</v>
      </c>
      <c r="G116" s="587">
        <f t="shared" si="6"/>
        <v>101272.5</v>
      </c>
      <c r="H116" s="586">
        <f t="shared" si="7"/>
        <v>1.5</v>
      </c>
    </row>
    <row r="117" spans="1:8" x14ac:dyDescent="0.25">
      <c r="A117">
        <v>116</v>
      </c>
      <c r="B117" s="579">
        <f t="shared" si="4"/>
        <v>67515</v>
      </c>
      <c r="C117" s="586">
        <f t="shared" si="5"/>
        <v>1</v>
      </c>
      <c r="F117">
        <v>116</v>
      </c>
      <c r="G117" s="587">
        <f t="shared" si="6"/>
        <v>101272.5</v>
      </c>
      <c r="H117" s="586">
        <f t="shared" si="7"/>
        <v>1.5</v>
      </c>
    </row>
    <row r="118" spans="1:8" x14ac:dyDescent="0.25">
      <c r="A118">
        <v>117</v>
      </c>
      <c r="B118" s="579">
        <f t="shared" si="4"/>
        <v>67515</v>
      </c>
      <c r="C118" s="586">
        <f t="shared" si="5"/>
        <v>1</v>
      </c>
      <c r="F118">
        <v>117</v>
      </c>
      <c r="G118" s="587">
        <f t="shared" si="6"/>
        <v>101272.5</v>
      </c>
      <c r="H118" s="586">
        <f t="shared" si="7"/>
        <v>1.5</v>
      </c>
    </row>
    <row r="119" spans="1:8" x14ac:dyDescent="0.25">
      <c r="A119">
        <v>118</v>
      </c>
      <c r="B119" s="579">
        <f t="shared" si="4"/>
        <v>67515</v>
      </c>
      <c r="C119" s="586">
        <f t="shared" si="5"/>
        <v>1</v>
      </c>
      <c r="F119">
        <v>118</v>
      </c>
      <c r="G119" s="587">
        <f t="shared" si="6"/>
        <v>101272.5</v>
      </c>
      <c r="H119" s="586">
        <f t="shared" si="7"/>
        <v>1.5</v>
      </c>
    </row>
    <row r="120" spans="1:8" x14ac:dyDescent="0.25">
      <c r="A120">
        <v>119</v>
      </c>
      <c r="B120" s="579">
        <f t="shared" si="4"/>
        <v>67515</v>
      </c>
      <c r="C120" s="586">
        <f t="shared" si="5"/>
        <v>1</v>
      </c>
      <c r="F120">
        <v>119</v>
      </c>
      <c r="G120" s="587">
        <f t="shared" si="6"/>
        <v>101272.5</v>
      </c>
      <c r="H120" s="586">
        <f t="shared" si="7"/>
        <v>1.5</v>
      </c>
    </row>
    <row r="121" spans="1:8" x14ac:dyDescent="0.25">
      <c r="A121">
        <v>120</v>
      </c>
      <c r="B121" s="579">
        <f t="shared" si="4"/>
        <v>67515</v>
      </c>
      <c r="C121" s="586">
        <f t="shared" si="5"/>
        <v>1</v>
      </c>
      <c r="F121">
        <v>120</v>
      </c>
      <c r="G121" s="587">
        <f t="shared" si="6"/>
        <v>101272.5</v>
      </c>
      <c r="H121" s="586">
        <f t="shared" si="7"/>
        <v>1.5</v>
      </c>
    </row>
    <row r="122" spans="1:8" x14ac:dyDescent="0.25">
      <c r="A122">
        <v>121</v>
      </c>
      <c r="B122" s="579">
        <f t="shared" si="4"/>
        <v>67515</v>
      </c>
      <c r="C122" s="586">
        <f t="shared" si="5"/>
        <v>1</v>
      </c>
      <c r="F122">
        <v>121</v>
      </c>
      <c r="G122" s="587">
        <f t="shared" si="6"/>
        <v>101272.5</v>
      </c>
      <c r="H122" s="586">
        <f t="shared" si="7"/>
        <v>1.5</v>
      </c>
    </row>
    <row r="123" spans="1:8" x14ac:dyDescent="0.25">
      <c r="A123">
        <v>122</v>
      </c>
      <c r="B123" s="579">
        <f t="shared" si="4"/>
        <v>67515</v>
      </c>
      <c r="C123" s="586">
        <f t="shared" si="5"/>
        <v>1</v>
      </c>
      <c r="F123">
        <v>122</v>
      </c>
      <c r="G123" s="587">
        <f t="shared" si="6"/>
        <v>101272.5</v>
      </c>
      <c r="H123" s="586">
        <f t="shared" si="7"/>
        <v>1.5</v>
      </c>
    </row>
    <row r="124" spans="1:8" x14ac:dyDescent="0.25">
      <c r="A124">
        <v>123</v>
      </c>
      <c r="B124" s="579">
        <f t="shared" si="4"/>
        <v>67515</v>
      </c>
      <c r="C124" s="586">
        <f t="shared" si="5"/>
        <v>1</v>
      </c>
      <c r="F124">
        <v>123</v>
      </c>
      <c r="G124" s="587">
        <f t="shared" si="6"/>
        <v>101272.5</v>
      </c>
      <c r="H124" s="586">
        <f t="shared" si="7"/>
        <v>1.5</v>
      </c>
    </row>
    <row r="125" spans="1:8" x14ac:dyDescent="0.25">
      <c r="A125">
        <v>124</v>
      </c>
      <c r="B125" s="579">
        <f t="shared" si="4"/>
        <v>67515</v>
      </c>
      <c r="C125" s="586">
        <f t="shared" si="5"/>
        <v>1</v>
      </c>
      <c r="F125">
        <v>124</v>
      </c>
      <c r="G125" s="587">
        <f t="shared" si="6"/>
        <v>101272.5</v>
      </c>
      <c r="H125" s="586">
        <f t="shared" si="7"/>
        <v>1.5</v>
      </c>
    </row>
    <row r="126" spans="1:8" x14ac:dyDescent="0.25">
      <c r="A126">
        <v>125</v>
      </c>
      <c r="B126" s="579">
        <f t="shared" si="4"/>
        <v>67515</v>
      </c>
      <c r="C126" s="586">
        <f t="shared" si="5"/>
        <v>1</v>
      </c>
      <c r="F126">
        <v>125</v>
      </c>
      <c r="G126" s="587">
        <f t="shared" si="6"/>
        <v>101272.5</v>
      </c>
      <c r="H126" s="586">
        <f t="shared" si="7"/>
        <v>1.5</v>
      </c>
    </row>
    <row r="127" spans="1:8" x14ac:dyDescent="0.25">
      <c r="A127">
        <v>126</v>
      </c>
      <c r="B127" s="579">
        <f t="shared" si="4"/>
        <v>67515</v>
      </c>
      <c r="C127" s="586">
        <f t="shared" si="5"/>
        <v>1</v>
      </c>
      <c r="F127">
        <v>126</v>
      </c>
      <c r="G127" s="587">
        <f t="shared" si="6"/>
        <v>101272.5</v>
      </c>
      <c r="H127" s="586">
        <f t="shared" si="7"/>
        <v>1.5</v>
      </c>
    </row>
    <row r="128" spans="1:8" x14ac:dyDescent="0.25">
      <c r="A128">
        <v>127</v>
      </c>
      <c r="B128" s="579">
        <f t="shared" si="4"/>
        <v>67515</v>
      </c>
      <c r="C128" s="586">
        <f t="shared" si="5"/>
        <v>1</v>
      </c>
      <c r="F128">
        <v>127</v>
      </c>
      <c r="G128" s="587">
        <f t="shared" si="6"/>
        <v>101272.5</v>
      </c>
      <c r="H128" s="586">
        <f t="shared" si="7"/>
        <v>1.5</v>
      </c>
    </row>
    <row r="129" spans="1:8" x14ac:dyDescent="0.25">
      <c r="A129">
        <v>128</v>
      </c>
      <c r="B129" s="579">
        <f t="shared" si="4"/>
        <v>67515</v>
      </c>
      <c r="C129" s="586">
        <f t="shared" si="5"/>
        <v>1</v>
      </c>
      <c r="F129">
        <v>128</v>
      </c>
      <c r="G129" s="587">
        <f t="shared" si="6"/>
        <v>101272.5</v>
      </c>
      <c r="H129" s="586">
        <f t="shared" si="7"/>
        <v>1.5</v>
      </c>
    </row>
    <row r="130" spans="1:8" x14ac:dyDescent="0.25">
      <c r="A130">
        <v>129</v>
      </c>
      <c r="B130" s="579">
        <f t="shared" si="4"/>
        <v>67515</v>
      </c>
      <c r="C130" s="586">
        <f t="shared" si="5"/>
        <v>1</v>
      </c>
      <c r="F130">
        <v>129</v>
      </c>
      <c r="G130" s="587">
        <f t="shared" si="6"/>
        <v>101272.5</v>
      </c>
      <c r="H130" s="586">
        <f t="shared" si="7"/>
        <v>1.5</v>
      </c>
    </row>
    <row r="131" spans="1:8" x14ac:dyDescent="0.25">
      <c r="A131">
        <v>130</v>
      </c>
      <c r="B131" s="579">
        <f t="shared" ref="B131:B194" si="8">$D$2</f>
        <v>67515</v>
      </c>
      <c r="C131" s="586">
        <f t="shared" ref="C131:C194" si="9">B131/$D$2</f>
        <v>1</v>
      </c>
      <c r="F131">
        <v>130</v>
      </c>
      <c r="G131" s="587">
        <f t="shared" ref="G131:G194" si="10">H131*$D$2</f>
        <v>101272.5</v>
      </c>
      <c r="H131" s="586">
        <f t="shared" ref="H131:H194" si="11">$L$1</f>
        <v>1.5</v>
      </c>
    </row>
    <row r="132" spans="1:8" x14ac:dyDescent="0.25">
      <c r="A132">
        <v>131</v>
      </c>
      <c r="B132" s="579">
        <f t="shared" si="8"/>
        <v>67515</v>
      </c>
      <c r="C132" s="586">
        <f t="shared" si="9"/>
        <v>1</v>
      </c>
      <c r="F132">
        <v>131</v>
      </c>
      <c r="G132" s="587">
        <f t="shared" si="10"/>
        <v>101272.5</v>
      </c>
      <c r="H132" s="586">
        <f t="shared" si="11"/>
        <v>1.5</v>
      </c>
    </row>
    <row r="133" spans="1:8" x14ac:dyDescent="0.25">
      <c r="A133">
        <v>132</v>
      </c>
      <c r="B133" s="579">
        <f t="shared" si="8"/>
        <v>67515</v>
      </c>
      <c r="C133" s="586">
        <f t="shared" si="9"/>
        <v>1</v>
      </c>
      <c r="F133">
        <v>132</v>
      </c>
      <c r="G133" s="587">
        <f t="shared" si="10"/>
        <v>101272.5</v>
      </c>
      <c r="H133" s="586">
        <f t="shared" si="11"/>
        <v>1.5</v>
      </c>
    </row>
    <row r="134" spans="1:8" x14ac:dyDescent="0.25">
      <c r="A134">
        <v>133</v>
      </c>
      <c r="B134" s="579">
        <f t="shared" si="8"/>
        <v>67515</v>
      </c>
      <c r="C134" s="586">
        <f t="shared" si="9"/>
        <v>1</v>
      </c>
      <c r="F134">
        <v>133</v>
      </c>
      <c r="G134" s="587">
        <f t="shared" si="10"/>
        <v>101272.5</v>
      </c>
      <c r="H134" s="586">
        <f t="shared" si="11"/>
        <v>1.5</v>
      </c>
    </row>
    <row r="135" spans="1:8" x14ac:dyDescent="0.25">
      <c r="A135">
        <v>134</v>
      </c>
      <c r="B135" s="579">
        <f t="shared" si="8"/>
        <v>67515</v>
      </c>
      <c r="C135" s="586">
        <f t="shared" si="9"/>
        <v>1</v>
      </c>
      <c r="F135">
        <v>134</v>
      </c>
      <c r="G135" s="587">
        <f t="shared" si="10"/>
        <v>101272.5</v>
      </c>
      <c r="H135" s="586">
        <f t="shared" si="11"/>
        <v>1.5</v>
      </c>
    </row>
    <row r="136" spans="1:8" x14ac:dyDescent="0.25">
      <c r="A136">
        <v>135</v>
      </c>
      <c r="B136" s="579">
        <f t="shared" si="8"/>
        <v>67515</v>
      </c>
      <c r="C136" s="586">
        <f t="shared" si="9"/>
        <v>1</v>
      </c>
      <c r="F136">
        <v>135</v>
      </c>
      <c r="G136" s="587">
        <f t="shared" si="10"/>
        <v>101272.5</v>
      </c>
      <c r="H136" s="586">
        <f t="shared" si="11"/>
        <v>1.5</v>
      </c>
    </row>
    <row r="137" spans="1:8" x14ac:dyDescent="0.25">
      <c r="A137">
        <v>136</v>
      </c>
      <c r="B137" s="579">
        <f t="shared" si="8"/>
        <v>67515</v>
      </c>
      <c r="C137" s="586">
        <f t="shared" si="9"/>
        <v>1</v>
      </c>
      <c r="F137">
        <v>136</v>
      </c>
      <c r="G137" s="587">
        <f t="shared" si="10"/>
        <v>101272.5</v>
      </c>
      <c r="H137" s="586">
        <f t="shared" si="11"/>
        <v>1.5</v>
      </c>
    </row>
    <row r="138" spans="1:8" x14ac:dyDescent="0.25">
      <c r="A138">
        <v>137</v>
      </c>
      <c r="B138" s="579">
        <f t="shared" si="8"/>
        <v>67515</v>
      </c>
      <c r="C138" s="586">
        <f t="shared" si="9"/>
        <v>1</v>
      </c>
      <c r="F138">
        <v>137</v>
      </c>
      <c r="G138" s="587">
        <f t="shared" si="10"/>
        <v>101272.5</v>
      </c>
      <c r="H138" s="586">
        <f t="shared" si="11"/>
        <v>1.5</v>
      </c>
    </row>
    <row r="139" spans="1:8" x14ac:dyDescent="0.25">
      <c r="A139">
        <v>138</v>
      </c>
      <c r="B139" s="579">
        <f t="shared" si="8"/>
        <v>67515</v>
      </c>
      <c r="C139" s="586">
        <f t="shared" si="9"/>
        <v>1</v>
      </c>
      <c r="F139">
        <v>138</v>
      </c>
      <c r="G139" s="587">
        <f t="shared" si="10"/>
        <v>101272.5</v>
      </c>
      <c r="H139" s="586">
        <f t="shared" si="11"/>
        <v>1.5</v>
      </c>
    </row>
    <row r="140" spans="1:8" x14ac:dyDescent="0.25">
      <c r="A140">
        <v>139</v>
      </c>
      <c r="B140" s="579">
        <f t="shared" si="8"/>
        <v>67515</v>
      </c>
      <c r="C140" s="586">
        <f t="shared" si="9"/>
        <v>1</v>
      </c>
      <c r="F140">
        <v>139</v>
      </c>
      <c r="G140" s="587">
        <f t="shared" si="10"/>
        <v>101272.5</v>
      </c>
      <c r="H140" s="586">
        <f t="shared" si="11"/>
        <v>1.5</v>
      </c>
    </row>
    <row r="141" spans="1:8" x14ac:dyDescent="0.25">
      <c r="A141">
        <v>140</v>
      </c>
      <c r="B141" s="579">
        <f t="shared" si="8"/>
        <v>67515</v>
      </c>
      <c r="C141" s="586">
        <f t="shared" si="9"/>
        <v>1</v>
      </c>
      <c r="F141">
        <v>140</v>
      </c>
      <c r="G141" s="587">
        <f t="shared" si="10"/>
        <v>101272.5</v>
      </c>
      <c r="H141" s="586">
        <f t="shared" si="11"/>
        <v>1.5</v>
      </c>
    </row>
    <row r="142" spans="1:8" x14ac:dyDescent="0.25">
      <c r="A142">
        <v>141</v>
      </c>
      <c r="B142" s="579">
        <f t="shared" si="8"/>
        <v>67515</v>
      </c>
      <c r="C142" s="586">
        <f t="shared" si="9"/>
        <v>1</v>
      </c>
      <c r="F142">
        <v>141</v>
      </c>
      <c r="G142" s="587">
        <f t="shared" si="10"/>
        <v>101272.5</v>
      </c>
      <c r="H142" s="586">
        <f t="shared" si="11"/>
        <v>1.5</v>
      </c>
    </row>
    <row r="143" spans="1:8" x14ac:dyDescent="0.25">
      <c r="A143">
        <v>142</v>
      </c>
      <c r="B143" s="579">
        <f t="shared" si="8"/>
        <v>67515</v>
      </c>
      <c r="C143" s="586">
        <f t="shared" si="9"/>
        <v>1</v>
      </c>
      <c r="F143">
        <v>142</v>
      </c>
      <c r="G143" s="587">
        <f t="shared" si="10"/>
        <v>101272.5</v>
      </c>
      <c r="H143" s="586">
        <f t="shared" si="11"/>
        <v>1.5</v>
      </c>
    </row>
    <row r="144" spans="1:8" x14ac:dyDescent="0.25">
      <c r="A144">
        <v>143</v>
      </c>
      <c r="B144" s="579">
        <f t="shared" si="8"/>
        <v>67515</v>
      </c>
      <c r="C144" s="586">
        <f t="shared" si="9"/>
        <v>1</v>
      </c>
      <c r="F144">
        <v>143</v>
      </c>
      <c r="G144" s="587">
        <f t="shared" si="10"/>
        <v>101272.5</v>
      </c>
      <c r="H144" s="586">
        <f t="shared" si="11"/>
        <v>1.5</v>
      </c>
    </row>
    <row r="145" spans="1:8" x14ac:dyDescent="0.25">
      <c r="A145">
        <v>144</v>
      </c>
      <c r="B145" s="579">
        <f t="shared" si="8"/>
        <v>67515</v>
      </c>
      <c r="C145" s="586">
        <f t="shared" si="9"/>
        <v>1</v>
      </c>
      <c r="F145">
        <v>144</v>
      </c>
      <c r="G145" s="587">
        <f t="shared" si="10"/>
        <v>101272.5</v>
      </c>
      <c r="H145" s="586">
        <f t="shared" si="11"/>
        <v>1.5</v>
      </c>
    </row>
    <row r="146" spans="1:8" x14ac:dyDescent="0.25">
      <c r="A146">
        <v>145</v>
      </c>
      <c r="B146" s="579">
        <f t="shared" si="8"/>
        <v>67515</v>
      </c>
      <c r="C146" s="586">
        <f t="shared" si="9"/>
        <v>1</v>
      </c>
      <c r="F146">
        <v>145</v>
      </c>
      <c r="G146" s="587">
        <f t="shared" si="10"/>
        <v>101272.5</v>
      </c>
      <c r="H146" s="586">
        <f t="shared" si="11"/>
        <v>1.5</v>
      </c>
    </row>
    <row r="147" spans="1:8" x14ac:dyDescent="0.25">
      <c r="A147">
        <v>146</v>
      </c>
      <c r="B147" s="579">
        <f t="shared" si="8"/>
        <v>67515</v>
      </c>
      <c r="C147" s="586">
        <f t="shared" si="9"/>
        <v>1</v>
      </c>
      <c r="F147">
        <v>146</v>
      </c>
      <c r="G147" s="587">
        <f t="shared" si="10"/>
        <v>101272.5</v>
      </c>
      <c r="H147" s="586">
        <f t="shared" si="11"/>
        <v>1.5</v>
      </c>
    </row>
    <row r="148" spans="1:8" x14ac:dyDescent="0.25">
      <c r="A148">
        <v>147</v>
      </c>
      <c r="B148" s="579">
        <f t="shared" si="8"/>
        <v>67515</v>
      </c>
      <c r="C148" s="586">
        <f t="shared" si="9"/>
        <v>1</v>
      </c>
      <c r="F148">
        <v>147</v>
      </c>
      <c r="G148" s="587">
        <f t="shared" si="10"/>
        <v>101272.5</v>
      </c>
      <c r="H148" s="586">
        <f t="shared" si="11"/>
        <v>1.5</v>
      </c>
    </row>
    <row r="149" spans="1:8" x14ac:dyDescent="0.25">
      <c r="A149">
        <v>148</v>
      </c>
      <c r="B149" s="579">
        <f t="shared" si="8"/>
        <v>67515</v>
      </c>
      <c r="C149" s="586">
        <f t="shared" si="9"/>
        <v>1</v>
      </c>
      <c r="F149">
        <v>148</v>
      </c>
      <c r="G149" s="587">
        <f t="shared" si="10"/>
        <v>101272.5</v>
      </c>
      <c r="H149" s="586">
        <f t="shared" si="11"/>
        <v>1.5</v>
      </c>
    </row>
    <row r="150" spans="1:8" x14ac:dyDescent="0.25">
      <c r="A150">
        <v>149</v>
      </c>
      <c r="B150" s="579">
        <f t="shared" si="8"/>
        <v>67515</v>
      </c>
      <c r="C150" s="586">
        <f t="shared" si="9"/>
        <v>1</v>
      </c>
      <c r="F150">
        <v>149</v>
      </c>
      <c r="G150" s="587">
        <f t="shared" si="10"/>
        <v>101272.5</v>
      </c>
      <c r="H150" s="586">
        <f t="shared" si="11"/>
        <v>1.5</v>
      </c>
    </row>
    <row r="151" spans="1:8" x14ac:dyDescent="0.25">
      <c r="A151">
        <v>150</v>
      </c>
      <c r="B151" s="579">
        <f t="shared" si="8"/>
        <v>67515</v>
      </c>
      <c r="C151" s="586">
        <f t="shared" si="9"/>
        <v>1</v>
      </c>
      <c r="F151">
        <v>150</v>
      </c>
      <c r="G151" s="587">
        <f t="shared" si="10"/>
        <v>101272.5</v>
      </c>
      <c r="H151" s="586">
        <f t="shared" si="11"/>
        <v>1.5</v>
      </c>
    </row>
    <row r="152" spans="1:8" x14ac:dyDescent="0.25">
      <c r="A152">
        <v>151</v>
      </c>
      <c r="B152" s="579">
        <f t="shared" si="8"/>
        <v>67515</v>
      </c>
      <c r="C152" s="586">
        <f t="shared" si="9"/>
        <v>1</v>
      </c>
      <c r="F152">
        <v>151</v>
      </c>
      <c r="G152" s="587">
        <f t="shared" si="10"/>
        <v>101272.5</v>
      </c>
      <c r="H152" s="586">
        <f t="shared" si="11"/>
        <v>1.5</v>
      </c>
    </row>
    <row r="153" spans="1:8" x14ac:dyDescent="0.25">
      <c r="A153">
        <v>152</v>
      </c>
      <c r="B153" s="579">
        <f t="shared" si="8"/>
        <v>67515</v>
      </c>
      <c r="C153" s="586">
        <f t="shared" si="9"/>
        <v>1</v>
      </c>
      <c r="F153">
        <v>152</v>
      </c>
      <c r="G153" s="587">
        <f t="shared" si="10"/>
        <v>101272.5</v>
      </c>
      <c r="H153" s="586">
        <f t="shared" si="11"/>
        <v>1.5</v>
      </c>
    </row>
    <row r="154" spans="1:8" x14ac:dyDescent="0.25">
      <c r="A154">
        <v>153</v>
      </c>
      <c r="B154" s="579">
        <f t="shared" si="8"/>
        <v>67515</v>
      </c>
      <c r="C154" s="586">
        <f t="shared" si="9"/>
        <v>1</v>
      </c>
      <c r="F154">
        <v>153</v>
      </c>
      <c r="G154" s="587">
        <f t="shared" si="10"/>
        <v>101272.5</v>
      </c>
      <c r="H154" s="586">
        <f t="shared" si="11"/>
        <v>1.5</v>
      </c>
    </row>
    <row r="155" spans="1:8" x14ac:dyDescent="0.25">
      <c r="A155">
        <v>154</v>
      </c>
      <c r="B155" s="579">
        <f t="shared" si="8"/>
        <v>67515</v>
      </c>
      <c r="C155" s="586">
        <f t="shared" si="9"/>
        <v>1</v>
      </c>
      <c r="F155">
        <v>154</v>
      </c>
      <c r="G155" s="587">
        <f t="shared" si="10"/>
        <v>101272.5</v>
      </c>
      <c r="H155" s="586">
        <f t="shared" si="11"/>
        <v>1.5</v>
      </c>
    </row>
    <row r="156" spans="1:8" x14ac:dyDescent="0.25">
      <c r="A156">
        <v>155</v>
      </c>
      <c r="B156" s="579">
        <f t="shared" si="8"/>
        <v>67515</v>
      </c>
      <c r="C156" s="586">
        <f t="shared" si="9"/>
        <v>1</v>
      </c>
      <c r="F156">
        <v>155</v>
      </c>
      <c r="G156" s="587">
        <f t="shared" si="10"/>
        <v>101272.5</v>
      </c>
      <c r="H156" s="586">
        <f t="shared" si="11"/>
        <v>1.5</v>
      </c>
    </row>
    <row r="157" spans="1:8" x14ac:dyDescent="0.25">
      <c r="A157">
        <v>156</v>
      </c>
      <c r="B157" s="579">
        <f t="shared" si="8"/>
        <v>67515</v>
      </c>
      <c r="C157" s="586">
        <f t="shared" si="9"/>
        <v>1</v>
      </c>
      <c r="F157">
        <v>156</v>
      </c>
      <c r="G157" s="587">
        <f t="shared" si="10"/>
        <v>101272.5</v>
      </c>
      <c r="H157" s="586">
        <f t="shared" si="11"/>
        <v>1.5</v>
      </c>
    </row>
    <row r="158" spans="1:8" x14ac:dyDescent="0.25">
      <c r="A158">
        <v>157</v>
      </c>
      <c r="B158" s="579">
        <f t="shared" si="8"/>
        <v>67515</v>
      </c>
      <c r="C158" s="586">
        <f t="shared" si="9"/>
        <v>1</v>
      </c>
      <c r="F158">
        <v>157</v>
      </c>
      <c r="G158" s="587">
        <f t="shared" si="10"/>
        <v>101272.5</v>
      </c>
      <c r="H158" s="586">
        <f t="shared" si="11"/>
        <v>1.5</v>
      </c>
    </row>
    <row r="159" spans="1:8" x14ac:dyDescent="0.25">
      <c r="A159">
        <v>158</v>
      </c>
      <c r="B159" s="579">
        <f t="shared" si="8"/>
        <v>67515</v>
      </c>
      <c r="C159" s="586">
        <f t="shared" si="9"/>
        <v>1</v>
      </c>
      <c r="F159">
        <v>158</v>
      </c>
      <c r="G159" s="587">
        <f t="shared" si="10"/>
        <v>101272.5</v>
      </c>
      <c r="H159" s="586">
        <f t="shared" si="11"/>
        <v>1.5</v>
      </c>
    </row>
    <row r="160" spans="1:8" x14ac:dyDescent="0.25">
      <c r="A160">
        <v>159</v>
      </c>
      <c r="B160" s="579">
        <f t="shared" si="8"/>
        <v>67515</v>
      </c>
      <c r="C160" s="586">
        <f t="shared" si="9"/>
        <v>1</v>
      </c>
      <c r="F160">
        <v>159</v>
      </c>
      <c r="G160" s="587">
        <f t="shared" si="10"/>
        <v>101272.5</v>
      </c>
      <c r="H160" s="586">
        <f t="shared" si="11"/>
        <v>1.5</v>
      </c>
    </row>
    <row r="161" spans="1:8" x14ac:dyDescent="0.25">
      <c r="A161">
        <v>160</v>
      </c>
      <c r="B161" s="579">
        <f t="shared" si="8"/>
        <v>67515</v>
      </c>
      <c r="C161" s="586">
        <f t="shared" si="9"/>
        <v>1</v>
      </c>
      <c r="F161">
        <v>160</v>
      </c>
      <c r="G161" s="587">
        <f t="shared" si="10"/>
        <v>101272.5</v>
      </c>
      <c r="H161" s="586">
        <f t="shared" si="11"/>
        <v>1.5</v>
      </c>
    </row>
    <row r="162" spans="1:8" x14ac:dyDescent="0.25">
      <c r="A162">
        <v>161</v>
      </c>
      <c r="B162" s="579">
        <f t="shared" si="8"/>
        <v>67515</v>
      </c>
      <c r="C162" s="586">
        <f t="shared" si="9"/>
        <v>1</v>
      </c>
      <c r="F162">
        <v>161</v>
      </c>
      <c r="G162" s="587">
        <f t="shared" si="10"/>
        <v>101272.5</v>
      </c>
      <c r="H162" s="586">
        <f t="shared" si="11"/>
        <v>1.5</v>
      </c>
    </row>
    <row r="163" spans="1:8" x14ac:dyDescent="0.25">
      <c r="A163">
        <v>162</v>
      </c>
      <c r="B163" s="579">
        <f t="shared" si="8"/>
        <v>67515</v>
      </c>
      <c r="C163" s="586">
        <f t="shared" si="9"/>
        <v>1</v>
      </c>
      <c r="F163">
        <v>162</v>
      </c>
      <c r="G163" s="587">
        <f t="shared" si="10"/>
        <v>101272.5</v>
      </c>
      <c r="H163" s="586">
        <f t="shared" si="11"/>
        <v>1.5</v>
      </c>
    </row>
    <row r="164" spans="1:8" x14ac:dyDescent="0.25">
      <c r="A164">
        <v>163</v>
      </c>
      <c r="B164" s="579">
        <f t="shared" si="8"/>
        <v>67515</v>
      </c>
      <c r="C164" s="586">
        <f t="shared" si="9"/>
        <v>1</v>
      </c>
      <c r="F164">
        <v>163</v>
      </c>
      <c r="G164" s="587">
        <f t="shared" si="10"/>
        <v>101272.5</v>
      </c>
      <c r="H164" s="586">
        <f t="shared" si="11"/>
        <v>1.5</v>
      </c>
    </row>
    <row r="165" spans="1:8" x14ac:dyDescent="0.25">
      <c r="A165">
        <v>164</v>
      </c>
      <c r="B165" s="579">
        <f t="shared" si="8"/>
        <v>67515</v>
      </c>
      <c r="C165" s="586">
        <f t="shared" si="9"/>
        <v>1</v>
      </c>
      <c r="F165">
        <v>164</v>
      </c>
      <c r="G165" s="587">
        <f t="shared" si="10"/>
        <v>101272.5</v>
      </c>
      <c r="H165" s="586">
        <f t="shared" si="11"/>
        <v>1.5</v>
      </c>
    </row>
    <row r="166" spans="1:8" x14ac:dyDescent="0.25">
      <c r="A166">
        <v>165</v>
      </c>
      <c r="B166" s="579">
        <f t="shared" si="8"/>
        <v>67515</v>
      </c>
      <c r="C166" s="586">
        <f t="shared" si="9"/>
        <v>1</v>
      </c>
      <c r="F166">
        <v>165</v>
      </c>
      <c r="G166" s="587">
        <f t="shared" si="10"/>
        <v>101272.5</v>
      </c>
      <c r="H166" s="586">
        <f t="shared" si="11"/>
        <v>1.5</v>
      </c>
    </row>
    <row r="167" spans="1:8" x14ac:dyDescent="0.25">
      <c r="A167">
        <v>166</v>
      </c>
      <c r="B167" s="579">
        <f t="shared" si="8"/>
        <v>67515</v>
      </c>
      <c r="C167" s="586">
        <f t="shared" si="9"/>
        <v>1</v>
      </c>
      <c r="F167">
        <v>166</v>
      </c>
      <c r="G167" s="587">
        <f t="shared" si="10"/>
        <v>101272.5</v>
      </c>
      <c r="H167" s="586">
        <f t="shared" si="11"/>
        <v>1.5</v>
      </c>
    </row>
    <row r="168" spans="1:8" x14ac:dyDescent="0.25">
      <c r="A168">
        <v>167</v>
      </c>
      <c r="B168" s="579">
        <f t="shared" si="8"/>
        <v>67515</v>
      </c>
      <c r="C168" s="586">
        <f t="shared" si="9"/>
        <v>1</v>
      </c>
      <c r="F168">
        <v>167</v>
      </c>
      <c r="G168" s="587">
        <f t="shared" si="10"/>
        <v>101272.5</v>
      </c>
      <c r="H168" s="586">
        <f t="shared" si="11"/>
        <v>1.5</v>
      </c>
    </row>
    <row r="169" spans="1:8" x14ac:dyDescent="0.25">
      <c r="A169">
        <v>168</v>
      </c>
      <c r="B169" s="579">
        <f t="shared" si="8"/>
        <v>67515</v>
      </c>
      <c r="C169" s="586">
        <f t="shared" si="9"/>
        <v>1</v>
      </c>
      <c r="F169">
        <v>168</v>
      </c>
      <c r="G169" s="587">
        <f t="shared" si="10"/>
        <v>101272.5</v>
      </c>
      <c r="H169" s="586">
        <f t="shared" si="11"/>
        <v>1.5</v>
      </c>
    </row>
    <row r="170" spans="1:8" x14ac:dyDescent="0.25">
      <c r="A170">
        <v>169</v>
      </c>
      <c r="B170" s="579">
        <f t="shared" si="8"/>
        <v>67515</v>
      </c>
      <c r="C170" s="586">
        <f t="shared" si="9"/>
        <v>1</v>
      </c>
      <c r="F170">
        <v>169</v>
      </c>
      <c r="G170" s="587">
        <f t="shared" si="10"/>
        <v>101272.5</v>
      </c>
      <c r="H170" s="586">
        <f t="shared" si="11"/>
        <v>1.5</v>
      </c>
    </row>
    <row r="171" spans="1:8" x14ac:dyDescent="0.25">
      <c r="A171">
        <v>170</v>
      </c>
      <c r="B171" s="579">
        <f t="shared" si="8"/>
        <v>67515</v>
      </c>
      <c r="C171" s="586">
        <f t="shared" si="9"/>
        <v>1</v>
      </c>
      <c r="F171">
        <v>170</v>
      </c>
      <c r="G171" s="587">
        <f t="shared" si="10"/>
        <v>101272.5</v>
      </c>
      <c r="H171" s="586">
        <f t="shared" si="11"/>
        <v>1.5</v>
      </c>
    </row>
    <row r="172" spans="1:8" x14ac:dyDescent="0.25">
      <c r="A172">
        <v>171</v>
      </c>
      <c r="B172" s="579">
        <f t="shared" si="8"/>
        <v>67515</v>
      </c>
      <c r="C172" s="586">
        <f t="shared" si="9"/>
        <v>1</v>
      </c>
      <c r="F172">
        <v>171</v>
      </c>
      <c r="G172" s="587">
        <f t="shared" si="10"/>
        <v>101272.5</v>
      </c>
      <c r="H172" s="586">
        <f t="shared" si="11"/>
        <v>1.5</v>
      </c>
    </row>
    <row r="173" spans="1:8" x14ac:dyDescent="0.25">
      <c r="A173">
        <v>172</v>
      </c>
      <c r="B173" s="579">
        <f t="shared" si="8"/>
        <v>67515</v>
      </c>
      <c r="C173" s="586">
        <f t="shared" si="9"/>
        <v>1</v>
      </c>
      <c r="F173">
        <v>172</v>
      </c>
      <c r="G173" s="587">
        <f t="shared" si="10"/>
        <v>101272.5</v>
      </c>
      <c r="H173" s="586">
        <f t="shared" si="11"/>
        <v>1.5</v>
      </c>
    </row>
    <row r="174" spans="1:8" x14ac:dyDescent="0.25">
      <c r="A174">
        <v>173</v>
      </c>
      <c r="B174" s="579">
        <f t="shared" si="8"/>
        <v>67515</v>
      </c>
      <c r="C174" s="586">
        <f t="shared" si="9"/>
        <v>1</v>
      </c>
      <c r="F174">
        <v>173</v>
      </c>
      <c r="G174" s="587">
        <f t="shared" si="10"/>
        <v>101272.5</v>
      </c>
      <c r="H174" s="586">
        <f t="shared" si="11"/>
        <v>1.5</v>
      </c>
    </row>
    <row r="175" spans="1:8" x14ac:dyDescent="0.25">
      <c r="A175">
        <v>174</v>
      </c>
      <c r="B175" s="579">
        <f t="shared" si="8"/>
        <v>67515</v>
      </c>
      <c r="C175" s="586">
        <f t="shared" si="9"/>
        <v>1</v>
      </c>
      <c r="F175">
        <v>174</v>
      </c>
      <c r="G175" s="587">
        <f t="shared" si="10"/>
        <v>101272.5</v>
      </c>
      <c r="H175" s="586">
        <f t="shared" si="11"/>
        <v>1.5</v>
      </c>
    </row>
    <row r="176" spans="1:8" x14ac:dyDescent="0.25">
      <c r="A176">
        <v>175</v>
      </c>
      <c r="B176" s="579">
        <f t="shared" si="8"/>
        <v>67515</v>
      </c>
      <c r="C176" s="586">
        <f t="shared" si="9"/>
        <v>1</v>
      </c>
      <c r="F176">
        <v>175</v>
      </c>
      <c r="G176" s="587">
        <f t="shared" si="10"/>
        <v>101272.5</v>
      </c>
      <c r="H176" s="586">
        <f t="shared" si="11"/>
        <v>1.5</v>
      </c>
    </row>
    <row r="177" spans="1:8" x14ac:dyDescent="0.25">
      <c r="A177">
        <v>176</v>
      </c>
      <c r="B177" s="579">
        <f t="shared" si="8"/>
        <v>67515</v>
      </c>
      <c r="C177" s="586">
        <f t="shared" si="9"/>
        <v>1</v>
      </c>
      <c r="F177">
        <v>176</v>
      </c>
      <c r="G177" s="587">
        <f t="shared" si="10"/>
        <v>101272.5</v>
      </c>
      <c r="H177" s="586">
        <f t="shared" si="11"/>
        <v>1.5</v>
      </c>
    </row>
    <row r="178" spans="1:8" x14ac:dyDescent="0.25">
      <c r="A178">
        <v>177</v>
      </c>
      <c r="B178" s="579">
        <f t="shared" si="8"/>
        <v>67515</v>
      </c>
      <c r="C178" s="586">
        <f t="shared" si="9"/>
        <v>1</v>
      </c>
      <c r="F178">
        <v>177</v>
      </c>
      <c r="G178" s="587">
        <f t="shared" si="10"/>
        <v>101272.5</v>
      </c>
      <c r="H178" s="586">
        <f t="shared" si="11"/>
        <v>1.5</v>
      </c>
    </row>
    <row r="179" spans="1:8" x14ac:dyDescent="0.25">
      <c r="A179">
        <v>178</v>
      </c>
      <c r="B179" s="579">
        <f t="shared" si="8"/>
        <v>67515</v>
      </c>
      <c r="C179" s="586">
        <f t="shared" si="9"/>
        <v>1</v>
      </c>
      <c r="F179">
        <v>178</v>
      </c>
      <c r="G179" s="587">
        <f t="shared" si="10"/>
        <v>101272.5</v>
      </c>
      <c r="H179" s="586">
        <f t="shared" si="11"/>
        <v>1.5</v>
      </c>
    </row>
    <row r="180" spans="1:8" x14ac:dyDescent="0.25">
      <c r="A180">
        <v>179</v>
      </c>
      <c r="B180" s="579">
        <f t="shared" si="8"/>
        <v>67515</v>
      </c>
      <c r="C180" s="586">
        <f t="shared" si="9"/>
        <v>1</v>
      </c>
      <c r="F180">
        <v>179</v>
      </c>
      <c r="G180" s="587">
        <f t="shared" si="10"/>
        <v>101272.5</v>
      </c>
      <c r="H180" s="586">
        <f t="shared" si="11"/>
        <v>1.5</v>
      </c>
    </row>
    <row r="181" spans="1:8" x14ac:dyDescent="0.25">
      <c r="A181">
        <v>180</v>
      </c>
      <c r="B181" s="579">
        <f t="shared" si="8"/>
        <v>67515</v>
      </c>
      <c r="C181" s="586">
        <f t="shared" si="9"/>
        <v>1</v>
      </c>
      <c r="F181">
        <v>180</v>
      </c>
      <c r="G181" s="587">
        <f t="shared" si="10"/>
        <v>101272.5</v>
      </c>
      <c r="H181" s="586">
        <f t="shared" si="11"/>
        <v>1.5</v>
      </c>
    </row>
    <row r="182" spans="1:8" x14ac:dyDescent="0.25">
      <c r="A182">
        <v>181</v>
      </c>
      <c r="B182" s="579">
        <f t="shared" si="8"/>
        <v>67515</v>
      </c>
      <c r="C182" s="586">
        <f t="shared" si="9"/>
        <v>1</v>
      </c>
      <c r="F182">
        <v>181</v>
      </c>
      <c r="G182" s="587">
        <f t="shared" si="10"/>
        <v>101272.5</v>
      </c>
      <c r="H182" s="586">
        <f t="shared" si="11"/>
        <v>1.5</v>
      </c>
    </row>
    <row r="183" spans="1:8" x14ac:dyDescent="0.25">
      <c r="A183">
        <v>182</v>
      </c>
      <c r="B183" s="579">
        <f t="shared" si="8"/>
        <v>67515</v>
      </c>
      <c r="C183" s="586">
        <f t="shared" si="9"/>
        <v>1</v>
      </c>
      <c r="F183">
        <v>182</v>
      </c>
      <c r="G183" s="587">
        <f t="shared" si="10"/>
        <v>101272.5</v>
      </c>
      <c r="H183" s="586">
        <f t="shared" si="11"/>
        <v>1.5</v>
      </c>
    </row>
    <row r="184" spans="1:8" x14ac:dyDescent="0.25">
      <c r="A184">
        <v>183</v>
      </c>
      <c r="B184" s="579">
        <f t="shared" si="8"/>
        <v>67515</v>
      </c>
      <c r="C184" s="586">
        <f t="shared" si="9"/>
        <v>1</v>
      </c>
      <c r="F184">
        <v>183</v>
      </c>
      <c r="G184" s="587">
        <f t="shared" si="10"/>
        <v>101272.5</v>
      </c>
      <c r="H184" s="586">
        <f t="shared" si="11"/>
        <v>1.5</v>
      </c>
    </row>
    <row r="185" spans="1:8" x14ac:dyDescent="0.25">
      <c r="A185">
        <v>184</v>
      </c>
      <c r="B185" s="579">
        <f t="shared" si="8"/>
        <v>67515</v>
      </c>
      <c r="C185" s="586">
        <f t="shared" si="9"/>
        <v>1</v>
      </c>
      <c r="F185">
        <v>184</v>
      </c>
      <c r="G185" s="587">
        <f t="shared" si="10"/>
        <v>101272.5</v>
      </c>
      <c r="H185" s="586">
        <f t="shared" si="11"/>
        <v>1.5</v>
      </c>
    </row>
    <row r="186" spans="1:8" x14ac:dyDescent="0.25">
      <c r="A186">
        <v>185</v>
      </c>
      <c r="B186" s="579">
        <f t="shared" si="8"/>
        <v>67515</v>
      </c>
      <c r="C186" s="586">
        <f t="shared" si="9"/>
        <v>1</v>
      </c>
      <c r="F186">
        <v>185</v>
      </c>
      <c r="G186" s="587">
        <f t="shared" si="10"/>
        <v>101272.5</v>
      </c>
      <c r="H186" s="586">
        <f t="shared" si="11"/>
        <v>1.5</v>
      </c>
    </row>
    <row r="187" spans="1:8" x14ac:dyDescent="0.25">
      <c r="A187">
        <v>186</v>
      </c>
      <c r="B187" s="579">
        <f t="shared" si="8"/>
        <v>67515</v>
      </c>
      <c r="C187" s="586">
        <f t="shared" si="9"/>
        <v>1</v>
      </c>
      <c r="F187">
        <v>186</v>
      </c>
      <c r="G187" s="587">
        <f t="shared" si="10"/>
        <v>101272.5</v>
      </c>
      <c r="H187" s="586">
        <f t="shared" si="11"/>
        <v>1.5</v>
      </c>
    </row>
    <row r="188" spans="1:8" x14ac:dyDescent="0.25">
      <c r="A188">
        <v>187</v>
      </c>
      <c r="B188" s="579">
        <f t="shared" si="8"/>
        <v>67515</v>
      </c>
      <c r="C188" s="586">
        <f t="shared" si="9"/>
        <v>1</v>
      </c>
      <c r="F188">
        <v>187</v>
      </c>
      <c r="G188" s="587">
        <f t="shared" si="10"/>
        <v>101272.5</v>
      </c>
      <c r="H188" s="586">
        <f t="shared" si="11"/>
        <v>1.5</v>
      </c>
    </row>
    <row r="189" spans="1:8" x14ac:dyDescent="0.25">
      <c r="A189">
        <v>188</v>
      </c>
      <c r="B189" s="579">
        <f t="shared" si="8"/>
        <v>67515</v>
      </c>
      <c r="C189" s="586">
        <f t="shared" si="9"/>
        <v>1</v>
      </c>
      <c r="F189">
        <v>188</v>
      </c>
      <c r="G189" s="587">
        <f t="shared" si="10"/>
        <v>101272.5</v>
      </c>
      <c r="H189" s="586">
        <f t="shared" si="11"/>
        <v>1.5</v>
      </c>
    </row>
    <row r="190" spans="1:8" x14ac:dyDescent="0.25">
      <c r="A190">
        <v>189</v>
      </c>
      <c r="B190" s="579">
        <f t="shared" si="8"/>
        <v>67515</v>
      </c>
      <c r="C190" s="586">
        <f t="shared" si="9"/>
        <v>1</v>
      </c>
      <c r="F190">
        <v>189</v>
      </c>
      <c r="G190" s="587">
        <f t="shared" si="10"/>
        <v>101272.5</v>
      </c>
      <c r="H190" s="586">
        <f t="shared" si="11"/>
        <v>1.5</v>
      </c>
    </row>
    <row r="191" spans="1:8" x14ac:dyDescent="0.25">
      <c r="A191">
        <v>190</v>
      </c>
      <c r="B191" s="579">
        <f t="shared" si="8"/>
        <v>67515</v>
      </c>
      <c r="C191" s="586">
        <f t="shared" si="9"/>
        <v>1</v>
      </c>
      <c r="F191">
        <v>190</v>
      </c>
      <c r="G191" s="587">
        <f t="shared" si="10"/>
        <v>101272.5</v>
      </c>
      <c r="H191" s="586">
        <f t="shared" si="11"/>
        <v>1.5</v>
      </c>
    </row>
    <row r="192" spans="1:8" x14ac:dyDescent="0.25">
      <c r="A192">
        <v>191</v>
      </c>
      <c r="B192" s="579">
        <f t="shared" si="8"/>
        <v>67515</v>
      </c>
      <c r="C192" s="586">
        <f t="shared" si="9"/>
        <v>1</v>
      </c>
      <c r="F192">
        <v>191</v>
      </c>
      <c r="G192" s="587">
        <f t="shared" si="10"/>
        <v>101272.5</v>
      </c>
      <c r="H192" s="586">
        <f t="shared" si="11"/>
        <v>1.5</v>
      </c>
    </row>
    <row r="193" spans="1:8" x14ac:dyDescent="0.25">
      <c r="A193">
        <v>192</v>
      </c>
      <c r="B193" s="579">
        <f t="shared" si="8"/>
        <v>67515</v>
      </c>
      <c r="C193" s="586">
        <f t="shared" si="9"/>
        <v>1</v>
      </c>
      <c r="F193">
        <v>192</v>
      </c>
      <c r="G193" s="587">
        <f t="shared" si="10"/>
        <v>101272.5</v>
      </c>
      <c r="H193" s="586">
        <f t="shared" si="11"/>
        <v>1.5</v>
      </c>
    </row>
    <row r="194" spans="1:8" x14ac:dyDescent="0.25">
      <c r="A194">
        <v>193</v>
      </c>
      <c r="B194" s="579">
        <f t="shared" si="8"/>
        <v>67515</v>
      </c>
      <c r="C194" s="586">
        <f t="shared" si="9"/>
        <v>1</v>
      </c>
      <c r="F194">
        <v>193</v>
      </c>
      <c r="G194" s="587">
        <f t="shared" si="10"/>
        <v>101272.5</v>
      </c>
      <c r="H194" s="586">
        <f t="shared" si="11"/>
        <v>1.5</v>
      </c>
    </row>
    <row r="195" spans="1:8" x14ac:dyDescent="0.25">
      <c r="A195">
        <v>194</v>
      </c>
      <c r="B195" s="579">
        <f t="shared" ref="B195:B201" si="12">$D$2</f>
        <v>67515</v>
      </c>
      <c r="C195" s="586">
        <f t="shared" ref="C195:C258" si="13">B195/$D$2</f>
        <v>1</v>
      </c>
      <c r="F195">
        <v>194</v>
      </c>
      <c r="G195" s="587">
        <f t="shared" ref="G195:G258" si="14">H195*$D$2</f>
        <v>101272.5</v>
      </c>
      <c r="H195" s="586">
        <f t="shared" ref="H195:H258" si="15">$L$1</f>
        <v>1.5</v>
      </c>
    </row>
    <row r="196" spans="1:8" x14ac:dyDescent="0.25">
      <c r="A196">
        <v>195</v>
      </c>
      <c r="B196" s="579">
        <f t="shared" si="12"/>
        <v>67515</v>
      </c>
      <c r="C196" s="586">
        <f t="shared" si="13"/>
        <v>1</v>
      </c>
      <c r="F196">
        <v>195</v>
      </c>
      <c r="G196" s="587">
        <f t="shared" si="14"/>
        <v>101272.5</v>
      </c>
      <c r="H196" s="586">
        <f t="shared" si="15"/>
        <v>1.5</v>
      </c>
    </row>
    <row r="197" spans="1:8" x14ac:dyDescent="0.25">
      <c r="A197">
        <v>196</v>
      </c>
      <c r="B197" s="579">
        <f t="shared" si="12"/>
        <v>67515</v>
      </c>
      <c r="C197" s="586">
        <f t="shared" si="13"/>
        <v>1</v>
      </c>
      <c r="F197">
        <v>196</v>
      </c>
      <c r="G197" s="587">
        <f t="shared" si="14"/>
        <v>101272.5</v>
      </c>
      <c r="H197" s="586">
        <f t="shared" si="15"/>
        <v>1.5</v>
      </c>
    </row>
    <row r="198" spans="1:8" x14ac:dyDescent="0.25">
      <c r="A198">
        <v>197</v>
      </c>
      <c r="B198" s="579">
        <f t="shared" si="12"/>
        <v>67515</v>
      </c>
      <c r="C198" s="586">
        <f t="shared" si="13"/>
        <v>1</v>
      </c>
      <c r="F198">
        <v>197</v>
      </c>
      <c r="G198" s="587">
        <f t="shared" si="14"/>
        <v>101272.5</v>
      </c>
      <c r="H198" s="586">
        <f t="shared" si="15"/>
        <v>1.5</v>
      </c>
    </row>
    <row r="199" spans="1:8" x14ac:dyDescent="0.25">
      <c r="A199">
        <v>198</v>
      </c>
      <c r="B199" s="579">
        <f t="shared" si="12"/>
        <v>67515</v>
      </c>
      <c r="C199" s="586">
        <f t="shared" si="13"/>
        <v>1</v>
      </c>
      <c r="F199">
        <v>198</v>
      </c>
      <c r="G199" s="587">
        <f t="shared" si="14"/>
        <v>101272.5</v>
      </c>
      <c r="H199" s="586">
        <f t="shared" si="15"/>
        <v>1.5</v>
      </c>
    </row>
    <row r="200" spans="1:8" x14ac:dyDescent="0.25">
      <c r="A200">
        <v>199</v>
      </c>
      <c r="B200" s="579">
        <f t="shared" si="12"/>
        <v>67515</v>
      </c>
      <c r="C200" s="586">
        <f t="shared" si="13"/>
        <v>1</v>
      </c>
      <c r="F200">
        <v>199</v>
      </c>
      <c r="G200" s="587">
        <f t="shared" si="14"/>
        <v>101272.5</v>
      </c>
      <c r="H200" s="586">
        <f t="shared" si="15"/>
        <v>1.5</v>
      </c>
    </row>
    <row r="201" spans="1:8" x14ac:dyDescent="0.25">
      <c r="A201">
        <v>200</v>
      </c>
      <c r="B201" s="579">
        <f t="shared" si="12"/>
        <v>67515</v>
      </c>
      <c r="C201" s="586">
        <f t="shared" si="13"/>
        <v>1</v>
      </c>
      <c r="F201">
        <v>200</v>
      </c>
      <c r="G201" s="587">
        <f t="shared" si="14"/>
        <v>101272.5</v>
      </c>
      <c r="H201" s="586">
        <f t="shared" si="15"/>
        <v>1.5</v>
      </c>
    </row>
    <row r="202" spans="1:8" x14ac:dyDescent="0.25">
      <c r="A202">
        <v>201</v>
      </c>
      <c r="B202" s="579">
        <f>1.5*$D$2</f>
        <v>101272.5</v>
      </c>
      <c r="C202" s="586">
        <f t="shared" si="13"/>
        <v>1.5</v>
      </c>
      <c r="F202">
        <v>201</v>
      </c>
      <c r="G202" s="587">
        <f t="shared" si="14"/>
        <v>101272.5</v>
      </c>
      <c r="H202" s="586">
        <f t="shared" si="15"/>
        <v>1.5</v>
      </c>
    </row>
    <row r="203" spans="1:8" x14ac:dyDescent="0.25">
      <c r="A203">
        <v>202</v>
      </c>
      <c r="B203" s="579">
        <f t="shared" ref="B203:B266" si="16">1.5*$D$2</f>
        <v>101272.5</v>
      </c>
      <c r="C203" s="586">
        <f t="shared" si="13"/>
        <v>1.5</v>
      </c>
      <c r="F203">
        <v>202</v>
      </c>
      <c r="G203" s="587">
        <f t="shared" si="14"/>
        <v>101272.5</v>
      </c>
      <c r="H203" s="586">
        <f t="shared" si="15"/>
        <v>1.5</v>
      </c>
    </row>
    <row r="204" spans="1:8" x14ac:dyDescent="0.25">
      <c r="A204">
        <v>203</v>
      </c>
      <c r="B204" s="579">
        <f t="shared" si="16"/>
        <v>101272.5</v>
      </c>
      <c r="C204" s="586">
        <f t="shared" si="13"/>
        <v>1.5</v>
      </c>
      <c r="F204">
        <v>203</v>
      </c>
      <c r="G204" s="587">
        <f t="shared" si="14"/>
        <v>101272.5</v>
      </c>
      <c r="H204" s="586">
        <f t="shared" si="15"/>
        <v>1.5</v>
      </c>
    </row>
    <row r="205" spans="1:8" x14ac:dyDescent="0.25">
      <c r="A205">
        <v>204</v>
      </c>
      <c r="B205" s="579">
        <f t="shared" si="16"/>
        <v>101272.5</v>
      </c>
      <c r="C205" s="586">
        <f t="shared" si="13"/>
        <v>1.5</v>
      </c>
      <c r="F205">
        <v>204</v>
      </c>
      <c r="G205" s="587">
        <f t="shared" si="14"/>
        <v>101272.5</v>
      </c>
      <c r="H205" s="586">
        <f t="shared" si="15"/>
        <v>1.5</v>
      </c>
    </row>
    <row r="206" spans="1:8" x14ac:dyDescent="0.25">
      <c r="A206">
        <v>205</v>
      </c>
      <c r="B206" s="579">
        <f t="shared" si="16"/>
        <v>101272.5</v>
      </c>
      <c r="C206" s="586">
        <f t="shared" si="13"/>
        <v>1.5</v>
      </c>
      <c r="F206">
        <v>205</v>
      </c>
      <c r="G206" s="587">
        <f t="shared" si="14"/>
        <v>101272.5</v>
      </c>
      <c r="H206" s="586">
        <f t="shared" si="15"/>
        <v>1.5</v>
      </c>
    </row>
    <row r="207" spans="1:8" x14ac:dyDescent="0.25">
      <c r="A207">
        <v>206</v>
      </c>
      <c r="B207" s="579">
        <f t="shared" si="16"/>
        <v>101272.5</v>
      </c>
      <c r="C207" s="586">
        <f t="shared" si="13"/>
        <v>1.5</v>
      </c>
      <c r="F207">
        <v>206</v>
      </c>
      <c r="G207" s="587">
        <f t="shared" si="14"/>
        <v>101272.5</v>
      </c>
      <c r="H207" s="586">
        <f t="shared" si="15"/>
        <v>1.5</v>
      </c>
    </row>
    <row r="208" spans="1:8" x14ac:dyDescent="0.25">
      <c r="A208">
        <v>207</v>
      </c>
      <c r="B208" s="579">
        <f t="shared" si="16"/>
        <v>101272.5</v>
      </c>
      <c r="C208" s="586">
        <f t="shared" si="13"/>
        <v>1.5</v>
      </c>
      <c r="F208">
        <v>207</v>
      </c>
      <c r="G208" s="587">
        <f t="shared" si="14"/>
        <v>101272.5</v>
      </c>
      <c r="H208" s="586">
        <f t="shared" si="15"/>
        <v>1.5</v>
      </c>
    </row>
    <row r="209" spans="1:8" x14ac:dyDescent="0.25">
      <c r="A209">
        <v>208</v>
      </c>
      <c r="B209" s="579">
        <f t="shared" si="16"/>
        <v>101272.5</v>
      </c>
      <c r="C209" s="586">
        <f t="shared" si="13"/>
        <v>1.5</v>
      </c>
      <c r="F209">
        <v>208</v>
      </c>
      <c r="G209" s="587">
        <f t="shared" si="14"/>
        <v>101272.5</v>
      </c>
      <c r="H209" s="586">
        <f t="shared" si="15"/>
        <v>1.5</v>
      </c>
    </row>
    <row r="210" spans="1:8" x14ac:dyDescent="0.25">
      <c r="A210">
        <v>209</v>
      </c>
      <c r="B210" s="579">
        <f t="shared" si="16"/>
        <v>101272.5</v>
      </c>
      <c r="C210" s="586">
        <f t="shared" si="13"/>
        <v>1.5</v>
      </c>
      <c r="F210">
        <v>209</v>
      </c>
      <c r="G210" s="587">
        <f t="shared" si="14"/>
        <v>101272.5</v>
      </c>
      <c r="H210" s="586">
        <f t="shared" si="15"/>
        <v>1.5</v>
      </c>
    </row>
    <row r="211" spans="1:8" x14ac:dyDescent="0.25">
      <c r="A211">
        <v>210</v>
      </c>
      <c r="B211" s="579">
        <f t="shared" si="16"/>
        <v>101272.5</v>
      </c>
      <c r="C211" s="586">
        <f t="shared" si="13"/>
        <v>1.5</v>
      </c>
      <c r="F211">
        <v>210</v>
      </c>
      <c r="G211" s="587">
        <f t="shared" si="14"/>
        <v>101272.5</v>
      </c>
      <c r="H211" s="586">
        <f t="shared" si="15"/>
        <v>1.5</v>
      </c>
    </row>
    <row r="212" spans="1:8" x14ac:dyDescent="0.25">
      <c r="A212">
        <v>211</v>
      </c>
      <c r="B212" s="579">
        <f t="shared" si="16"/>
        <v>101272.5</v>
      </c>
      <c r="C212" s="586">
        <f t="shared" si="13"/>
        <v>1.5</v>
      </c>
      <c r="F212">
        <v>211</v>
      </c>
      <c r="G212" s="587">
        <f t="shared" si="14"/>
        <v>101272.5</v>
      </c>
      <c r="H212" s="586">
        <f t="shared" si="15"/>
        <v>1.5</v>
      </c>
    </row>
    <row r="213" spans="1:8" x14ac:dyDescent="0.25">
      <c r="A213">
        <v>212</v>
      </c>
      <c r="B213" s="579">
        <f t="shared" si="16"/>
        <v>101272.5</v>
      </c>
      <c r="C213" s="586">
        <f t="shared" si="13"/>
        <v>1.5</v>
      </c>
      <c r="F213">
        <v>212</v>
      </c>
      <c r="G213" s="587">
        <f t="shared" si="14"/>
        <v>101272.5</v>
      </c>
      <c r="H213" s="586">
        <f t="shared" si="15"/>
        <v>1.5</v>
      </c>
    </row>
    <row r="214" spans="1:8" x14ac:dyDescent="0.25">
      <c r="A214">
        <v>213</v>
      </c>
      <c r="B214" s="579">
        <f t="shared" si="16"/>
        <v>101272.5</v>
      </c>
      <c r="C214" s="586">
        <f t="shared" si="13"/>
        <v>1.5</v>
      </c>
      <c r="F214">
        <v>213</v>
      </c>
      <c r="G214" s="587">
        <f t="shared" si="14"/>
        <v>101272.5</v>
      </c>
      <c r="H214" s="586">
        <f t="shared" si="15"/>
        <v>1.5</v>
      </c>
    </row>
    <row r="215" spans="1:8" x14ac:dyDescent="0.25">
      <c r="A215">
        <v>214</v>
      </c>
      <c r="B215" s="579">
        <f t="shared" si="16"/>
        <v>101272.5</v>
      </c>
      <c r="C215" s="586">
        <f t="shared" si="13"/>
        <v>1.5</v>
      </c>
      <c r="F215">
        <v>214</v>
      </c>
      <c r="G215" s="587">
        <f t="shared" si="14"/>
        <v>101272.5</v>
      </c>
      <c r="H215" s="586">
        <f t="shared" si="15"/>
        <v>1.5</v>
      </c>
    </row>
    <row r="216" spans="1:8" x14ac:dyDescent="0.25">
      <c r="A216">
        <v>215</v>
      </c>
      <c r="B216" s="579">
        <f t="shared" si="16"/>
        <v>101272.5</v>
      </c>
      <c r="C216" s="586">
        <f t="shared" si="13"/>
        <v>1.5</v>
      </c>
      <c r="F216">
        <v>215</v>
      </c>
      <c r="G216" s="587">
        <f t="shared" si="14"/>
        <v>101272.5</v>
      </c>
      <c r="H216" s="586">
        <f t="shared" si="15"/>
        <v>1.5</v>
      </c>
    </row>
    <row r="217" spans="1:8" x14ac:dyDescent="0.25">
      <c r="A217">
        <v>216</v>
      </c>
      <c r="B217" s="579">
        <f t="shared" si="16"/>
        <v>101272.5</v>
      </c>
      <c r="C217" s="586">
        <f t="shared" si="13"/>
        <v>1.5</v>
      </c>
      <c r="F217">
        <v>216</v>
      </c>
      <c r="G217" s="587">
        <f t="shared" si="14"/>
        <v>101272.5</v>
      </c>
      <c r="H217" s="586">
        <f t="shared" si="15"/>
        <v>1.5</v>
      </c>
    </row>
    <row r="218" spans="1:8" x14ac:dyDescent="0.25">
      <c r="A218">
        <v>217</v>
      </c>
      <c r="B218" s="579">
        <f t="shared" si="16"/>
        <v>101272.5</v>
      </c>
      <c r="C218" s="586">
        <f t="shared" si="13"/>
        <v>1.5</v>
      </c>
      <c r="F218">
        <v>217</v>
      </c>
      <c r="G218" s="587">
        <f t="shared" si="14"/>
        <v>101272.5</v>
      </c>
      <c r="H218" s="586">
        <f t="shared" si="15"/>
        <v>1.5</v>
      </c>
    </row>
    <row r="219" spans="1:8" x14ac:dyDescent="0.25">
      <c r="A219">
        <v>218</v>
      </c>
      <c r="B219" s="579">
        <f t="shared" si="16"/>
        <v>101272.5</v>
      </c>
      <c r="C219" s="586">
        <f t="shared" si="13"/>
        <v>1.5</v>
      </c>
      <c r="F219">
        <v>218</v>
      </c>
      <c r="G219" s="587">
        <f t="shared" si="14"/>
        <v>101272.5</v>
      </c>
      <c r="H219" s="586">
        <f t="shared" si="15"/>
        <v>1.5</v>
      </c>
    </row>
    <row r="220" spans="1:8" x14ac:dyDescent="0.25">
      <c r="A220">
        <v>219</v>
      </c>
      <c r="B220" s="579">
        <f t="shared" si="16"/>
        <v>101272.5</v>
      </c>
      <c r="C220" s="586">
        <f t="shared" si="13"/>
        <v>1.5</v>
      </c>
      <c r="F220">
        <v>219</v>
      </c>
      <c r="G220" s="587">
        <f t="shared" si="14"/>
        <v>101272.5</v>
      </c>
      <c r="H220" s="586">
        <f t="shared" si="15"/>
        <v>1.5</v>
      </c>
    </row>
    <row r="221" spans="1:8" x14ac:dyDescent="0.25">
      <c r="A221">
        <v>220</v>
      </c>
      <c r="B221" s="579">
        <f t="shared" si="16"/>
        <v>101272.5</v>
      </c>
      <c r="C221" s="586">
        <f t="shared" si="13"/>
        <v>1.5</v>
      </c>
      <c r="F221">
        <v>220</v>
      </c>
      <c r="G221" s="587">
        <f t="shared" si="14"/>
        <v>101272.5</v>
      </c>
      <c r="H221" s="586">
        <f t="shared" si="15"/>
        <v>1.5</v>
      </c>
    </row>
    <row r="222" spans="1:8" x14ac:dyDescent="0.25">
      <c r="A222">
        <v>221</v>
      </c>
      <c r="B222" s="579">
        <f t="shared" si="16"/>
        <v>101272.5</v>
      </c>
      <c r="C222" s="586">
        <f t="shared" si="13"/>
        <v>1.5</v>
      </c>
      <c r="F222">
        <v>221</v>
      </c>
      <c r="G222" s="587">
        <f t="shared" si="14"/>
        <v>101272.5</v>
      </c>
      <c r="H222" s="586">
        <f t="shared" si="15"/>
        <v>1.5</v>
      </c>
    </row>
    <row r="223" spans="1:8" x14ac:dyDescent="0.25">
      <c r="A223">
        <v>222</v>
      </c>
      <c r="B223" s="579">
        <f t="shared" si="16"/>
        <v>101272.5</v>
      </c>
      <c r="C223" s="586">
        <f t="shared" si="13"/>
        <v>1.5</v>
      </c>
      <c r="F223">
        <v>222</v>
      </c>
      <c r="G223" s="587">
        <f t="shared" si="14"/>
        <v>101272.5</v>
      </c>
      <c r="H223" s="586">
        <f t="shared" si="15"/>
        <v>1.5</v>
      </c>
    </row>
    <row r="224" spans="1:8" x14ac:dyDescent="0.25">
      <c r="A224">
        <v>223</v>
      </c>
      <c r="B224" s="579">
        <f t="shared" si="16"/>
        <v>101272.5</v>
      </c>
      <c r="C224" s="586">
        <f t="shared" si="13"/>
        <v>1.5</v>
      </c>
      <c r="F224">
        <v>223</v>
      </c>
      <c r="G224" s="587">
        <f t="shared" si="14"/>
        <v>101272.5</v>
      </c>
      <c r="H224" s="586">
        <f t="shared" si="15"/>
        <v>1.5</v>
      </c>
    </row>
    <row r="225" spans="1:8" x14ac:dyDescent="0.25">
      <c r="A225">
        <v>224</v>
      </c>
      <c r="B225" s="579">
        <f t="shared" si="16"/>
        <v>101272.5</v>
      </c>
      <c r="C225" s="586">
        <f t="shared" si="13"/>
        <v>1.5</v>
      </c>
      <c r="F225">
        <v>224</v>
      </c>
      <c r="G225" s="587">
        <f t="shared" si="14"/>
        <v>101272.5</v>
      </c>
      <c r="H225" s="586">
        <f t="shared" si="15"/>
        <v>1.5</v>
      </c>
    </row>
    <row r="226" spans="1:8" x14ac:dyDescent="0.25">
      <c r="A226">
        <v>225</v>
      </c>
      <c r="B226" s="579">
        <f t="shared" si="16"/>
        <v>101272.5</v>
      </c>
      <c r="C226" s="586">
        <f t="shared" si="13"/>
        <v>1.5</v>
      </c>
      <c r="F226">
        <v>225</v>
      </c>
      <c r="G226" s="587">
        <f t="shared" si="14"/>
        <v>101272.5</v>
      </c>
      <c r="H226" s="586">
        <f t="shared" si="15"/>
        <v>1.5</v>
      </c>
    </row>
    <row r="227" spans="1:8" x14ac:dyDescent="0.25">
      <c r="A227">
        <v>226</v>
      </c>
      <c r="B227" s="579">
        <f t="shared" si="16"/>
        <v>101272.5</v>
      </c>
      <c r="C227" s="586">
        <f t="shared" si="13"/>
        <v>1.5</v>
      </c>
      <c r="F227">
        <v>226</v>
      </c>
      <c r="G227" s="587">
        <f t="shared" si="14"/>
        <v>101272.5</v>
      </c>
      <c r="H227" s="586">
        <f t="shared" si="15"/>
        <v>1.5</v>
      </c>
    </row>
    <row r="228" spans="1:8" x14ac:dyDescent="0.25">
      <c r="A228">
        <v>227</v>
      </c>
      <c r="B228" s="579">
        <f t="shared" si="16"/>
        <v>101272.5</v>
      </c>
      <c r="C228" s="586">
        <f t="shared" si="13"/>
        <v>1.5</v>
      </c>
      <c r="F228">
        <v>227</v>
      </c>
      <c r="G228" s="587">
        <f t="shared" si="14"/>
        <v>101272.5</v>
      </c>
      <c r="H228" s="586">
        <f t="shared" si="15"/>
        <v>1.5</v>
      </c>
    </row>
    <row r="229" spans="1:8" x14ac:dyDescent="0.25">
      <c r="A229">
        <v>228</v>
      </c>
      <c r="B229" s="579">
        <f t="shared" si="16"/>
        <v>101272.5</v>
      </c>
      <c r="C229" s="586">
        <f t="shared" si="13"/>
        <v>1.5</v>
      </c>
      <c r="F229">
        <v>228</v>
      </c>
      <c r="G229" s="587">
        <f t="shared" si="14"/>
        <v>101272.5</v>
      </c>
      <c r="H229" s="586">
        <f t="shared" si="15"/>
        <v>1.5</v>
      </c>
    </row>
    <row r="230" spans="1:8" x14ac:dyDescent="0.25">
      <c r="A230">
        <v>229</v>
      </c>
      <c r="B230" s="579">
        <f t="shared" si="16"/>
        <v>101272.5</v>
      </c>
      <c r="C230" s="586">
        <f t="shared" si="13"/>
        <v>1.5</v>
      </c>
      <c r="F230">
        <v>229</v>
      </c>
      <c r="G230" s="587">
        <f t="shared" si="14"/>
        <v>101272.5</v>
      </c>
      <c r="H230" s="586">
        <f t="shared" si="15"/>
        <v>1.5</v>
      </c>
    </row>
    <row r="231" spans="1:8" x14ac:dyDescent="0.25">
      <c r="A231">
        <v>230</v>
      </c>
      <c r="B231" s="579">
        <f t="shared" si="16"/>
        <v>101272.5</v>
      </c>
      <c r="C231" s="586">
        <f t="shared" si="13"/>
        <v>1.5</v>
      </c>
      <c r="F231">
        <v>230</v>
      </c>
      <c r="G231" s="587">
        <f t="shared" si="14"/>
        <v>101272.5</v>
      </c>
      <c r="H231" s="586">
        <f t="shared" si="15"/>
        <v>1.5</v>
      </c>
    </row>
    <row r="232" spans="1:8" x14ac:dyDescent="0.25">
      <c r="A232">
        <v>231</v>
      </c>
      <c r="B232" s="579">
        <f t="shared" si="16"/>
        <v>101272.5</v>
      </c>
      <c r="C232" s="586">
        <f t="shared" si="13"/>
        <v>1.5</v>
      </c>
      <c r="F232">
        <v>231</v>
      </c>
      <c r="G232" s="587">
        <f t="shared" si="14"/>
        <v>101272.5</v>
      </c>
      <c r="H232" s="586">
        <f t="shared" si="15"/>
        <v>1.5</v>
      </c>
    </row>
    <row r="233" spans="1:8" x14ac:dyDescent="0.25">
      <c r="A233">
        <v>232</v>
      </c>
      <c r="B233" s="579">
        <f t="shared" si="16"/>
        <v>101272.5</v>
      </c>
      <c r="C233" s="586">
        <f t="shared" si="13"/>
        <v>1.5</v>
      </c>
      <c r="F233">
        <v>232</v>
      </c>
      <c r="G233" s="587">
        <f t="shared" si="14"/>
        <v>101272.5</v>
      </c>
      <c r="H233" s="586">
        <f t="shared" si="15"/>
        <v>1.5</v>
      </c>
    </row>
    <row r="234" spans="1:8" x14ac:dyDescent="0.25">
      <c r="A234">
        <v>233</v>
      </c>
      <c r="B234" s="579">
        <f t="shared" si="16"/>
        <v>101272.5</v>
      </c>
      <c r="C234" s="586">
        <f t="shared" si="13"/>
        <v>1.5</v>
      </c>
      <c r="F234">
        <v>233</v>
      </c>
      <c r="G234" s="587">
        <f t="shared" si="14"/>
        <v>101272.5</v>
      </c>
      <c r="H234" s="586">
        <f t="shared" si="15"/>
        <v>1.5</v>
      </c>
    </row>
    <row r="235" spans="1:8" x14ac:dyDescent="0.25">
      <c r="A235">
        <v>234</v>
      </c>
      <c r="B235" s="579">
        <f t="shared" si="16"/>
        <v>101272.5</v>
      </c>
      <c r="C235" s="586">
        <f t="shared" si="13"/>
        <v>1.5</v>
      </c>
      <c r="F235">
        <v>234</v>
      </c>
      <c r="G235" s="587">
        <f t="shared" si="14"/>
        <v>101272.5</v>
      </c>
      <c r="H235" s="586">
        <f t="shared" si="15"/>
        <v>1.5</v>
      </c>
    </row>
    <row r="236" spans="1:8" x14ac:dyDescent="0.25">
      <c r="A236">
        <v>235</v>
      </c>
      <c r="B236" s="579">
        <f t="shared" si="16"/>
        <v>101272.5</v>
      </c>
      <c r="C236" s="586">
        <f t="shared" si="13"/>
        <v>1.5</v>
      </c>
      <c r="F236">
        <v>235</v>
      </c>
      <c r="G236" s="587">
        <f t="shared" si="14"/>
        <v>101272.5</v>
      </c>
      <c r="H236" s="586">
        <f t="shared" si="15"/>
        <v>1.5</v>
      </c>
    </row>
    <row r="237" spans="1:8" x14ac:dyDescent="0.25">
      <c r="A237">
        <v>236</v>
      </c>
      <c r="B237" s="579">
        <f t="shared" si="16"/>
        <v>101272.5</v>
      </c>
      <c r="C237" s="586">
        <f t="shared" si="13"/>
        <v>1.5</v>
      </c>
      <c r="F237">
        <v>236</v>
      </c>
      <c r="G237" s="587">
        <f t="shared" si="14"/>
        <v>101272.5</v>
      </c>
      <c r="H237" s="586">
        <f t="shared" si="15"/>
        <v>1.5</v>
      </c>
    </row>
    <row r="238" spans="1:8" x14ac:dyDescent="0.25">
      <c r="A238">
        <v>237</v>
      </c>
      <c r="B238" s="579">
        <f t="shared" si="16"/>
        <v>101272.5</v>
      </c>
      <c r="C238" s="586">
        <f t="shared" si="13"/>
        <v>1.5</v>
      </c>
      <c r="F238">
        <v>237</v>
      </c>
      <c r="G238" s="587">
        <f t="shared" si="14"/>
        <v>101272.5</v>
      </c>
      <c r="H238" s="586">
        <f t="shared" si="15"/>
        <v>1.5</v>
      </c>
    </row>
    <row r="239" spans="1:8" x14ac:dyDescent="0.25">
      <c r="A239">
        <v>238</v>
      </c>
      <c r="B239" s="579">
        <f t="shared" si="16"/>
        <v>101272.5</v>
      </c>
      <c r="C239" s="586">
        <f t="shared" si="13"/>
        <v>1.5</v>
      </c>
      <c r="F239">
        <v>238</v>
      </c>
      <c r="G239" s="587">
        <f t="shared" si="14"/>
        <v>101272.5</v>
      </c>
      <c r="H239" s="586">
        <f t="shared" si="15"/>
        <v>1.5</v>
      </c>
    </row>
    <row r="240" spans="1:8" x14ac:dyDescent="0.25">
      <c r="A240">
        <v>239</v>
      </c>
      <c r="B240" s="579">
        <f t="shared" si="16"/>
        <v>101272.5</v>
      </c>
      <c r="C240" s="586">
        <f t="shared" si="13"/>
        <v>1.5</v>
      </c>
      <c r="F240">
        <v>239</v>
      </c>
      <c r="G240" s="587">
        <f t="shared" si="14"/>
        <v>101272.5</v>
      </c>
      <c r="H240" s="586">
        <f t="shared" si="15"/>
        <v>1.5</v>
      </c>
    </row>
    <row r="241" spans="1:8" x14ac:dyDescent="0.25">
      <c r="A241">
        <v>240</v>
      </c>
      <c r="B241" s="579">
        <f t="shared" si="16"/>
        <v>101272.5</v>
      </c>
      <c r="C241" s="586">
        <f t="shared" si="13"/>
        <v>1.5</v>
      </c>
      <c r="F241">
        <v>240</v>
      </c>
      <c r="G241" s="587">
        <f t="shared" si="14"/>
        <v>101272.5</v>
      </c>
      <c r="H241" s="586">
        <f t="shared" si="15"/>
        <v>1.5</v>
      </c>
    </row>
    <row r="242" spans="1:8" x14ac:dyDescent="0.25">
      <c r="A242">
        <v>241</v>
      </c>
      <c r="B242" s="579">
        <f t="shared" si="16"/>
        <v>101272.5</v>
      </c>
      <c r="C242" s="586">
        <f t="shared" si="13"/>
        <v>1.5</v>
      </c>
      <c r="F242">
        <v>241</v>
      </c>
      <c r="G242" s="587">
        <f t="shared" si="14"/>
        <v>101272.5</v>
      </c>
      <c r="H242" s="586">
        <f t="shared" si="15"/>
        <v>1.5</v>
      </c>
    </row>
    <row r="243" spans="1:8" x14ac:dyDescent="0.25">
      <c r="A243">
        <v>242</v>
      </c>
      <c r="B243" s="579">
        <f t="shared" si="16"/>
        <v>101272.5</v>
      </c>
      <c r="C243" s="586">
        <f t="shared" si="13"/>
        <v>1.5</v>
      </c>
      <c r="F243">
        <v>242</v>
      </c>
      <c r="G243" s="587">
        <f t="shared" si="14"/>
        <v>101272.5</v>
      </c>
      <c r="H243" s="586">
        <f t="shared" si="15"/>
        <v>1.5</v>
      </c>
    </row>
    <row r="244" spans="1:8" x14ac:dyDescent="0.25">
      <c r="A244">
        <v>243</v>
      </c>
      <c r="B244" s="579">
        <f t="shared" si="16"/>
        <v>101272.5</v>
      </c>
      <c r="C244" s="586">
        <f t="shared" si="13"/>
        <v>1.5</v>
      </c>
      <c r="F244">
        <v>243</v>
      </c>
      <c r="G244" s="587">
        <f t="shared" si="14"/>
        <v>101272.5</v>
      </c>
      <c r="H244" s="586">
        <f t="shared" si="15"/>
        <v>1.5</v>
      </c>
    </row>
    <row r="245" spans="1:8" x14ac:dyDescent="0.25">
      <c r="A245">
        <v>244</v>
      </c>
      <c r="B245" s="579">
        <f t="shared" si="16"/>
        <v>101272.5</v>
      </c>
      <c r="C245" s="586">
        <f t="shared" si="13"/>
        <v>1.5</v>
      </c>
      <c r="F245">
        <v>244</v>
      </c>
      <c r="G245" s="587">
        <f t="shared" si="14"/>
        <v>101272.5</v>
      </c>
      <c r="H245" s="586">
        <f t="shared" si="15"/>
        <v>1.5</v>
      </c>
    </row>
    <row r="246" spans="1:8" x14ac:dyDescent="0.25">
      <c r="A246">
        <v>245</v>
      </c>
      <c r="B246" s="579">
        <f t="shared" si="16"/>
        <v>101272.5</v>
      </c>
      <c r="C246" s="586">
        <f t="shared" si="13"/>
        <v>1.5</v>
      </c>
      <c r="F246">
        <v>245</v>
      </c>
      <c r="G246" s="587">
        <f t="shared" si="14"/>
        <v>101272.5</v>
      </c>
      <c r="H246" s="586">
        <f t="shared" si="15"/>
        <v>1.5</v>
      </c>
    </row>
    <row r="247" spans="1:8" x14ac:dyDescent="0.25">
      <c r="A247">
        <v>246</v>
      </c>
      <c r="B247" s="579">
        <f t="shared" si="16"/>
        <v>101272.5</v>
      </c>
      <c r="C247" s="586">
        <f t="shared" si="13"/>
        <v>1.5</v>
      </c>
      <c r="F247">
        <v>246</v>
      </c>
      <c r="G247" s="587">
        <f t="shared" si="14"/>
        <v>101272.5</v>
      </c>
      <c r="H247" s="586">
        <f t="shared" si="15"/>
        <v>1.5</v>
      </c>
    </row>
    <row r="248" spans="1:8" x14ac:dyDescent="0.25">
      <c r="A248">
        <v>247</v>
      </c>
      <c r="B248" s="579">
        <f t="shared" si="16"/>
        <v>101272.5</v>
      </c>
      <c r="C248" s="586">
        <f t="shared" si="13"/>
        <v>1.5</v>
      </c>
      <c r="F248">
        <v>247</v>
      </c>
      <c r="G248" s="587">
        <f t="shared" si="14"/>
        <v>101272.5</v>
      </c>
      <c r="H248" s="586">
        <f t="shared" si="15"/>
        <v>1.5</v>
      </c>
    </row>
    <row r="249" spans="1:8" x14ac:dyDescent="0.25">
      <c r="A249">
        <v>248</v>
      </c>
      <c r="B249" s="579">
        <f t="shared" si="16"/>
        <v>101272.5</v>
      </c>
      <c r="C249" s="586">
        <f t="shared" si="13"/>
        <v>1.5</v>
      </c>
      <c r="F249">
        <v>248</v>
      </c>
      <c r="G249" s="587">
        <f t="shared" si="14"/>
        <v>101272.5</v>
      </c>
      <c r="H249" s="586">
        <f t="shared" si="15"/>
        <v>1.5</v>
      </c>
    </row>
    <row r="250" spans="1:8" x14ac:dyDescent="0.25">
      <c r="A250">
        <v>249</v>
      </c>
      <c r="B250" s="579">
        <f t="shared" si="16"/>
        <v>101272.5</v>
      </c>
      <c r="C250" s="586">
        <f t="shared" si="13"/>
        <v>1.5</v>
      </c>
      <c r="F250">
        <v>249</v>
      </c>
      <c r="G250" s="587">
        <f t="shared" si="14"/>
        <v>101272.5</v>
      </c>
      <c r="H250" s="586">
        <f t="shared" si="15"/>
        <v>1.5</v>
      </c>
    </row>
    <row r="251" spans="1:8" x14ac:dyDescent="0.25">
      <c r="A251">
        <v>250</v>
      </c>
      <c r="B251" s="579">
        <f t="shared" si="16"/>
        <v>101272.5</v>
      </c>
      <c r="C251" s="586">
        <f t="shared" si="13"/>
        <v>1.5</v>
      </c>
      <c r="F251">
        <v>250</v>
      </c>
      <c r="G251" s="587">
        <f t="shared" si="14"/>
        <v>101272.5</v>
      </c>
      <c r="H251" s="586">
        <f t="shared" si="15"/>
        <v>1.5</v>
      </c>
    </row>
    <row r="252" spans="1:8" x14ac:dyDescent="0.25">
      <c r="A252">
        <v>251</v>
      </c>
      <c r="B252" s="579">
        <f t="shared" si="16"/>
        <v>101272.5</v>
      </c>
      <c r="C252" s="586">
        <f t="shared" si="13"/>
        <v>1.5</v>
      </c>
      <c r="F252">
        <v>251</v>
      </c>
      <c r="G252" s="587">
        <f t="shared" si="14"/>
        <v>101272.5</v>
      </c>
      <c r="H252" s="586">
        <f t="shared" si="15"/>
        <v>1.5</v>
      </c>
    </row>
    <row r="253" spans="1:8" x14ac:dyDescent="0.25">
      <c r="A253">
        <v>252</v>
      </c>
      <c r="B253" s="579">
        <f t="shared" si="16"/>
        <v>101272.5</v>
      </c>
      <c r="C253" s="586">
        <f t="shared" si="13"/>
        <v>1.5</v>
      </c>
      <c r="F253">
        <v>252</v>
      </c>
      <c r="G253" s="587">
        <f t="shared" si="14"/>
        <v>101272.5</v>
      </c>
      <c r="H253" s="586">
        <f t="shared" si="15"/>
        <v>1.5</v>
      </c>
    </row>
    <row r="254" spans="1:8" x14ac:dyDescent="0.25">
      <c r="A254">
        <v>253</v>
      </c>
      <c r="B254" s="579">
        <f t="shared" si="16"/>
        <v>101272.5</v>
      </c>
      <c r="C254" s="586">
        <f t="shared" si="13"/>
        <v>1.5</v>
      </c>
      <c r="F254">
        <v>253</v>
      </c>
      <c r="G254" s="587">
        <f t="shared" si="14"/>
        <v>101272.5</v>
      </c>
      <c r="H254" s="586">
        <f t="shared" si="15"/>
        <v>1.5</v>
      </c>
    </row>
    <row r="255" spans="1:8" x14ac:dyDescent="0.25">
      <c r="A255">
        <v>254</v>
      </c>
      <c r="B255" s="579">
        <f t="shared" si="16"/>
        <v>101272.5</v>
      </c>
      <c r="C255" s="586">
        <f t="shared" si="13"/>
        <v>1.5</v>
      </c>
      <c r="F255">
        <v>254</v>
      </c>
      <c r="G255" s="587">
        <f t="shared" si="14"/>
        <v>101272.5</v>
      </c>
      <c r="H255" s="586">
        <f t="shared" si="15"/>
        <v>1.5</v>
      </c>
    </row>
    <row r="256" spans="1:8" x14ac:dyDescent="0.25">
      <c r="A256">
        <v>255</v>
      </c>
      <c r="B256" s="579">
        <f t="shared" si="16"/>
        <v>101272.5</v>
      </c>
      <c r="C256" s="586">
        <f t="shared" si="13"/>
        <v>1.5</v>
      </c>
      <c r="F256">
        <v>255</v>
      </c>
      <c r="G256" s="587">
        <f t="shared" si="14"/>
        <v>101272.5</v>
      </c>
      <c r="H256" s="586">
        <f t="shared" si="15"/>
        <v>1.5</v>
      </c>
    </row>
    <row r="257" spans="1:8" x14ac:dyDescent="0.25">
      <c r="A257">
        <v>256</v>
      </c>
      <c r="B257" s="579">
        <f t="shared" si="16"/>
        <v>101272.5</v>
      </c>
      <c r="C257" s="586">
        <f t="shared" si="13"/>
        <v>1.5</v>
      </c>
      <c r="F257">
        <v>256</v>
      </c>
      <c r="G257" s="587">
        <f t="shared" si="14"/>
        <v>101272.5</v>
      </c>
      <c r="H257" s="586">
        <f t="shared" si="15"/>
        <v>1.5</v>
      </c>
    </row>
    <row r="258" spans="1:8" x14ac:dyDescent="0.25">
      <c r="A258">
        <v>257</v>
      </c>
      <c r="B258" s="579">
        <f t="shared" si="16"/>
        <v>101272.5</v>
      </c>
      <c r="C258" s="586">
        <f t="shared" si="13"/>
        <v>1.5</v>
      </c>
      <c r="F258">
        <v>257</v>
      </c>
      <c r="G258" s="587">
        <f t="shared" si="14"/>
        <v>101272.5</v>
      </c>
      <c r="H258" s="586">
        <f t="shared" si="15"/>
        <v>1.5</v>
      </c>
    </row>
    <row r="259" spans="1:8" x14ac:dyDescent="0.25">
      <c r="A259">
        <v>258</v>
      </c>
      <c r="B259" s="579">
        <f t="shared" si="16"/>
        <v>101272.5</v>
      </c>
      <c r="C259" s="586">
        <f t="shared" ref="C259:C322" si="17">B259/$D$2</f>
        <v>1.5</v>
      </c>
      <c r="F259">
        <v>258</v>
      </c>
      <c r="G259" s="587">
        <f t="shared" ref="G259:G322" si="18">H259*$D$2</f>
        <v>101272.5</v>
      </c>
      <c r="H259" s="586">
        <f t="shared" ref="H259:H301" si="19">$L$1</f>
        <v>1.5</v>
      </c>
    </row>
    <row r="260" spans="1:8" x14ac:dyDescent="0.25">
      <c r="A260">
        <v>259</v>
      </c>
      <c r="B260" s="579">
        <f t="shared" si="16"/>
        <v>101272.5</v>
      </c>
      <c r="C260" s="586">
        <f t="shared" si="17"/>
        <v>1.5</v>
      </c>
      <c r="F260">
        <v>259</v>
      </c>
      <c r="G260" s="587">
        <f t="shared" si="18"/>
        <v>101272.5</v>
      </c>
      <c r="H260" s="586">
        <f t="shared" si="19"/>
        <v>1.5</v>
      </c>
    </row>
    <row r="261" spans="1:8" x14ac:dyDescent="0.25">
      <c r="A261">
        <v>260</v>
      </c>
      <c r="B261" s="579">
        <f t="shared" si="16"/>
        <v>101272.5</v>
      </c>
      <c r="C261" s="586">
        <f t="shared" si="17"/>
        <v>1.5</v>
      </c>
      <c r="F261">
        <v>260</v>
      </c>
      <c r="G261" s="587">
        <f t="shared" si="18"/>
        <v>101272.5</v>
      </c>
      <c r="H261" s="586">
        <f t="shared" si="19"/>
        <v>1.5</v>
      </c>
    </row>
    <row r="262" spans="1:8" x14ac:dyDescent="0.25">
      <c r="A262">
        <v>261</v>
      </c>
      <c r="B262" s="579">
        <f t="shared" si="16"/>
        <v>101272.5</v>
      </c>
      <c r="C262" s="586">
        <f t="shared" si="17"/>
        <v>1.5</v>
      </c>
      <c r="F262">
        <v>261</v>
      </c>
      <c r="G262" s="587">
        <f t="shared" si="18"/>
        <v>101272.5</v>
      </c>
      <c r="H262" s="586">
        <f t="shared" si="19"/>
        <v>1.5</v>
      </c>
    </row>
    <row r="263" spans="1:8" x14ac:dyDescent="0.25">
      <c r="A263">
        <v>262</v>
      </c>
      <c r="B263" s="579">
        <f t="shared" si="16"/>
        <v>101272.5</v>
      </c>
      <c r="C263" s="586">
        <f t="shared" si="17"/>
        <v>1.5</v>
      </c>
      <c r="F263">
        <v>262</v>
      </c>
      <c r="G263" s="587">
        <f t="shared" si="18"/>
        <v>101272.5</v>
      </c>
      <c r="H263" s="586">
        <f t="shared" si="19"/>
        <v>1.5</v>
      </c>
    </row>
    <row r="264" spans="1:8" x14ac:dyDescent="0.25">
      <c r="A264">
        <v>263</v>
      </c>
      <c r="B264" s="579">
        <f t="shared" si="16"/>
        <v>101272.5</v>
      </c>
      <c r="C264" s="586">
        <f t="shared" si="17"/>
        <v>1.5</v>
      </c>
      <c r="F264">
        <v>263</v>
      </c>
      <c r="G264" s="587">
        <f t="shared" si="18"/>
        <v>101272.5</v>
      </c>
      <c r="H264" s="586">
        <f t="shared" si="19"/>
        <v>1.5</v>
      </c>
    </row>
    <row r="265" spans="1:8" x14ac:dyDescent="0.25">
      <c r="A265">
        <v>264</v>
      </c>
      <c r="B265" s="579">
        <f t="shared" si="16"/>
        <v>101272.5</v>
      </c>
      <c r="C265" s="586">
        <f t="shared" si="17"/>
        <v>1.5</v>
      </c>
      <c r="F265">
        <v>264</v>
      </c>
      <c r="G265" s="587">
        <f t="shared" si="18"/>
        <v>101272.5</v>
      </c>
      <c r="H265" s="586">
        <f t="shared" si="19"/>
        <v>1.5</v>
      </c>
    </row>
    <row r="266" spans="1:8" x14ac:dyDescent="0.25">
      <c r="A266">
        <v>265</v>
      </c>
      <c r="B266" s="579">
        <f t="shared" si="16"/>
        <v>101272.5</v>
      </c>
      <c r="C266" s="586">
        <f t="shared" si="17"/>
        <v>1.5</v>
      </c>
      <c r="F266">
        <v>265</v>
      </c>
      <c r="G266" s="587">
        <f t="shared" si="18"/>
        <v>101272.5</v>
      </c>
      <c r="H266" s="586">
        <f t="shared" si="19"/>
        <v>1.5</v>
      </c>
    </row>
    <row r="267" spans="1:8" x14ac:dyDescent="0.25">
      <c r="A267">
        <v>266</v>
      </c>
      <c r="B267" s="579">
        <f t="shared" ref="B267:B330" si="20">1.5*$D$2</f>
        <v>101272.5</v>
      </c>
      <c r="C267" s="586">
        <f t="shared" si="17"/>
        <v>1.5</v>
      </c>
      <c r="F267">
        <v>266</v>
      </c>
      <c r="G267" s="587">
        <f t="shared" si="18"/>
        <v>101272.5</v>
      </c>
      <c r="H267" s="586">
        <f t="shared" si="19"/>
        <v>1.5</v>
      </c>
    </row>
    <row r="268" spans="1:8" x14ac:dyDescent="0.25">
      <c r="A268">
        <v>267</v>
      </c>
      <c r="B268" s="579">
        <f t="shared" si="20"/>
        <v>101272.5</v>
      </c>
      <c r="C268" s="586">
        <f t="shared" si="17"/>
        <v>1.5</v>
      </c>
      <c r="F268">
        <v>267</v>
      </c>
      <c r="G268" s="587">
        <f t="shared" si="18"/>
        <v>101272.5</v>
      </c>
      <c r="H268" s="586">
        <f t="shared" si="19"/>
        <v>1.5</v>
      </c>
    </row>
    <row r="269" spans="1:8" x14ac:dyDescent="0.25">
      <c r="A269">
        <v>268</v>
      </c>
      <c r="B269" s="579">
        <f t="shared" si="20"/>
        <v>101272.5</v>
      </c>
      <c r="C269" s="586">
        <f t="shared" si="17"/>
        <v>1.5</v>
      </c>
      <c r="F269">
        <v>268</v>
      </c>
      <c r="G269" s="587">
        <f t="shared" si="18"/>
        <v>101272.5</v>
      </c>
      <c r="H269" s="586">
        <f t="shared" si="19"/>
        <v>1.5</v>
      </c>
    </row>
    <row r="270" spans="1:8" x14ac:dyDescent="0.25">
      <c r="A270">
        <v>269</v>
      </c>
      <c r="B270" s="579">
        <f t="shared" si="20"/>
        <v>101272.5</v>
      </c>
      <c r="C270" s="586">
        <f t="shared" si="17"/>
        <v>1.5</v>
      </c>
      <c r="F270">
        <v>269</v>
      </c>
      <c r="G270" s="587">
        <f t="shared" si="18"/>
        <v>101272.5</v>
      </c>
      <c r="H270" s="586">
        <f t="shared" si="19"/>
        <v>1.5</v>
      </c>
    </row>
    <row r="271" spans="1:8" x14ac:dyDescent="0.25">
      <c r="A271">
        <v>270</v>
      </c>
      <c r="B271" s="579">
        <f t="shared" si="20"/>
        <v>101272.5</v>
      </c>
      <c r="C271" s="586">
        <f t="shared" si="17"/>
        <v>1.5</v>
      </c>
      <c r="F271">
        <v>270</v>
      </c>
      <c r="G271" s="587">
        <f t="shared" si="18"/>
        <v>101272.5</v>
      </c>
      <c r="H271" s="586">
        <f t="shared" si="19"/>
        <v>1.5</v>
      </c>
    </row>
    <row r="272" spans="1:8" x14ac:dyDescent="0.25">
      <c r="A272">
        <v>271</v>
      </c>
      <c r="B272" s="579">
        <f t="shared" si="20"/>
        <v>101272.5</v>
      </c>
      <c r="C272" s="586">
        <f t="shared" si="17"/>
        <v>1.5</v>
      </c>
      <c r="F272">
        <v>271</v>
      </c>
      <c r="G272" s="587">
        <f t="shared" si="18"/>
        <v>101272.5</v>
      </c>
      <c r="H272" s="586">
        <f t="shared" si="19"/>
        <v>1.5</v>
      </c>
    </row>
    <row r="273" spans="1:8" x14ac:dyDescent="0.25">
      <c r="A273">
        <v>272</v>
      </c>
      <c r="B273" s="579">
        <f t="shared" si="20"/>
        <v>101272.5</v>
      </c>
      <c r="C273" s="586">
        <f t="shared" si="17"/>
        <v>1.5</v>
      </c>
      <c r="F273">
        <v>272</v>
      </c>
      <c r="G273" s="587">
        <f t="shared" si="18"/>
        <v>101272.5</v>
      </c>
      <c r="H273" s="586">
        <f t="shared" si="19"/>
        <v>1.5</v>
      </c>
    </row>
    <row r="274" spans="1:8" x14ac:dyDescent="0.25">
      <c r="A274">
        <v>273</v>
      </c>
      <c r="B274" s="579">
        <f t="shared" si="20"/>
        <v>101272.5</v>
      </c>
      <c r="C274" s="586">
        <f t="shared" si="17"/>
        <v>1.5</v>
      </c>
      <c r="F274">
        <v>273</v>
      </c>
      <c r="G274" s="587">
        <f t="shared" si="18"/>
        <v>101272.5</v>
      </c>
      <c r="H274" s="586">
        <f t="shared" si="19"/>
        <v>1.5</v>
      </c>
    </row>
    <row r="275" spans="1:8" x14ac:dyDescent="0.25">
      <c r="A275">
        <v>274</v>
      </c>
      <c r="B275" s="579">
        <f t="shared" si="20"/>
        <v>101272.5</v>
      </c>
      <c r="C275" s="586">
        <f t="shared" si="17"/>
        <v>1.5</v>
      </c>
      <c r="F275">
        <v>274</v>
      </c>
      <c r="G275" s="587">
        <f t="shared" si="18"/>
        <v>101272.5</v>
      </c>
      <c r="H275" s="586">
        <f t="shared" si="19"/>
        <v>1.5</v>
      </c>
    </row>
    <row r="276" spans="1:8" x14ac:dyDescent="0.25">
      <c r="A276">
        <v>275</v>
      </c>
      <c r="B276" s="579">
        <f t="shared" si="20"/>
        <v>101272.5</v>
      </c>
      <c r="C276" s="586">
        <f t="shared" si="17"/>
        <v>1.5</v>
      </c>
      <c r="F276">
        <v>275</v>
      </c>
      <c r="G276" s="587">
        <f t="shared" si="18"/>
        <v>101272.5</v>
      </c>
      <c r="H276" s="586">
        <f t="shared" si="19"/>
        <v>1.5</v>
      </c>
    </row>
    <row r="277" spans="1:8" x14ac:dyDescent="0.25">
      <c r="A277">
        <v>276</v>
      </c>
      <c r="B277" s="579">
        <f t="shared" si="20"/>
        <v>101272.5</v>
      </c>
      <c r="C277" s="586">
        <f t="shared" si="17"/>
        <v>1.5</v>
      </c>
      <c r="F277">
        <v>276</v>
      </c>
      <c r="G277" s="587">
        <f t="shared" si="18"/>
        <v>101272.5</v>
      </c>
      <c r="H277" s="586">
        <f t="shared" si="19"/>
        <v>1.5</v>
      </c>
    </row>
    <row r="278" spans="1:8" x14ac:dyDescent="0.25">
      <c r="A278">
        <v>277</v>
      </c>
      <c r="B278" s="579">
        <f t="shared" si="20"/>
        <v>101272.5</v>
      </c>
      <c r="C278" s="586">
        <f t="shared" si="17"/>
        <v>1.5</v>
      </c>
      <c r="F278">
        <v>277</v>
      </c>
      <c r="G278" s="587">
        <f t="shared" si="18"/>
        <v>101272.5</v>
      </c>
      <c r="H278" s="586">
        <f t="shared" si="19"/>
        <v>1.5</v>
      </c>
    </row>
    <row r="279" spans="1:8" x14ac:dyDescent="0.25">
      <c r="A279">
        <v>278</v>
      </c>
      <c r="B279" s="579">
        <f t="shared" si="20"/>
        <v>101272.5</v>
      </c>
      <c r="C279" s="586">
        <f t="shared" si="17"/>
        <v>1.5</v>
      </c>
      <c r="F279">
        <v>278</v>
      </c>
      <c r="G279" s="587">
        <f t="shared" si="18"/>
        <v>101272.5</v>
      </c>
      <c r="H279" s="586">
        <f t="shared" si="19"/>
        <v>1.5</v>
      </c>
    </row>
    <row r="280" spans="1:8" x14ac:dyDescent="0.25">
      <c r="A280">
        <v>279</v>
      </c>
      <c r="B280" s="579">
        <f t="shared" si="20"/>
        <v>101272.5</v>
      </c>
      <c r="C280" s="586">
        <f t="shared" si="17"/>
        <v>1.5</v>
      </c>
      <c r="F280">
        <v>279</v>
      </c>
      <c r="G280" s="587">
        <f t="shared" si="18"/>
        <v>101272.5</v>
      </c>
      <c r="H280" s="586">
        <f t="shared" si="19"/>
        <v>1.5</v>
      </c>
    </row>
    <row r="281" spans="1:8" x14ac:dyDescent="0.25">
      <c r="A281">
        <v>280</v>
      </c>
      <c r="B281" s="579">
        <f t="shared" si="20"/>
        <v>101272.5</v>
      </c>
      <c r="C281" s="586">
        <f t="shared" si="17"/>
        <v>1.5</v>
      </c>
      <c r="F281">
        <v>280</v>
      </c>
      <c r="G281" s="587">
        <f t="shared" si="18"/>
        <v>101272.5</v>
      </c>
      <c r="H281" s="586">
        <f t="shared" si="19"/>
        <v>1.5</v>
      </c>
    </row>
    <row r="282" spans="1:8" x14ac:dyDescent="0.25">
      <c r="A282">
        <v>281</v>
      </c>
      <c r="B282" s="579">
        <f t="shared" si="20"/>
        <v>101272.5</v>
      </c>
      <c r="C282" s="586">
        <f t="shared" si="17"/>
        <v>1.5</v>
      </c>
      <c r="F282">
        <v>281</v>
      </c>
      <c r="G282" s="587">
        <f t="shared" si="18"/>
        <v>101272.5</v>
      </c>
      <c r="H282" s="586">
        <f t="shared" si="19"/>
        <v>1.5</v>
      </c>
    </row>
    <row r="283" spans="1:8" x14ac:dyDescent="0.25">
      <c r="A283">
        <v>282</v>
      </c>
      <c r="B283" s="579">
        <f t="shared" si="20"/>
        <v>101272.5</v>
      </c>
      <c r="C283" s="586">
        <f t="shared" si="17"/>
        <v>1.5</v>
      </c>
      <c r="F283">
        <v>282</v>
      </c>
      <c r="G283" s="587">
        <f t="shared" si="18"/>
        <v>101272.5</v>
      </c>
      <c r="H283" s="586">
        <f t="shared" si="19"/>
        <v>1.5</v>
      </c>
    </row>
    <row r="284" spans="1:8" x14ac:dyDescent="0.25">
      <c r="A284">
        <v>283</v>
      </c>
      <c r="B284" s="579">
        <f t="shared" si="20"/>
        <v>101272.5</v>
      </c>
      <c r="C284" s="586">
        <f t="shared" si="17"/>
        <v>1.5</v>
      </c>
      <c r="F284">
        <v>283</v>
      </c>
      <c r="G284" s="587">
        <f t="shared" si="18"/>
        <v>101272.5</v>
      </c>
      <c r="H284" s="586">
        <f t="shared" si="19"/>
        <v>1.5</v>
      </c>
    </row>
    <row r="285" spans="1:8" x14ac:dyDescent="0.25">
      <c r="A285">
        <v>284</v>
      </c>
      <c r="B285" s="579">
        <f t="shared" si="20"/>
        <v>101272.5</v>
      </c>
      <c r="C285" s="586">
        <f t="shared" si="17"/>
        <v>1.5</v>
      </c>
      <c r="F285">
        <v>284</v>
      </c>
      <c r="G285" s="587">
        <f t="shared" si="18"/>
        <v>101272.5</v>
      </c>
      <c r="H285" s="586">
        <f t="shared" si="19"/>
        <v>1.5</v>
      </c>
    </row>
    <row r="286" spans="1:8" x14ac:dyDescent="0.25">
      <c r="A286">
        <v>285</v>
      </c>
      <c r="B286" s="579">
        <f t="shared" si="20"/>
        <v>101272.5</v>
      </c>
      <c r="C286" s="586">
        <f t="shared" si="17"/>
        <v>1.5</v>
      </c>
      <c r="F286">
        <v>285</v>
      </c>
      <c r="G286" s="587">
        <f t="shared" si="18"/>
        <v>101272.5</v>
      </c>
      <c r="H286" s="586">
        <f t="shared" si="19"/>
        <v>1.5</v>
      </c>
    </row>
    <row r="287" spans="1:8" x14ac:dyDescent="0.25">
      <c r="A287">
        <v>286</v>
      </c>
      <c r="B287" s="579">
        <f t="shared" si="20"/>
        <v>101272.5</v>
      </c>
      <c r="C287" s="586">
        <f t="shared" si="17"/>
        <v>1.5</v>
      </c>
      <c r="F287">
        <v>286</v>
      </c>
      <c r="G287" s="587">
        <f t="shared" si="18"/>
        <v>101272.5</v>
      </c>
      <c r="H287" s="586">
        <f t="shared" si="19"/>
        <v>1.5</v>
      </c>
    </row>
    <row r="288" spans="1:8" x14ac:dyDescent="0.25">
      <c r="A288">
        <v>287</v>
      </c>
      <c r="B288" s="579">
        <f t="shared" si="20"/>
        <v>101272.5</v>
      </c>
      <c r="C288" s="586">
        <f t="shared" si="17"/>
        <v>1.5</v>
      </c>
      <c r="F288">
        <v>287</v>
      </c>
      <c r="G288" s="587">
        <f t="shared" si="18"/>
        <v>101272.5</v>
      </c>
      <c r="H288" s="586">
        <f t="shared" si="19"/>
        <v>1.5</v>
      </c>
    </row>
    <row r="289" spans="1:8" x14ac:dyDescent="0.25">
      <c r="A289">
        <v>288</v>
      </c>
      <c r="B289" s="579">
        <f t="shared" si="20"/>
        <v>101272.5</v>
      </c>
      <c r="C289" s="586">
        <f t="shared" si="17"/>
        <v>1.5</v>
      </c>
      <c r="F289">
        <v>288</v>
      </c>
      <c r="G289" s="587">
        <f t="shared" si="18"/>
        <v>101272.5</v>
      </c>
      <c r="H289" s="586">
        <f t="shared" si="19"/>
        <v>1.5</v>
      </c>
    </row>
    <row r="290" spans="1:8" x14ac:dyDescent="0.25">
      <c r="A290">
        <v>289</v>
      </c>
      <c r="B290" s="579">
        <f t="shared" si="20"/>
        <v>101272.5</v>
      </c>
      <c r="C290" s="586">
        <f t="shared" si="17"/>
        <v>1.5</v>
      </c>
      <c r="F290">
        <v>289</v>
      </c>
      <c r="G290" s="587">
        <f t="shared" si="18"/>
        <v>101272.5</v>
      </c>
      <c r="H290" s="586">
        <f t="shared" si="19"/>
        <v>1.5</v>
      </c>
    </row>
    <row r="291" spans="1:8" x14ac:dyDescent="0.25">
      <c r="A291">
        <v>290</v>
      </c>
      <c r="B291" s="579">
        <f t="shared" si="20"/>
        <v>101272.5</v>
      </c>
      <c r="C291" s="586">
        <f t="shared" si="17"/>
        <v>1.5</v>
      </c>
      <c r="F291">
        <v>290</v>
      </c>
      <c r="G291" s="587">
        <f t="shared" si="18"/>
        <v>101272.5</v>
      </c>
      <c r="H291" s="586">
        <f t="shared" si="19"/>
        <v>1.5</v>
      </c>
    </row>
    <row r="292" spans="1:8" x14ac:dyDescent="0.25">
      <c r="A292">
        <v>291</v>
      </c>
      <c r="B292" s="579">
        <f t="shared" si="20"/>
        <v>101272.5</v>
      </c>
      <c r="C292" s="586">
        <f t="shared" si="17"/>
        <v>1.5</v>
      </c>
      <c r="F292">
        <v>291</v>
      </c>
      <c r="G292" s="587">
        <f t="shared" si="18"/>
        <v>101272.5</v>
      </c>
      <c r="H292" s="586">
        <f t="shared" si="19"/>
        <v>1.5</v>
      </c>
    </row>
    <row r="293" spans="1:8" x14ac:dyDescent="0.25">
      <c r="A293">
        <v>292</v>
      </c>
      <c r="B293" s="579">
        <f t="shared" si="20"/>
        <v>101272.5</v>
      </c>
      <c r="C293" s="586">
        <f t="shared" si="17"/>
        <v>1.5</v>
      </c>
      <c r="F293">
        <v>292</v>
      </c>
      <c r="G293" s="587">
        <f t="shared" si="18"/>
        <v>101272.5</v>
      </c>
      <c r="H293" s="586">
        <f t="shared" si="19"/>
        <v>1.5</v>
      </c>
    </row>
    <row r="294" spans="1:8" x14ac:dyDescent="0.25">
      <c r="A294">
        <v>293</v>
      </c>
      <c r="B294" s="579">
        <f t="shared" si="20"/>
        <v>101272.5</v>
      </c>
      <c r="C294" s="586">
        <f t="shared" si="17"/>
        <v>1.5</v>
      </c>
      <c r="F294">
        <v>293</v>
      </c>
      <c r="G294" s="587">
        <f t="shared" si="18"/>
        <v>101272.5</v>
      </c>
      <c r="H294" s="586">
        <f t="shared" si="19"/>
        <v>1.5</v>
      </c>
    </row>
    <row r="295" spans="1:8" x14ac:dyDescent="0.25">
      <c r="A295">
        <v>294</v>
      </c>
      <c r="B295" s="579">
        <f t="shared" si="20"/>
        <v>101272.5</v>
      </c>
      <c r="C295" s="586">
        <f t="shared" si="17"/>
        <v>1.5</v>
      </c>
      <c r="F295">
        <v>294</v>
      </c>
      <c r="G295" s="587">
        <f t="shared" si="18"/>
        <v>101272.5</v>
      </c>
      <c r="H295" s="586">
        <f t="shared" si="19"/>
        <v>1.5</v>
      </c>
    </row>
    <row r="296" spans="1:8" x14ac:dyDescent="0.25">
      <c r="A296">
        <v>295</v>
      </c>
      <c r="B296" s="579">
        <f t="shared" si="20"/>
        <v>101272.5</v>
      </c>
      <c r="C296" s="586">
        <f t="shared" si="17"/>
        <v>1.5</v>
      </c>
      <c r="F296">
        <v>295</v>
      </c>
      <c r="G296" s="587">
        <f t="shared" si="18"/>
        <v>101272.5</v>
      </c>
      <c r="H296" s="586">
        <f t="shared" si="19"/>
        <v>1.5</v>
      </c>
    </row>
    <row r="297" spans="1:8" x14ac:dyDescent="0.25">
      <c r="A297">
        <v>296</v>
      </c>
      <c r="B297" s="579">
        <f t="shared" si="20"/>
        <v>101272.5</v>
      </c>
      <c r="C297" s="586">
        <f t="shared" si="17"/>
        <v>1.5</v>
      </c>
      <c r="F297">
        <v>296</v>
      </c>
      <c r="G297" s="587">
        <f t="shared" si="18"/>
        <v>101272.5</v>
      </c>
      <c r="H297" s="586">
        <f t="shared" si="19"/>
        <v>1.5</v>
      </c>
    </row>
    <row r="298" spans="1:8" x14ac:dyDescent="0.25">
      <c r="A298">
        <v>297</v>
      </c>
      <c r="B298" s="579">
        <f t="shared" si="20"/>
        <v>101272.5</v>
      </c>
      <c r="C298" s="586">
        <f t="shared" si="17"/>
        <v>1.5</v>
      </c>
      <c r="F298">
        <v>297</v>
      </c>
      <c r="G298" s="587">
        <f t="shared" si="18"/>
        <v>101272.5</v>
      </c>
      <c r="H298" s="586">
        <f t="shared" si="19"/>
        <v>1.5</v>
      </c>
    </row>
    <row r="299" spans="1:8" x14ac:dyDescent="0.25">
      <c r="A299">
        <v>298</v>
      </c>
      <c r="B299" s="579">
        <f t="shared" si="20"/>
        <v>101272.5</v>
      </c>
      <c r="C299" s="586">
        <f t="shared" si="17"/>
        <v>1.5</v>
      </c>
      <c r="F299">
        <v>298</v>
      </c>
      <c r="G299" s="587">
        <f t="shared" si="18"/>
        <v>101272.5</v>
      </c>
      <c r="H299" s="586">
        <f t="shared" si="19"/>
        <v>1.5</v>
      </c>
    </row>
    <row r="300" spans="1:8" x14ac:dyDescent="0.25">
      <c r="A300">
        <v>299</v>
      </c>
      <c r="B300" s="579">
        <f t="shared" si="20"/>
        <v>101272.5</v>
      </c>
      <c r="C300" s="586">
        <f t="shared" si="17"/>
        <v>1.5</v>
      </c>
      <c r="F300">
        <v>299</v>
      </c>
      <c r="G300" s="587">
        <f t="shared" si="18"/>
        <v>101272.5</v>
      </c>
      <c r="H300" s="586">
        <f t="shared" si="19"/>
        <v>1.5</v>
      </c>
    </row>
    <row r="301" spans="1:8" x14ac:dyDescent="0.25">
      <c r="A301">
        <v>300</v>
      </c>
      <c r="B301" s="579">
        <f t="shared" si="20"/>
        <v>101272.5</v>
      </c>
      <c r="C301" s="586">
        <f t="shared" si="17"/>
        <v>1.5</v>
      </c>
      <c r="F301">
        <v>300</v>
      </c>
      <c r="G301" s="587">
        <f t="shared" si="18"/>
        <v>101272.5</v>
      </c>
      <c r="H301" s="586">
        <f t="shared" si="19"/>
        <v>1.5</v>
      </c>
    </row>
    <row r="302" spans="1:8" x14ac:dyDescent="0.25">
      <c r="A302">
        <v>301</v>
      </c>
      <c r="B302" s="579">
        <f t="shared" si="20"/>
        <v>101272.5</v>
      </c>
      <c r="C302" s="586">
        <f t="shared" si="17"/>
        <v>1.5</v>
      </c>
      <c r="F302">
        <v>301</v>
      </c>
      <c r="G302" s="587">
        <f t="shared" si="18"/>
        <v>135030</v>
      </c>
      <c r="H302" s="586">
        <f>$L$2</f>
        <v>2</v>
      </c>
    </row>
    <row r="303" spans="1:8" x14ac:dyDescent="0.25">
      <c r="A303">
        <v>302</v>
      </c>
      <c r="B303" s="579">
        <f t="shared" si="20"/>
        <v>101272.5</v>
      </c>
      <c r="C303" s="586">
        <f t="shared" si="17"/>
        <v>1.5</v>
      </c>
      <c r="F303">
        <v>302</v>
      </c>
      <c r="G303" s="587">
        <f t="shared" si="18"/>
        <v>135030</v>
      </c>
      <c r="H303" s="586">
        <f t="shared" ref="H303:H366" si="21">$L$2</f>
        <v>2</v>
      </c>
    </row>
    <row r="304" spans="1:8" x14ac:dyDescent="0.25">
      <c r="A304">
        <v>303</v>
      </c>
      <c r="B304" s="579">
        <f t="shared" si="20"/>
        <v>101272.5</v>
      </c>
      <c r="C304" s="586">
        <f t="shared" si="17"/>
        <v>1.5</v>
      </c>
      <c r="F304">
        <v>303</v>
      </c>
      <c r="G304" s="587">
        <f t="shared" si="18"/>
        <v>135030</v>
      </c>
      <c r="H304" s="586">
        <f t="shared" si="21"/>
        <v>2</v>
      </c>
    </row>
    <row r="305" spans="1:8" x14ac:dyDescent="0.25">
      <c r="A305">
        <v>304</v>
      </c>
      <c r="B305" s="579">
        <f t="shared" si="20"/>
        <v>101272.5</v>
      </c>
      <c r="C305" s="586">
        <f t="shared" si="17"/>
        <v>1.5</v>
      </c>
      <c r="F305">
        <v>304</v>
      </c>
      <c r="G305" s="587">
        <f t="shared" si="18"/>
        <v>135030</v>
      </c>
      <c r="H305" s="586">
        <f t="shared" si="21"/>
        <v>2</v>
      </c>
    </row>
    <row r="306" spans="1:8" x14ac:dyDescent="0.25">
      <c r="A306">
        <v>305</v>
      </c>
      <c r="B306" s="579">
        <f t="shared" si="20"/>
        <v>101272.5</v>
      </c>
      <c r="C306" s="586">
        <f t="shared" si="17"/>
        <v>1.5</v>
      </c>
      <c r="F306">
        <v>305</v>
      </c>
      <c r="G306" s="587">
        <f t="shared" si="18"/>
        <v>135030</v>
      </c>
      <c r="H306" s="586">
        <f t="shared" si="21"/>
        <v>2</v>
      </c>
    </row>
    <row r="307" spans="1:8" x14ac:dyDescent="0.25">
      <c r="A307">
        <v>306</v>
      </c>
      <c r="B307" s="579">
        <f t="shared" si="20"/>
        <v>101272.5</v>
      </c>
      <c r="C307" s="586">
        <f t="shared" si="17"/>
        <v>1.5</v>
      </c>
      <c r="F307">
        <v>306</v>
      </c>
      <c r="G307" s="587">
        <f t="shared" si="18"/>
        <v>135030</v>
      </c>
      <c r="H307" s="586">
        <f t="shared" si="21"/>
        <v>2</v>
      </c>
    </row>
    <row r="308" spans="1:8" x14ac:dyDescent="0.25">
      <c r="A308">
        <v>307</v>
      </c>
      <c r="B308" s="579">
        <f t="shared" si="20"/>
        <v>101272.5</v>
      </c>
      <c r="C308" s="586">
        <f t="shared" si="17"/>
        <v>1.5</v>
      </c>
      <c r="F308">
        <v>307</v>
      </c>
      <c r="G308" s="587">
        <f t="shared" si="18"/>
        <v>135030</v>
      </c>
      <c r="H308" s="586">
        <f t="shared" si="21"/>
        <v>2</v>
      </c>
    </row>
    <row r="309" spans="1:8" x14ac:dyDescent="0.25">
      <c r="A309">
        <v>308</v>
      </c>
      <c r="B309" s="579">
        <f t="shared" si="20"/>
        <v>101272.5</v>
      </c>
      <c r="C309" s="586">
        <f t="shared" si="17"/>
        <v>1.5</v>
      </c>
      <c r="F309">
        <v>308</v>
      </c>
      <c r="G309" s="587">
        <f t="shared" si="18"/>
        <v>135030</v>
      </c>
      <c r="H309" s="586">
        <f t="shared" si="21"/>
        <v>2</v>
      </c>
    </row>
    <row r="310" spans="1:8" x14ac:dyDescent="0.25">
      <c r="A310">
        <v>309</v>
      </c>
      <c r="B310" s="579">
        <f t="shared" si="20"/>
        <v>101272.5</v>
      </c>
      <c r="C310" s="586">
        <f t="shared" si="17"/>
        <v>1.5</v>
      </c>
      <c r="F310">
        <v>309</v>
      </c>
      <c r="G310" s="587">
        <f t="shared" si="18"/>
        <v>135030</v>
      </c>
      <c r="H310" s="586">
        <f t="shared" si="21"/>
        <v>2</v>
      </c>
    </row>
    <row r="311" spans="1:8" x14ac:dyDescent="0.25">
      <c r="A311">
        <v>310</v>
      </c>
      <c r="B311" s="579">
        <f t="shared" si="20"/>
        <v>101272.5</v>
      </c>
      <c r="C311" s="586">
        <f t="shared" si="17"/>
        <v>1.5</v>
      </c>
      <c r="F311">
        <v>310</v>
      </c>
      <c r="G311" s="587">
        <f t="shared" si="18"/>
        <v>135030</v>
      </c>
      <c r="H311" s="586">
        <f t="shared" si="21"/>
        <v>2</v>
      </c>
    </row>
    <row r="312" spans="1:8" x14ac:dyDescent="0.25">
      <c r="A312">
        <v>311</v>
      </c>
      <c r="B312" s="579">
        <f t="shared" si="20"/>
        <v>101272.5</v>
      </c>
      <c r="C312" s="586">
        <f t="shared" si="17"/>
        <v>1.5</v>
      </c>
      <c r="F312">
        <v>311</v>
      </c>
      <c r="G312" s="587">
        <f t="shared" si="18"/>
        <v>135030</v>
      </c>
      <c r="H312" s="586">
        <f t="shared" si="21"/>
        <v>2</v>
      </c>
    </row>
    <row r="313" spans="1:8" x14ac:dyDescent="0.25">
      <c r="A313">
        <v>312</v>
      </c>
      <c r="B313" s="579">
        <f t="shared" si="20"/>
        <v>101272.5</v>
      </c>
      <c r="C313" s="586">
        <f t="shared" si="17"/>
        <v>1.5</v>
      </c>
      <c r="F313">
        <v>312</v>
      </c>
      <c r="G313" s="587">
        <f t="shared" si="18"/>
        <v>135030</v>
      </c>
      <c r="H313" s="586">
        <f t="shared" si="21"/>
        <v>2</v>
      </c>
    </row>
    <row r="314" spans="1:8" x14ac:dyDescent="0.25">
      <c r="A314">
        <v>313</v>
      </c>
      <c r="B314" s="579">
        <f t="shared" si="20"/>
        <v>101272.5</v>
      </c>
      <c r="C314" s="586">
        <f t="shared" si="17"/>
        <v>1.5</v>
      </c>
      <c r="F314">
        <v>313</v>
      </c>
      <c r="G314" s="587">
        <f t="shared" si="18"/>
        <v>135030</v>
      </c>
      <c r="H314" s="586">
        <f t="shared" si="21"/>
        <v>2</v>
      </c>
    </row>
    <row r="315" spans="1:8" x14ac:dyDescent="0.25">
      <c r="A315">
        <v>314</v>
      </c>
      <c r="B315" s="579">
        <f t="shared" si="20"/>
        <v>101272.5</v>
      </c>
      <c r="C315" s="586">
        <f t="shared" si="17"/>
        <v>1.5</v>
      </c>
      <c r="F315">
        <v>314</v>
      </c>
      <c r="G315" s="587">
        <f t="shared" si="18"/>
        <v>135030</v>
      </c>
      <c r="H315" s="586">
        <f t="shared" si="21"/>
        <v>2</v>
      </c>
    </row>
    <row r="316" spans="1:8" x14ac:dyDescent="0.25">
      <c r="A316">
        <v>315</v>
      </c>
      <c r="B316" s="579">
        <f t="shared" si="20"/>
        <v>101272.5</v>
      </c>
      <c r="C316" s="586">
        <f t="shared" si="17"/>
        <v>1.5</v>
      </c>
      <c r="F316">
        <v>315</v>
      </c>
      <c r="G316" s="587">
        <f t="shared" si="18"/>
        <v>135030</v>
      </c>
      <c r="H316" s="586">
        <f t="shared" si="21"/>
        <v>2</v>
      </c>
    </row>
    <row r="317" spans="1:8" x14ac:dyDescent="0.25">
      <c r="A317">
        <v>316</v>
      </c>
      <c r="B317" s="579">
        <f t="shared" si="20"/>
        <v>101272.5</v>
      </c>
      <c r="C317" s="586">
        <f t="shared" si="17"/>
        <v>1.5</v>
      </c>
      <c r="F317">
        <v>316</v>
      </c>
      <c r="G317" s="587">
        <f t="shared" si="18"/>
        <v>135030</v>
      </c>
      <c r="H317" s="586">
        <f t="shared" si="21"/>
        <v>2</v>
      </c>
    </row>
    <row r="318" spans="1:8" x14ac:dyDescent="0.25">
      <c r="A318">
        <v>317</v>
      </c>
      <c r="B318" s="579">
        <f t="shared" si="20"/>
        <v>101272.5</v>
      </c>
      <c r="C318" s="586">
        <f t="shared" si="17"/>
        <v>1.5</v>
      </c>
      <c r="F318">
        <v>317</v>
      </c>
      <c r="G318" s="587">
        <f t="shared" si="18"/>
        <v>135030</v>
      </c>
      <c r="H318" s="586">
        <f t="shared" si="21"/>
        <v>2</v>
      </c>
    </row>
    <row r="319" spans="1:8" x14ac:dyDescent="0.25">
      <c r="A319">
        <v>318</v>
      </c>
      <c r="B319" s="579">
        <f t="shared" si="20"/>
        <v>101272.5</v>
      </c>
      <c r="C319" s="586">
        <f t="shared" si="17"/>
        <v>1.5</v>
      </c>
      <c r="F319">
        <v>318</v>
      </c>
      <c r="G319" s="587">
        <f t="shared" si="18"/>
        <v>135030</v>
      </c>
      <c r="H319" s="586">
        <f t="shared" si="21"/>
        <v>2</v>
      </c>
    </row>
    <row r="320" spans="1:8" x14ac:dyDescent="0.25">
      <c r="A320">
        <v>319</v>
      </c>
      <c r="B320" s="579">
        <f t="shared" si="20"/>
        <v>101272.5</v>
      </c>
      <c r="C320" s="586">
        <f t="shared" si="17"/>
        <v>1.5</v>
      </c>
      <c r="F320">
        <v>319</v>
      </c>
      <c r="G320" s="587">
        <f t="shared" si="18"/>
        <v>135030</v>
      </c>
      <c r="H320" s="586">
        <f t="shared" si="21"/>
        <v>2</v>
      </c>
    </row>
    <row r="321" spans="1:8" x14ac:dyDescent="0.25">
      <c r="A321">
        <v>320</v>
      </c>
      <c r="B321" s="579">
        <f t="shared" si="20"/>
        <v>101272.5</v>
      </c>
      <c r="C321" s="586">
        <f t="shared" si="17"/>
        <v>1.5</v>
      </c>
      <c r="F321">
        <v>320</v>
      </c>
      <c r="G321" s="587">
        <f t="shared" si="18"/>
        <v>135030</v>
      </c>
      <c r="H321" s="586">
        <f t="shared" si="21"/>
        <v>2</v>
      </c>
    </row>
    <row r="322" spans="1:8" x14ac:dyDescent="0.25">
      <c r="A322">
        <v>321</v>
      </c>
      <c r="B322" s="579">
        <f t="shared" si="20"/>
        <v>101272.5</v>
      </c>
      <c r="C322" s="586">
        <f t="shared" si="17"/>
        <v>1.5</v>
      </c>
      <c r="F322">
        <v>321</v>
      </c>
      <c r="G322" s="587">
        <f t="shared" si="18"/>
        <v>135030</v>
      </c>
      <c r="H322" s="586">
        <f t="shared" si="21"/>
        <v>2</v>
      </c>
    </row>
    <row r="323" spans="1:8" x14ac:dyDescent="0.25">
      <c r="A323">
        <v>322</v>
      </c>
      <c r="B323" s="579">
        <f t="shared" si="20"/>
        <v>101272.5</v>
      </c>
      <c r="C323" s="586">
        <f t="shared" ref="C323:C386" si="22">B323/$D$2</f>
        <v>1.5</v>
      </c>
      <c r="F323">
        <v>322</v>
      </c>
      <c r="G323" s="587">
        <f t="shared" ref="G323:G386" si="23">H323*$D$2</f>
        <v>135030</v>
      </c>
      <c r="H323" s="586">
        <f t="shared" si="21"/>
        <v>2</v>
      </c>
    </row>
    <row r="324" spans="1:8" x14ac:dyDescent="0.25">
      <c r="A324">
        <v>323</v>
      </c>
      <c r="B324" s="579">
        <f t="shared" si="20"/>
        <v>101272.5</v>
      </c>
      <c r="C324" s="586">
        <f t="shared" si="22"/>
        <v>1.5</v>
      </c>
      <c r="F324">
        <v>323</v>
      </c>
      <c r="G324" s="587">
        <f t="shared" si="23"/>
        <v>135030</v>
      </c>
      <c r="H324" s="586">
        <f t="shared" si="21"/>
        <v>2</v>
      </c>
    </row>
    <row r="325" spans="1:8" x14ac:dyDescent="0.25">
      <c r="A325">
        <v>324</v>
      </c>
      <c r="B325" s="579">
        <f t="shared" si="20"/>
        <v>101272.5</v>
      </c>
      <c r="C325" s="586">
        <f t="shared" si="22"/>
        <v>1.5</v>
      </c>
      <c r="F325">
        <v>324</v>
      </c>
      <c r="G325" s="587">
        <f t="shared" si="23"/>
        <v>135030</v>
      </c>
      <c r="H325" s="586">
        <f t="shared" si="21"/>
        <v>2</v>
      </c>
    </row>
    <row r="326" spans="1:8" x14ac:dyDescent="0.25">
      <c r="A326">
        <v>325</v>
      </c>
      <c r="B326" s="579">
        <f t="shared" si="20"/>
        <v>101272.5</v>
      </c>
      <c r="C326" s="586">
        <f t="shared" si="22"/>
        <v>1.5</v>
      </c>
      <c r="F326">
        <v>325</v>
      </c>
      <c r="G326" s="587">
        <f t="shared" si="23"/>
        <v>135030</v>
      </c>
      <c r="H326" s="586">
        <f t="shared" si="21"/>
        <v>2</v>
      </c>
    </row>
    <row r="327" spans="1:8" x14ac:dyDescent="0.25">
      <c r="A327">
        <v>326</v>
      </c>
      <c r="B327" s="579">
        <f t="shared" si="20"/>
        <v>101272.5</v>
      </c>
      <c r="C327" s="586">
        <f t="shared" si="22"/>
        <v>1.5</v>
      </c>
      <c r="F327">
        <v>326</v>
      </c>
      <c r="G327" s="587">
        <f t="shared" si="23"/>
        <v>135030</v>
      </c>
      <c r="H327" s="586">
        <f t="shared" si="21"/>
        <v>2</v>
      </c>
    </row>
    <row r="328" spans="1:8" x14ac:dyDescent="0.25">
      <c r="A328">
        <v>327</v>
      </c>
      <c r="B328" s="579">
        <f t="shared" si="20"/>
        <v>101272.5</v>
      </c>
      <c r="C328" s="586">
        <f t="shared" si="22"/>
        <v>1.5</v>
      </c>
      <c r="F328">
        <v>327</v>
      </c>
      <c r="G328" s="587">
        <f t="shared" si="23"/>
        <v>135030</v>
      </c>
      <c r="H328" s="586">
        <f t="shared" si="21"/>
        <v>2</v>
      </c>
    </row>
    <row r="329" spans="1:8" x14ac:dyDescent="0.25">
      <c r="A329">
        <v>328</v>
      </c>
      <c r="B329" s="579">
        <f t="shared" si="20"/>
        <v>101272.5</v>
      </c>
      <c r="C329" s="586">
        <f t="shared" si="22"/>
        <v>1.5</v>
      </c>
      <c r="F329">
        <v>328</v>
      </c>
      <c r="G329" s="587">
        <f t="shared" si="23"/>
        <v>135030</v>
      </c>
      <c r="H329" s="586">
        <f t="shared" si="21"/>
        <v>2</v>
      </c>
    </row>
    <row r="330" spans="1:8" x14ac:dyDescent="0.25">
      <c r="A330">
        <v>329</v>
      </c>
      <c r="B330" s="579">
        <f t="shared" si="20"/>
        <v>101272.5</v>
      </c>
      <c r="C330" s="586">
        <f t="shared" si="22"/>
        <v>1.5</v>
      </c>
      <c r="F330">
        <v>329</v>
      </c>
      <c r="G330" s="587">
        <f t="shared" si="23"/>
        <v>135030</v>
      </c>
      <c r="H330" s="586">
        <f t="shared" si="21"/>
        <v>2</v>
      </c>
    </row>
    <row r="331" spans="1:8" x14ac:dyDescent="0.25">
      <c r="A331">
        <v>330</v>
      </c>
      <c r="B331" s="579">
        <f t="shared" ref="B331:B394" si="24">1.5*$D$2</f>
        <v>101272.5</v>
      </c>
      <c r="C331" s="586">
        <f t="shared" si="22"/>
        <v>1.5</v>
      </c>
      <c r="F331">
        <v>330</v>
      </c>
      <c r="G331" s="587">
        <f t="shared" si="23"/>
        <v>135030</v>
      </c>
      <c r="H331" s="586">
        <f t="shared" si="21"/>
        <v>2</v>
      </c>
    </row>
    <row r="332" spans="1:8" x14ac:dyDescent="0.25">
      <c r="A332">
        <v>331</v>
      </c>
      <c r="B332" s="579">
        <f t="shared" si="24"/>
        <v>101272.5</v>
      </c>
      <c r="C332" s="586">
        <f t="shared" si="22"/>
        <v>1.5</v>
      </c>
      <c r="F332">
        <v>331</v>
      </c>
      <c r="G332" s="587">
        <f t="shared" si="23"/>
        <v>135030</v>
      </c>
      <c r="H332" s="586">
        <f t="shared" si="21"/>
        <v>2</v>
      </c>
    </row>
    <row r="333" spans="1:8" x14ac:dyDescent="0.25">
      <c r="A333">
        <v>332</v>
      </c>
      <c r="B333" s="579">
        <f t="shared" si="24"/>
        <v>101272.5</v>
      </c>
      <c r="C333" s="586">
        <f t="shared" si="22"/>
        <v>1.5</v>
      </c>
      <c r="F333">
        <v>332</v>
      </c>
      <c r="G333" s="587">
        <f t="shared" si="23"/>
        <v>135030</v>
      </c>
      <c r="H333" s="586">
        <f t="shared" si="21"/>
        <v>2</v>
      </c>
    </row>
    <row r="334" spans="1:8" x14ac:dyDescent="0.25">
      <c r="A334">
        <v>333</v>
      </c>
      <c r="B334" s="579">
        <f t="shared" si="24"/>
        <v>101272.5</v>
      </c>
      <c r="C334" s="586">
        <f t="shared" si="22"/>
        <v>1.5</v>
      </c>
      <c r="F334">
        <v>333</v>
      </c>
      <c r="G334" s="587">
        <f t="shared" si="23"/>
        <v>135030</v>
      </c>
      <c r="H334" s="586">
        <f t="shared" si="21"/>
        <v>2</v>
      </c>
    </row>
    <row r="335" spans="1:8" x14ac:dyDescent="0.25">
      <c r="A335">
        <v>334</v>
      </c>
      <c r="B335" s="579">
        <f t="shared" si="24"/>
        <v>101272.5</v>
      </c>
      <c r="C335" s="586">
        <f t="shared" si="22"/>
        <v>1.5</v>
      </c>
      <c r="F335">
        <v>334</v>
      </c>
      <c r="G335" s="587">
        <f t="shared" si="23"/>
        <v>135030</v>
      </c>
      <c r="H335" s="586">
        <f t="shared" si="21"/>
        <v>2</v>
      </c>
    </row>
    <row r="336" spans="1:8" x14ac:dyDescent="0.25">
      <c r="A336">
        <v>335</v>
      </c>
      <c r="B336" s="579">
        <f t="shared" si="24"/>
        <v>101272.5</v>
      </c>
      <c r="C336" s="586">
        <f t="shared" si="22"/>
        <v>1.5</v>
      </c>
      <c r="F336">
        <v>335</v>
      </c>
      <c r="G336" s="587">
        <f t="shared" si="23"/>
        <v>135030</v>
      </c>
      <c r="H336" s="586">
        <f t="shared" si="21"/>
        <v>2</v>
      </c>
    </row>
    <row r="337" spans="1:8" x14ac:dyDescent="0.25">
      <c r="A337">
        <v>336</v>
      </c>
      <c r="B337" s="579">
        <f t="shared" si="24"/>
        <v>101272.5</v>
      </c>
      <c r="C337" s="586">
        <f t="shared" si="22"/>
        <v>1.5</v>
      </c>
      <c r="F337">
        <v>336</v>
      </c>
      <c r="G337" s="587">
        <f t="shared" si="23"/>
        <v>135030</v>
      </c>
      <c r="H337" s="586">
        <f t="shared" si="21"/>
        <v>2</v>
      </c>
    </row>
    <row r="338" spans="1:8" x14ac:dyDescent="0.25">
      <c r="A338">
        <v>337</v>
      </c>
      <c r="B338" s="579">
        <f t="shared" si="24"/>
        <v>101272.5</v>
      </c>
      <c r="C338" s="586">
        <f t="shared" si="22"/>
        <v>1.5</v>
      </c>
      <c r="F338">
        <v>337</v>
      </c>
      <c r="G338" s="587">
        <f t="shared" si="23"/>
        <v>135030</v>
      </c>
      <c r="H338" s="586">
        <f t="shared" si="21"/>
        <v>2</v>
      </c>
    </row>
    <row r="339" spans="1:8" x14ac:dyDescent="0.25">
      <c r="A339">
        <v>338</v>
      </c>
      <c r="B339" s="579">
        <f t="shared" si="24"/>
        <v>101272.5</v>
      </c>
      <c r="C339" s="586">
        <f t="shared" si="22"/>
        <v>1.5</v>
      </c>
      <c r="F339">
        <v>338</v>
      </c>
      <c r="G339" s="587">
        <f t="shared" si="23"/>
        <v>135030</v>
      </c>
      <c r="H339" s="586">
        <f t="shared" si="21"/>
        <v>2</v>
      </c>
    </row>
    <row r="340" spans="1:8" x14ac:dyDescent="0.25">
      <c r="A340">
        <v>339</v>
      </c>
      <c r="B340" s="579">
        <f t="shared" si="24"/>
        <v>101272.5</v>
      </c>
      <c r="C340" s="586">
        <f t="shared" si="22"/>
        <v>1.5</v>
      </c>
      <c r="F340">
        <v>339</v>
      </c>
      <c r="G340" s="587">
        <f t="shared" si="23"/>
        <v>135030</v>
      </c>
      <c r="H340" s="586">
        <f t="shared" si="21"/>
        <v>2</v>
      </c>
    </row>
    <row r="341" spans="1:8" x14ac:dyDescent="0.25">
      <c r="A341">
        <v>340</v>
      </c>
      <c r="B341" s="579">
        <f t="shared" si="24"/>
        <v>101272.5</v>
      </c>
      <c r="C341" s="586">
        <f t="shared" si="22"/>
        <v>1.5</v>
      </c>
      <c r="F341">
        <v>340</v>
      </c>
      <c r="G341" s="587">
        <f t="shared" si="23"/>
        <v>135030</v>
      </c>
      <c r="H341" s="586">
        <f t="shared" si="21"/>
        <v>2</v>
      </c>
    </row>
    <row r="342" spans="1:8" x14ac:dyDescent="0.25">
      <c r="A342">
        <v>341</v>
      </c>
      <c r="B342" s="579">
        <f t="shared" si="24"/>
        <v>101272.5</v>
      </c>
      <c r="C342" s="586">
        <f t="shared" si="22"/>
        <v>1.5</v>
      </c>
      <c r="F342">
        <v>341</v>
      </c>
      <c r="G342" s="587">
        <f t="shared" si="23"/>
        <v>135030</v>
      </c>
      <c r="H342" s="586">
        <f t="shared" si="21"/>
        <v>2</v>
      </c>
    </row>
    <row r="343" spans="1:8" x14ac:dyDescent="0.25">
      <c r="A343">
        <v>342</v>
      </c>
      <c r="B343" s="579">
        <f t="shared" si="24"/>
        <v>101272.5</v>
      </c>
      <c r="C343" s="586">
        <f t="shared" si="22"/>
        <v>1.5</v>
      </c>
      <c r="F343">
        <v>342</v>
      </c>
      <c r="G343" s="587">
        <f t="shared" si="23"/>
        <v>135030</v>
      </c>
      <c r="H343" s="586">
        <f t="shared" si="21"/>
        <v>2</v>
      </c>
    </row>
    <row r="344" spans="1:8" x14ac:dyDescent="0.25">
      <c r="A344">
        <v>343</v>
      </c>
      <c r="B344" s="579">
        <f t="shared" si="24"/>
        <v>101272.5</v>
      </c>
      <c r="C344" s="586">
        <f t="shared" si="22"/>
        <v>1.5</v>
      </c>
      <c r="F344">
        <v>343</v>
      </c>
      <c r="G344" s="587">
        <f t="shared" si="23"/>
        <v>135030</v>
      </c>
      <c r="H344" s="586">
        <f t="shared" si="21"/>
        <v>2</v>
      </c>
    </row>
    <row r="345" spans="1:8" x14ac:dyDescent="0.25">
      <c r="A345">
        <v>344</v>
      </c>
      <c r="B345" s="579">
        <f t="shared" si="24"/>
        <v>101272.5</v>
      </c>
      <c r="C345" s="586">
        <f t="shared" si="22"/>
        <v>1.5</v>
      </c>
      <c r="F345">
        <v>344</v>
      </c>
      <c r="G345" s="587">
        <f t="shared" si="23"/>
        <v>135030</v>
      </c>
      <c r="H345" s="586">
        <f t="shared" si="21"/>
        <v>2</v>
      </c>
    </row>
    <row r="346" spans="1:8" x14ac:dyDescent="0.25">
      <c r="A346">
        <v>345</v>
      </c>
      <c r="B346" s="579">
        <f t="shared" si="24"/>
        <v>101272.5</v>
      </c>
      <c r="C346" s="586">
        <f t="shared" si="22"/>
        <v>1.5</v>
      </c>
      <c r="F346">
        <v>345</v>
      </c>
      <c r="G346" s="587">
        <f t="shared" si="23"/>
        <v>135030</v>
      </c>
      <c r="H346" s="586">
        <f t="shared" si="21"/>
        <v>2</v>
      </c>
    </row>
    <row r="347" spans="1:8" x14ac:dyDescent="0.25">
      <c r="A347">
        <v>346</v>
      </c>
      <c r="B347" s="579">
        <f t="shared" si="24"/>
        <v>101272.5</v>
      </c>
      <c r="C347" s="586">
        <f t="shared" si="22"/>
        <v>1.5</v>
      </c>
      <c r="F347">
        <v>346</v>
      </c>
      <c r="G347" s="587">
        <f t="shared" si="23"/>
        <v>135030</v>
      </c>
      <c r="H347" s="586">
        <f t="shared" si="21"/>
        <v>2</v>
      </c>
    </row>
    <row r="348" spans="1:8" x14ac:dyDescent="0.25">
      <c r="A348">
        <v>347</v>
      </c>
      <c r="B348" s="579">
        <f t="shared" si="24"/>
        <v>101272.5</v>
      </c>
      <c r="C348" s="586">
        <f t="shared" si="22"/>
        <v>1.5</v>
      </c>
      <c r="F348">
        <v>347</v>
      </c>
      <c r="G348" s="587">
        <f t="shared" si="23"/>
        <v>135030</v>
      </c>
      <c r="H348" s="586">
        <f t="shared" si="21"/>
        <v>2</v>
      </c>
    </row>
    <row r="349" spans="1:8" x14ac:dyDescent="0.25">
      <c r="A349">
        <v>348</v>
      </c>
      <c r="B349" s="579">
        <f t="shared" si="24"/>
        <v>101272.5</v>
      </c>
      <c r="C349" s="586">
        <f t="shared" si="22"/>
        <v>1.5</v>
      </c>
      <c r="F349">
        <v>348</v>
      </c>
      <c r="G349" s="587">
        <f t="shared" si="23"/>
        <v>135030</v>
      </c>
      <c r="H349" s="586">
        <f t="shared" si="21"/>
        <v>2</v>
      </c>
    </row>
    <row r="350" spans="1:8" x14ac:dyDescent="0.25">
      <c r="A350">
        <v>349</v>
      </c>
      <c r="B350" s="579">
        <f t="shared" si="24"/>
        <v>101272.5</v>
      </c>
      <c r="C350" s="586">
        <f t="shared" si="22"/>
        <v>1.5</v>
      </c>
      <c r="F350">
        <v>349</v>
      </c>
      <c r="G350" s="587">
        <f t="shared" si="23"/>
        <v>135030</v>
      </c>
      <c r="H350" s="586">
        <f t="shared" si="21"/>
        <v>2</v>
      </c>
    </row>
    <row r="351" spans="1:8" x14ac:dyDescent="0.25">
      <c r="A351">
        <v>350</v>
      </c>
      <c r="B351" s="579">
        <f t="shared" si="24"/>
        <v>101272.5</v>
      </c>
      <c r="C351" s="586">
        <f t="shared" si="22"/>
        <v>1.5</v>
      </c>
      <c r="F351">
        <v>350</v>
      </c>
      <c r="G351" s="587">
        <f t="shared" si="23"/>
        <v>135030</v>
      </c>
      <c r="H351" s="586">
        <f t="shared" si="21"/>
        <v>2</v>
      </c>
    </row>
    <row r="352" spans="1:8" x14ac:dyDescent="0.25">
      <c r="A352">
        <v>351</v>
      </c>
      <c r="B352" s="579">
        <f t="shared" si="24"/>
        <v>101272.5</v>
      </c>
      <c r="C352" s="586">
        <f t="shared" si="22"/>
        <v>1.5</v>
      </c>
      <c r="F352">
        <v>351</v>
      </c>
      <c r="G352" s="587">
        <f t="shared" si="23"/>
        <v>135030</v>
      </c>
      <c r="H352" s="586">
        <f t="shared" si="21"/>
        <v>2</v>
      </c>
    </row>
    <row r="353" spans="1:8" x14ac:dyDescent="0.25">
      <c r="A353">
        <v>352</v>
      </c>
      <c r="B353" s="579">
        <f t="shared" si="24"/>
        <v>101272.5</v>
      </c>
      <c r="C353" s="586">
        <f t="shared" si="22"/>
        <v>1.5</v>
      </c>
      <c r="F353">
        <v>352</v>
      </c>
      <c r="G353" s="587">
        <f t="shared" si="23"/>
        <v>135030</v>
      </c>
      <c r="H353" s="586">
        <f t="shared" si="21"/>
        <v>2</v>
      </c>
    </row>
    <row r="354" spans="1:8" x14ac:dyDescent="0.25">
      <c r="A354">
        <v>353</v>
      </c>
      <c r="B354" s="579">
        <f t="shared" si="24"/>
        <v>101272.5</v>
      </c>
      <c r="C354" s="586">
        <f t="shared" si="22"/>
        <v>1.5</v>
      </c>
      <c r="F354">
        <v>353</v>
      </c>
      <c r="G354" s="587">
        <f t="shared" si="23"/>
        <v>135030</v>
      </c>
      <c r="H354" s="586">
        <f t="shared" si="21"/>
        <v>2</v>
      </c>
    </row>
    <row r="355" spans="1:8" x14ac:dyDescent="0.25">
      <c r="A355">
        <v>354</v>
      </c>
      <c r="B355" s="579">
        <f t="shared" si="24"/>
        <v>101272.5</v>
      </c>
      <c r="C355" s="586">
        <f t="shared" si="22"/>
        <v>1.5</v>
      </c>
      <c r="F355">
        <v>354</v>
      </c>
      <c r="G355" s="587">
        <f t="shared" si="23"/>
        <v>135030</v>
      </c>
      <c r="H355" s="586">
        <f t="shared" si="21"/>
        <v>2</v>
      </c>
    </row>
    <row r="356" spans="1:8" x14ac:dyDescent="0.25">
      <c r="A356">
        <v>355</v>
      </c>
      <c r="B356" s="579">
        <f t="shared" si="24"/>
        <v>101272.5</v>
      </c>
      <c r="C356" s="586">
        <f t="shared" si="22"/>
        <v>1.5</v>
      </c>
      <c r="F356">
        <v>355</v>
      </c>
      <c r="G356" s="587">
        <f t="shared" si="23"/>
        <v>135030</v>
      </c>
      <c r="H356" s="586">
        <f t="shared" si="21"/>
        <v>2</v>
      </c>
    </row>
    <row r="357" spans="1:8" x14ac:dyDescent="0.25">
      <c r="A357">
        <v>356</v>
      </c>
      <c r="B357" s="579">
        <f t="shared" si="24"/>
        <v>101272.5</v>
      </c>
      <c r="C357" s="586">
        <f t="shared" si="22"/>
        <v>1.5</v>
      </c>
      <c r="F357">
        <v>356</v>
      </c>
      <c r="G357" s="587">
        <f t="shared" si="23"/>
        <v>135030</v>
      </c>
      <c r="H357" s="586">
        <f t="shared" si="21"/>
        <v>2</v>
      </c>
    </row>
    <row r="358" spans="1:8" x14ac:dyDescent="0.25">
      <c r="A358">
        <v>357</v>
      </c>
      <c r="B358" s="579">
        <f t="shared" si="24"/>
        <v>101272.5</v>
      </c>
      <c r="C358" s="586">
        <f t="shared" si="22"/>
        <v>1.5</v>
      </c>
      <c r="F358">
        <v>357</v>
      </c>
      <c r="G358" s="587">
        <f t="shared" si="23"/>
        <v>135030</v>
      </c>
      <c r="H358" s="586">
        <f t="shared" si="21"/>
        <v>2</v>
      </c>
    </row>
    <row r="359" spans="1:8" x14ac:dyDescent="0.25">
      <c r="A359">
        <v>358</v>
      </c>
      <c r="B359" s="579">
        <f t="shared" si="24"/>
        <v>101272.5</v>
      </c>
      <c r="C359" s="586">
        <f t="shared" si="22"/>
        <v>1.5</v>
      </c>
      <c r="F359">
        <v>358</v>
      </c>
      <c r="G359" s="587">
        <f t="shared" si="23"/>
        <v>135030</v>
      </c>
      <c r="H359" s="586">
        <f t="shared" si="21"/>
        <v>2</v>
      </c>
    </row>
    <row r="360" spans="1:8" x14ac:dyDescent="0.25">
      <c r="A360">
        <v>359</v>
      </c>
      <c r="B360" s="579">
        <f t="shared" si="24"/>
        <v>101272.5</v>
      </c>
      <c r="C360" s="586">
        <f t="shared" si="22"/>
        <v>1.5</v>
      </c>
      <c r="F360">
        <v>359</v>
      </c>
      <c r="G360" s="587">
        <f t="shared" si="23"/>
        <v>135030</v>
      </c>
      <c r="H360" s="586">
        <f t="shared" si="21"/>
        <v>2</v>
      </c>
    </row>
    <row r="361" spans="1:8" x14ac:dyDescent="0.25">
      <c r="A361">
        <v>360</v>
      </c>
      <c r="B361" s="579">
        <f t="shared" si="24"/>
        <v>101272.5</v>
      </c>
      <c r="C361" s="586">
        <f t="shared" si="22"/>
        <v>1.5</v>
      </c>
      <c r="F361">
        <v>360</v>
      </c>
      <c r="G361" s="587">
        <f t="shared" si="23"/>
        <v>135030</v>
      </c>
      <c r="H361" s="586">
        <f t="shared" si="21"/>
        <v>2</v>
      </c>
    </row>
    <row r="362" spans="1:8" x14ac:dyDescent="0.25">
      <c r="A362">
        <v>361</v>
      </c>
      <c r="B362" s="579">
        <f t="shared" si="24"/>
        <v>101272.5</v>
      </c>
      <c r="C362" s="586">
        <f t="shared" si="22"/>
        <v>1.5</v>
      </c>
      <c r="F362">
        <v>361</v>
      </c>
      <c r="G362" s="587">
        <f t="shared" si="23"/>
        <v>135030</v>
      </c>
      <c r="H362" s="586">
        <f t="shared" si="21"/>
        <v>2</v>
      </c>
    </row>
    <row r="363" spans="1:8" x14ac:dyDescent="0.25">
      <c r="A363">
        <v>362</v>
      </c>
      <c r="B363" s="579">
        <f t="shared" si="24"/>
        <v>101272.5</v>
      </c>
      <c r="C363" s="586">
        <f t="shared" si="22"/>
        <v>1.5</v>
      </c>
      <c r="F363">
        <v>362</v>
      </c>
      <c r="G363" s="587">
        <f t="shared" si="23"/>
        <v>135030</v>
      </c>
      <c r="H363" s="586">
        <f t="shared" si="21"/>
        <v>2</v>
      </c>
    </row>
    <row r="364" spans="1:8" x14ac:dyDescent="0.25">
      <c r="A364">
        <v>363</v>
      </c>
      <c r="B364" s="579">
        <f t="shared" si="24"/>
        <v>101272.5</v>
      </c>
      <c r="C364" s="586">
        <f t="shared" si="22"/>
        <v>1.5</v>
      </c>
      <c r="F364">
        <v>363</v>
      </c>
      <c r="G364" s="587">
        <f t="shared" si="23"/>
        <v>135030</v>
      </c>
      <c r="H364" s="586">
        <f t="shared" si="21"/>
        <v>2</v>
      </c>
    </row>
    <row r="365" spans="1:8" x14ac:dyDescent="0.25">
      <c r="A365">
        <v>364</v>
      </c>
      <c r="B365" s="579">
        <f t="shared" si="24"/>
        <v>101272.5</v>
      </c>
      <c r="C365" s="586">
        <f t="shared" si="22"/>
        <v>1.5</v>
      </c>
      <c r="F365">
        <v>364</v>
      </c>
      <c r="G365" s="587">
        <f t="shared" si="23"/>
        <v>135030</v>
      </c>
      <c r="H365" s="586">
        <f t="shared" si="21"/>
        <v>2</v>
      </c>
    </row>
    <row r="366" spans="1:8" x14ac:dyDescent="0.25">
      <c r="A366">
        <v>365</v>
      </c>
      <c r="B366" s="579">
        <f t="shared" si="24"/>
        <v>101272.5</v>
      </c>
      <c r="C366" s="586">
        <f t="shared" si="22"/>
        <v>1.5</v>
      </c>
      <c r="F366">
        <v>365</v>
      </c>
      <c r="G366" s="587">
        <f t="shared" si="23"/>
        <v>135030</v>
      </c>
      <c r="H366" s="586">
        <f t="shared" si="21"/>
        <v>2</v>
      </c>
    </row>
    <row r="367" spans="1:8" x14ac:dyDescent="0.25">
      <c r="A367">
        <v>366</v>
      </c>
      <c r="B367" s="579">
        <f t="shared" si="24"/>
        <v>101272.5</v>
      </c>
      <c r="C367" s="586">
        <f t="shared" si="22"/>
        <v>1.5</v>
      </c>
      <c r="F367">
        <v>366</v>
      </c>
      <c r="G367" s="587">
        <f t="shared" si="23"/>
        <v>135030</v>
      </c>
      <c r="H367" s="586">
        <f t="shared" ref="H367:H430" si="25">$L$2</f>
        <v>2</v>
      </c>
    </row>
    <row r="368" spans="1:8" x14ac:dyDescent="0.25">
      <c r="A368">
        <v>367</v>
      </c>
      <c r="B368" s="579">
        <f t="shared" si="24"/>
        <v>101272.5</v>
      </c>
      <c r="C368" s="586">
        <f t="shared" si="22"/>
        <v>1.5</v>
      </c>
      <c r="F368">
        <v>367</v>
      </c>
      <c r="G368" s="587">
        <f t="shared" si="23"/>
        <v>135030</v>
      </c>
      <c r="H368" s="586">
        <f t="shared" si="25"/>
        <v>2</v>
      </c>
    </row>
    <row r="369" spans="1:8" x14ac:dyDescent="0.25">
      <c r="A369">
        <v>368</v>
      </c>
      <c r="B369" s="579">
        <f t="shared" si="24"/>
        <v>101272.5</v>
      </c>
      <c r="C369" s="586">
        <f t="shared" si="22"/>
        <v>1.5</v>
      </c>
      <c r="F369">
        <v>368</v>
      </c>
      <c r="G369" s="587">
        <f t="shared" si="23"/>
        <v>135030</v>
      </c>
      <c r="H369" s="586">
        <f t="shared" si="25"/>
        <v>2</v>
      </c>
    </row>
    <row r="370" spans="1:8" x14ac:dyDescent="0.25">
      <c r="A370">
        <v>369</v>
      </c>
      <c r="B370" s="579">
        <f t="shared" si="24"/>
        <v>101272.5</v>
      </c>
      <c r="C370" s="586">
        <f t="shared" si="22"/>
        <v>1.5</v>
      </c>
      <c r="F370">
        <v>369</v>
      </c>
      <c r="G370" s="587">
        <f t="shared" si="23"/>
        <v>135030</v>
      </c>
      <c r="H370" s="586">
        <f t="shared" si="25"/>
        <v>2</v>
      </c>
    </row>
    <row r="371" spans="1:8" x14ac:dyDescent="0.25">
      <c r="A371">
        <v>370</v>
      </c>
      <c r="B371" s="579">
        <f t="shared" si="24"/>
        <v>101272.5</v>
      </c>
      <c r="C371" s="586">
        <f t="shared" si="22"/>
        <v>1.5</v>
      </c>
      <c r="F371">
        <v>370</v>
      </c>
      <c r="G371" s="587">
        <f t="shared" si="23"/>
        <v>135030</v>
      </c>
      <c r="H371" s="586">
        <f t="shared" si="25"/>
        <v>2</v>
      </c>
    </row>
    <row r="372" spans="1:8" x14ac:dyDescent="0.25">
      <c r="A372">
        <v>371</v>
      </c>
      <c r="B372" s="579">
        <f t="shared" si="24"/>
        <v>101272.5</v>
      </c>
      <c r="C372" s="586">
        <f t="shared" si="22"/>
        <v>1.5</v>
      </c>
      <c r="F372">
        <v>371</v>
      </c>
      <c r="G372" s="587">
        <f t="shared" si="23"/>
        <v>135030</v>
      </c>
      <c r="H372" s="586">
        <f t="shared" si="25"/>
        <v>2</v>
      </c>
    </row>
    <row r="373" spans="1:8" x14ac:dyDescent="0.25">
      <c r="A373">
        <v>372</v>
      </c>
      <c r="B373" s="579">
        <f t="shared" si="24"/>
        <v>101272.5</v>
      </c>
      <c r="C373" s="586">
        <f t="shared" si="22"/>
        <v>1.5</v>
      </c>
      <c r="F373">
        <v>372</v>
      </c>
      <c r="G373" s="587">
        <f t="shared" si="23"/>
        <v>135030</v>
      </c>
      <c r="H373" s="586">
        <f t="shared" si="25"/>
        <v>2</v>
      </c>
    </row>
    <row r="374" spans="1:8" x14ac:dyDescent="0.25">
      <c r="A374">
        <v>373</v>
      </c>
      <c r="B374" s="579">
        <f t="shared" si="24"/>
        <v>101272.5</v>
      </c>
      <c r="C374" s="586">
        <f t="shared" si="22"/>
        <v>1.5</v>
      </c>
      <c r="F374">
        <v>373</v>
      </c>
      <c r="G374" s="587">
        <f t="shared" si="23"/>
        <v>135030</v>
      </c>
      <c r="H374" s="586">
        <f t="shared" si="25"/>
        <v>2</v>
      </c>
    </row>
    <row r="375" spans="1:8" x14ac:dyDescent="0.25">
      <c r="A375">
        <v>374</v>
      </c>
      <c r="B375" s="579">
        <f t="shared" si="24"/>
        <v>101272.5</v>
      </c>
      <c r="C375" s="586">
        <f t="shared" si="22"/>
        <v>1.5</v>
      </c>
      <c r="F375">
        <v>374</v>
      </c>
      <c r="G375" s="587">
        <f t="shared" si="23"/>
        <v>135030</v>
      </c>
      <c r="H375" s="586">
        <f t="shared" si="25"/>
        <v>2</v>
      </c>
    </row>
    <row r="376" spans="1:8" x14ac:dyDescent="0.25">
      <c r="A376">
        <v>375</v>
      </c>
      <c r="B376" s="579">
        <f t="shared" si="24"/>
        <v>101272.5</v>
      </c>
      <c r="C376" s="586">
        <f t="shared" si="22"/>
        <v>1.5</v>
      </c>
      <c r="F376">
        <v>375</v>
      </c>
      <c r="G376" s="587">
        <f t="shared" si="23"/>
        <v>135030</v>
      </c>
      <c r="H376" s="586">
        <f t="shared" si="25"/>
        <v>2</v>
      </c>
    </row>
    <row r="377" spans="1:8" x14ac:dyDescent="0.25">
      <c r="A377">
        <v>376</v>
      </c>
      <c r="B377" s="579">
        <f t="shared" si="24"/>
        <v>101272.5</v>
      </c>
      <c r="C377" s="586">
        <f t="shared" si="22"/>
        <v>1.5</v>
      </c>
      <c r="F377">
        <v>376</v>
      </c>
      <c r="G377" s="587">
        <f t="shared" si="23"/>
        <v>135030</v>
      </c>
      <c r="H377" s="586">
        <f t="shared" si="25"/>
        <v>2</v>
      </c>
    </row>
    <row r="378" spans="1:8" x14ac:dyDescent="0.25">
      <c r="A378">
        <v>377</v>
      </c>
      <c r="B378" s="579">
        <f t="shared" si="24"/>
        <v>101272.5</v>
      </c>
      <c r="C378" s="586">
        <f t="shared" si="22"/>
        <v>1.5</v>
      </c>
      <c r="F378">
        <v>377</v>
      </c>
      <c r="G378" s="587">
        <f t="shared" si="23"/>
        <v>135030</v>
      </c>
      <c r="H378" s="586">
        <f t="shared" si="25"/>
        <v>2</v>
      </c>
    </row>
    <row r="379" spans="1:8" x14ac:dyDescent="0.25">
      <c r="A379">
        <v>378</v>
      </c>
      <c r="B379" s="579">
        <f t="shared" si="24"/>
        <v>101272.5</v>
      </c>
      <c r="C379" s="586">
        <f t="shared" si="22"/>
        <v>1.5</v>
      </c>
      <c r="F379">
        <v>378</v>
      </c>
      <c r="G379" s="587">
        <f t="shared" si="23"/>
        <v>135030</v>
      </c>
      <c r="H379" s="586">
        <f t="shared" si="25"/>
        <v>2</v>
      </c>
    </row>
    <row r="380" spans="1:8" x14ac:dyDescent="0.25">
      <c r="A380">
        <v>379</v>
      </c>
      <c r="B380" s="579">
        <f t="shared" si="24"/>
        <v>101272.5</v>
      </c>
      <c r="C380" s="586">
        <f t="shared" si="22"/>
        <v>1.5</v>
      </c>
      <c r="F380">
        <v>379</v>
      </c>
      <c r="G380" s="587">
        <f t="shared" si="23"/>
        <v>135030</v>
      </c>
      <c r="H380" s="586">
        <f t="shared" si="25"/>
        <v>2</v>
      </c>
    </row>
    <row r="381" spans="1:8" x14ac:dyDescent="0.25">
      <c r="A381">
        <v>380</v>
      </c>
      <c r="B381" s="579">
        <f t="shared" si="24"/>
        <v>101272.5</v>
      </c>
      <c r="C381" s="586">
        <f t="shared" si="22"/>
        <v>1.5</v>
      </c>
      <c r="F381">
        <v>380</v>
      </c>
      <c r="G381" s="587">
        <f t="shared" si="23"/>
        <v>135030</v>
      </c>
      <c r="H381" s="586">
        <f t="shared" si="25"/>
        <v>2</v>
      </c>
    </row>
    <row r="382" spans="1:8" x14ac:dyDescent="0.25">
      <c r="A382">
        <v>381</v>
      </c>
      <c r="B382" s="579">
        <f t="shared" si="24"/>
        <v>101272.5</v>
      </c>
      <c r="C382" s="586">
        <f t="shared" si="22"/>
        <v>1.5</v>
      </c>
      <c r="F382">
        <v>381</v>
      </c>
      <c r="G382" s="587">
        <f t="shared" si="23"/>
        <v>135030</v>
      </c>
      <c r="H382" s="586">
        <f t="shared" si="25"/>
        <v>2</v>
      </c>
    </row>
    <row r="383" spans="1:8" x14ac:dyDescent="0.25">
      <c r="A383">
        <v>382</v>
      </c>
      <c r="B383" s="579">
        <f t="shared" si="24"/>
        <v>101272.5</v>
      </c>
      <c r="C383" s="586">
        <f t="shared" si="22"/>
        <v>1.5</v>
      </c>
      <c r="F383">
        <v>382</v>
      </c>
      <c r="G383" s="587">
        <f t="shared" si="23"/>
        <v>135030</v>
      </c>
      <c r="H383" s="586">
        <f t="shared" si="25"/>
        <v>2</v>
      </c>
    </row>
    <row r="384" spans="1:8" x14ac:dyDescent="0.25">
      <c r="A384">
        <v>383</v>
      </c>
      <c r="B384" s="579">
        <f t="shared" si="24"/>
        <v>101272.5</v>
      </c>
      <c r="C384" s="586">
        <f t="shared" si="22"/>
        <v>1.5</v>
      </c>
      <c r="F384">
        <v>383</v>
      </c>
      <c r="G384" s="587">
        <f t="shared" si="23"/>
        <v>135030</v>
      </c>
      <c r="H384" s="586">
        <f t="shared" si="25"/>
        <v>2</v>
      </c>
    </row>
    <row r="385" spans="1:8" x14ac:dyDescent="0.25">
      <c r="A385">
        <v>384</v>
      </c>
      <c r="B385" s="579">
        <f t="shared" si="24"/>
        <v>101272.5</v>
      </c>
      <c r="C385" s="586">
        <f t="shared" si="22"/>
        <v>1.5</v>
      </c>
      <c r="F385">
        <v>384</v>
      </c>
      <c r="G385" s="587">
        <f t="shared" si="23"/>
        <v>135030</v>
      </c>
      <c r="H385" s="586">
        <f t="shared" si="25"/>
        <v>2</v>
      </c>
    </row>
    <row r="386" spans="1:8" x14ac:dyDescent="0.25">
      <c r="A386">
        <v>385</v>
      </c>
      <c r="B386" s="579">
        <f t="shared" si="24"/>
        <v>101272.5</v>
      </c>
      <c r="C386" s="586">
        <f t="shared" si="22"/>
        <v>1.5</v>
      </c>
      <c r="F386">
        <v>385</v>
      </c>
      <c r="G386" s="587">
        <f t="shared" si="23"/>
        <v>135030</v>
      </c>
      <c r="H386" s="586">
        <f t="shared" si="25"/>
        <v>2</v>
      </c>
    </row>
    <row r="387" spans="1:8" x14ac:dyDescent="0.25">
      <c r="A387">
        <v>386</v>
      </c>
      <c r="B387" s="579">
        <f t="shared" si="24"/>
        <v>101272.5</v>
      </c>
      <c r="C387" s="586">
        <f t="shared" ref="C387:C450" si="26">B387/$D$2</f>
        <v>1.5</v>
      </c>
      <c r="F387">
        <v>386</v>
      </c>
      <c r="G387" s="587">
        <f t="shared" ref="G387:G450" si="27">H387*$D$2</f>
        <v>135030</v>
      </c>
      <c r="H387" s="586">
        <f t="shared" si="25"/>
        <v>2</v>
      </c>
    </row>
    <row r="388" spans="1:8" x14ac:dyDescent="0.25">
      <c r="A388">
        <v>387</v>
      </c>
      <c r="B388" s="579">
        <f t="shared" si="24"/>
        <v>101272.5</v>
      </c>
      <c r="C388" s="586">
        <f t="shared" si="26"/>
        <v>1.5</v>
      </c>
      <c r="F388">
        <v>387</v>
      </c>
      <c r="G388" s="587">
        <f t="shared" si="27"/>
        <v>135030</v>
      </c>
      <c r="H388" s="586">
        <f t="shared" si="25"/>
        <v>2</v>
      </c>
    </row>
    <row r="389" spans="1:8" x14ac:dyDescent="0.25">
      <c r="A389">
        <v>388</v>
      </c>
      <c r="B389" s="579">
        <f t="shared" si="24"/>
        <v>101272.5</v>
      </c>
      <c r="C389" s="586">
        <f t="shared" si="26"/>
        <v>1.5</v>
      </c>
      <c r="F389">
        <v>388</v>
      </c>
      <c r="G389" s="587">
        <f t="shared" si="27"/>
        <v>135030</v>
      </c>
      <c r="H389" s="586">
        <f t="shared" si="25"/>
        <v>2</v>
      </c>
    </row>
    <row r="390" spans="1:8" x14ac:dyDescent="0.25">
      <c r="A390">
        <v>389</v>
      </c>
      <c r="B390" s="579">
        <f t="shared" si="24"/>
        <v>101272.5</v>
      </c>
      <c r="C390" s="586">
        <f t="shared" si="26"/>
        <v>1.5</v>
      </c>
      <c r="F390">
        <v>389</v>
      </c>
      <c r="G390" s="587">
        <f t="shared" si="27"/>
        <v>135030</v>
      </c>
      <c r="H390" s="586">
        <f t="shared" si="25"/>
        <v>2</v>
      </c>
    </row>
    <row r="391" spans="1:8" x14ac:dyDescent="0.25">
      <c r="A391">
        <v>390</v>
      </c>
      <c r="B391" s="579">
        <f t="shared" si="24"/>
        <v>101272.5</v>
      </c>
      <c r="C391" s="586">
        <f t="shared" si="26"/>
        <v>1.5</v>
      </c>
      <c r="F391">
        <v>390</v>
      </c>
      <c r="G391" s="587">
        <f t="shared" si="27"/>
        <v>135030</v>
      </c>
      <c r="H391" s="586">
        <f t="shared" si="25"/>
        <v>2</v>
      </c>
    </row>
    <row r="392" spans="1:8" x14ac:dyDescent="0.25">
      <c r="A392">
        <v>391</v>
      </c>
      <c r="B392" s="579">
        <f t="shared" si="24"/>
        <v>101272.5</v>
      </c>
      <c r="C392" s="586">
        <f t="shared" si="26"/>
        <v>1.5</v>
      </c>
      <c r="F392">
        <v>391</v>
      </c>
      <c r="G392" s="587">
        <f t="shared" si="27"/>
        <v>135030</v>
      </c>
      <c r="H392" s="586">
        <f t="shared" si="25"/>
        <v>2</v>
      </c>
    </row>
    <row r="393" spans="1:8" x14ac:dyDescent="0.25">
      <c r="A393">
        <v>392</v>
      </c>
      <c r="B393" s="579">
        <f t="shared" si="24"/>
        <v>101272.5</v>
      </c>
      <c r="C393" s="586">
        <f t="shared" si="26"/>
        <v>1.5</v>
      </c>
      <c r="F393">
        <v>392</v>
      </c>
      <c r="G393" s="587">
        <f t="shared" si="27"/>
        <v>135030</v>
      </c>
      <c r="H393" s="586">
        <f t="shared" si="25"/>
        <v>2</v>
      </c>
    </row>
    <row r="394" spans="1:8" x14ac:dyDescent="0.25">
      <c r="A394">
        <v>393</v>
      </c>
      <c r="B394" s="579">
        <f t="shared" si="24"/>
        <v>101272.5</v>
      </c>
      <c r="C394" s="586">
        <f t="shared" si="26"/>
        <v>1.5</v>
      </c>
      <c r="F394">
        <v>393</v>
      </c>
      <c r="G394" s="587">
        <f t="shared" si="27"/>
        <v>135030</v>
      </c>
      <c r="H394" s="586">
        <f t="shared" si="25"/>
        <v>2</v>
      </c>
    </row>
    <row r="395" spans="1:8" x14ac:dyDescent="0.25">
      <c r="A395">
        <v>394</v>
      </c>
      <c r="B395" s="579">
        <f t="shared" ref="B395:B401" si="28">1.5*$D$2</f>
        <v>101272.5</v>
      </c>
      <c r="C395" s="586">
        <f t="shared" si="26"/>
        <v>1.5</v>
      </c>
      <c r="F395">
        <v>394</v>
      </c>
      <c r="G395" s="587">
        <f t="shared" si="27"/>
        <v>135030</v>
      </c>
      <c r="H395" s="586">
        <f t="shared" si="25"/>
        <v>2</v>
      </c>
    </row>
    <row r="396" spans="1:8" x14ac:dyDescent="0.25">
      <c r="A396">
        <v>395</v>
      </c>
      <c r="B396" s="579">
        <f t="shared" si="28"/>
        <v>101272.5</v>
      </c>
      <c r="C396" s="586">
        <f t="shared" si="26"/>
        <v>1.5</v>
      </c>
      <c r="F396">
        <v>395</v>
      </c>
      <c r="G396" s="587">
        <f t="shared" si="27"/>
        <v>135030</v>
      </c>
      <c r="H396" s="586">
        <f t="shared" si="25"/>
        <v>2</v>
      </c>
    </row>
    <row r="397" spans="1:8" x14ac:dyDescent="0.25">
      <c r="A397">
        <v>396</v>
      </c>
      <c r="B397" s="579">
        <f t="shared" si="28"/>
        <v>101272.5</v>
      </c>
      <c r="C397" s="586">
        <f t="shared" si="26"/>
        <v>1.5</v>
      </c>
      <c r="F397">
        <v>396</v>
      </c>
      <c r="G397" s="587">
        <f t="shared" si="27"/>
        <v>135030</v>
      </c>
      <c r="H397" s="586">
        <f t="shared" si="25"/>
        <v>2</v>
      </c>
    </row>
    <row r="398" spans="1:8" x14ac:dyDescent="0.25">
      <c r="A398">
        <v>397</v>
      </c>
      <c r="B398" s="579">
        <f t="shared" si="28"/>
        <v>101272.5</v>
      </c>
      <c r="C398" s="586">
        <f t="shared" si="26"/>
        <v>1.5</v>
      </c>
      <c r="F398">
        <v>397</v>
      </c>
      <c r="G398" s="587">
        <f t="shared" si="27"/>
        <v>135030</v>
      </c>
      <c r="H398" s="586">
        <f t="shared" si="25"/>
        <v>2</v>
      </c>
    </row>
    <row r="399" spans="1:8" x14ac:dyDescent="0.25">
      <c r="A399">
        <v>398</v>
      </c>
      <c r="B399" s="579">
        <f t="shared" si="28"/>
        <v>101272.5</v>
      </c>
      <c r="C399" s="586">
        <f t="shared" si="26"/>
        <v>1.5</v>
      </c>
      <c r="F399">
        <v>398</v>
      </c>
      <c r="G399" s="587">
        <f t="shared" si="27"/>
        <v>135030</v>
      </c>
      <c r="H399" s="586">
        <f t="shared" si="25"/>
        <v>2</v>
      </c>
    </row>
    <row r="400" spans="1:8" x14ac:dyDescent="0.25">
      <c r="A400">
        <v>399</v>
      </c>
      <c r="B400" s="579">
        <f t="shared" si="28"/>
        <v>101272.5</v>
      </c>
      <c r="C400" s="586">
        <f t="shared" si="26"/>
        <v>1.5</v>
      </c>
      <c r="F400">
        <v>399</v>
      </c>
      <c r="G400" s="587">
        <f t="shared" si="27"/>
        <v>135030</v>
      </c>
      <c r="H400" s="586">
        <f t="shared" si="25"/>
        <v>2</v>
      </c>
    </row>
    <row r="401" spans="1:8" x14ac:dyDescent="0.25">
      <c r="A401">
        <v>400</v>
      </c>
      <c r="B401" s="579">
        <f t="shared" si="28"/>
        <v>101272.5</v>
      </c>
      <c r="C401" s="586">
        <f t="shared" si="26"/>
        <v>1.5</v>
      </c>
      <c r="F401">
        <v>400</v>
      </c>
      <c r="G401" s="587">
        <f t="shared" si="27"/>
        <v>135030</v>
      </c>
      <c r="H401" s="586">
        <f t="shared" si="25"/>
        <v>2</v>
      </c>
    </row>
    <row r="402" spans="1:8" x14ac:dyDescent="0.25">
      <c r="A402">
        <v>401</v>
      </c>
      <c r="B402" s="579">
        <f>2*$D$2</f>
        <v>135030</v>
      </c>
      <c r="C402" s="586">
        <f t="shared" si="26"/>
        <v>2</v>
      </c>
      <c r="F402">
        <v>401</v>
      </c>
      <c r="G402" s="587">
        <f t="shared" si="27"/>
        <v>135030</v>
      </c>
      <c r="H402" s="586">
        <f t="shared" si="25"/>
        <v>2</v>
      </c>
    </row>
    <row r="403" spans="1:8" x14ac:dyDescent="0.25">
      <c r="A403">
        <v>402</v>
      </c>
      <c r="B403" s="579">
        <f t="shared" ref="B403:B466" si="29">2*$D$2</f>
        <v>135030</v>
      </c>
      <c r="C403" s="586">
        <f t="shared" si="26"/>
        <v>2</v>
      </c>
      <c r="F403">
        <v>402</v>
      </c>
      <c r="G403" s="587">
        <f t="shared" si="27"/>
        <v>135030</v>
      </c>
      <c r="H403" s="586">
        <f t="shared" si="25"/>
        <v>2</v>
      </c>
    </row>
    <row r="404" spans="1:8" x14ac:dyDescent="0.25">
      <c r="A404">
        <v>403</v>
      </c>
      <c r="B404" s="579">
        <f t="shared" si="29"/>
        <v>135030</v>
      </c>
      <c r="C404" s="586">
        <f t="shared" si="26"/>
        <v>2</v>
      </c>
      <c r="F404">
        <v>403</v>
      </c>
      <c r="G404" s="587">
        <f t="shared" si="27"/>
        <v>135030</v>
      </c>
      <c r="H404" s="586">
        <f t="shared" si="25"/>
        <v>2</v>
      </c>
    </row>
    <row r="405" spans="1:8" x14ac:dyDescent="0.25">
      <c r="A405">
        <v>404</v>
      </c>
      <c r="B405" s="579">
        <f t="shared" si="29"/>
        <v>135030</v>
      </c>
      <c r="C405" s="586">
        <f t="shared" si="26"/>
        <v>2</v>
      </c>
      <c r="F405">
        <v>404</v>
      </c>
      <c r="G405" s="587">
        <f t="shared" si="27"/>
        <v>135030</v>
      </c>
      <c r="H405" s="586">
        <f t="shared" si="25"/>
        <v>2</v>
      </c>
    </row>
    <row r="406" spans="1:8" x14ac:dyDescent="0.25">
      <c r="A406">
        <v>405</v>
      </c>
      <c r="B406" s="579">
        <f t="shared" si="29"/>
        <v>135030</v>
      </c>
      <c r="C406" s="586">
        <f t="shared" si="26"/>
        <v>2</v>
      </c>
      <c r="F406">
        <v>405</v>
      </c>
      <c r="G406" s="587">
        <f t="shared" si="27"/>
        <v>135030</v>
      </c>
      <c r="H406" s="586">
        <f t="shared" si="25"/>
        <v>2</v>
      </c>
    </row>
    <row r="407" spans="1:8" x14ac:dyDescent="0.25">
      <c r="A407">
        <v>406</v>
      </c>
      <c r="B407" s="579">
        <f t="shared" si="29"/>
        <v>135030</v>
      </c>
      <c r="C407" s="586">
        <f t="shared" si="26"/>
        <v>2</v>
      </c>
      <c r="F407">
        <v>406</v>
      </c>
      <c r="G407" s="587">
        <f t="shared" si="27"/>
        <v>135030</v>
      </c>
      <c r="H407" s="586">
        <f t="shared" si="25"/>
        <v>2</v>
      </c>
    </row>
    <row r="408" spans="1:8" x14ac:dyDescent="0.25">
      <c r="A408">
        <v>407</v>
      </c>
      <c r="B408" s="579">
        <f t="shared" si="29"/>
        <v>135030</v>
      </c>
      <c r="C408" s="586">
        <f t="shared" si="26"/>
        <v>2</v>
      </c>
      <c r="F408">
        <v>407</v>
      </c>
      <c r="G408" s="587">
        <f t="shared" si="27"/>
        <v>135030</v>
      </c>
      <c r="H408" s="586">
        <f t="shared" si="25"/>
        <v>2</v>
      </c>
    </row>
    <row r="409" spans="1:8" x14ac:dyDescent="0.25">
      <c r="A409">
        <v>408</v>
      </c>
      <c r="B409" s="579">
        <f t="shared" si="29"/>
        <v>135030</v>
      </c>
      <c r="C409" s="586">
        <f t="shared" si="26"/>
        <v>2</v>
      </c>
      <c r="F409">
        <v>408</v>
      </c>
      <c r="G409" s="587">
        <f t="shared" si="27"/>
        <v>135030</v>
      </c>
      <c r="H409" s="586">
        <f t="shared" si="25"/>
        <v>2</v>
      </c>
    </row>
    <row r="410" spans="1:8" x14ac:dyDescent="0.25">
      <c r="A410">
        <v>409</v>
      </c>
      <c r="B410" s="579">
        <f t="shared" si="29"/>
        <v>135030</v>
      </c>
      <c r="C410" s="586">
        <f t="shared" si="26"/>
        <v>2</v>
      </c>
      <c r="F410">
        <v>409</v>
      </c>
      <c r="G410" s="587">
        <f t="shared" si="27"/>
        <v>135030</v>
      </c>
      <c r="H410" s="586">
        <f t="shared" si="25"/>
        <v>2</v>
      </c>
    </row>
    <row r="411" spans="1:8" x14ac:dyDescent="0.25">
      <c r="A411">
        <v>410</v>
      </c>
      <c r="B411" s="579">
        <f t="shared" si="29"/>
        <v>135030</v>
      </c>
      <c r="C411" s="586">
        <f t="shared" si="26"/>
        <v>2</v>
      </c>
      <c r="F411">
        <v>410</v>
      </c>
      <c r="G411" s="587">
        <f t="shared" si="27"/>
        <v>135030</v>
      </c>
      <c r="H411" s="586">
        <f t="shared" si="25"/>
        <v>2</v>
      </c>
    </row>
    <row r="412" spans="1:8" x14ac:dyDescent="0.25">
      <c r="A412">
        <v>411</v>
      </c>
      <c r="B412" s="579">
        <f t="shared" si="29"/>
        <v>135030</v>
      </c>
      <c r="C412" s="586">
        <f t="shared" si="26"/>
        <v>2</v>
      </c>
      <c r="F412">
        <v>411</v>
      </c>
      <c r="G412" s="587">
        <f t="shared" si="27"/>
        <v>135030</v>
      </c>
      <c r="H412" s="586">
        <f t="shared" si="25"/>
        <v>2</v>
      </c>
    </row>
    <row r="413" spans="1:8" x14ac:dyDescent="0.25">
      <c r="A413">
        <v>412</v>
      </c>
      <c r="B413" s="579">
        <f t="shared" si="29"/>
        <v>135030</v>
      </c>
      <c r="C413" s="586">
        <f t="shared" si="26"/>
        <v>2</v>
      </c>
      <c r="F413">
        <v>412</v>
      </c>
      <c r="G413" s="587">
        <f t="shared" si="27"/>
        <v>135030</v>
      </c>
      <c r="H413" s="586">
        <f t="shared" si="25"/>
        <v>2</v>
      </c>
    </row>
    <row r="414" spans="1:8" x14ac:dyDescent="0.25">
      <c r="A414">
        <v>413</v>
      </c>
      <c r="B414" s="579">
        <f t="shared" si="29"/>
        <v>135030</v>
      </c>
      <c r="C414" s="586">
        <f t="shared" si="26"/>
        <v>2</v>
      </c>
      <c r="F414">
        <v>413</v>
      </c>
      <c r="G414" s="587">
        <f t="shared" si="27"/>
        <v>135030</v>
      </c>
      <c r="H414" s="586">
        <f t="shared" si="25"/>
        <v>2</v>
      </c>
    </row>
    <row r="415" spans="1:8" x14ac:dyDescent="0.25">
      <c r="A415">
        <v>414</v>
      </c>
      <c r="B415" s="579">
        <f t="shared" si="29"/>
        <v>135030</v>
      </c>
      <c r="C415" s="586">
        <f t="shared" si="26"/>
        <v>2</v>
      </c>
      <c r="F415">
        <v>414</v>
      </c>
      <c r="G415" s="587">
        <f t="shared" si="27"/>
        <v>135030</v>
      </c>
      <c r="H415" s="586">
        <f t="shared" si="25"/>
        <v>2</v>
      </c>
    </row>
    <row r="416" spans="1:8" x14ac:dyDescent="0.25">
      <c r="A416">
        <v>415</v>
      </c>
      <c r="B416" s="579">
        <f t="shared" si="29"/>
        <v>135030</v>
      </c>
      <c r="C416" s="586">
        <f t="shared" si="26"/>
        <v>2</v>
      </c>
      <c r="F416">
        <v>415</v>
      </c>
      <c r="G416" s="587">
        <f t="shared" si="27"/>
        <v>135030</v>
      </c>
      <c r="H416" s="586">
        <f t="shared" si="25"/>
        <v>2</v>
      </c>
    </row>
    <row r="417" spans="1:8" x14ac:dyDescent="0.25">
      <c r="A417">
        <v>416</v>
      </c>
      <c r="B417" s="579">
        <f t="shared" si="29"/>
        <v>135030</v>
      </c>
      <c r="C417" s="586">
        <f t="shared" si="26"/>
        <v>2</v>
      </c>
      <c r="F417">
        <v>416</v>
      </c>
      <c r="G417" s="587">
        <f t="shared" si="27"/>
        <v>135030</v>
      </c>
      <c r="H417" s="586">
        <f t="shared" si="25"/>
        <v>2</v>
      </c>
    </row>
    <row r="418" spans="1:8" x14ac:dyDescent="0.25">
      <c r="A418">
        <v>417</v>
      </c>
      <c r="B418" s="579">
        <f t="shared" si="29"/>
        <v>135030</v>
      </c>
      <c r="C418" s="586">
        <f t="shared" si="26"/>
        <v>2</v>
      </c>
      <c r="F418">
        <v>417</v>
      </c>
      <c r="G418" s="587">
        <f t="shared" si="27"/>
        <v>135030</v>
      </c>
      <c r="H418" s="586">
        <f t="shared" si="25"/>
        <v>2</v>
      </c>
    </row>
    <row r="419" spans="1:8" x14ac:dyDescent="0.25">
      <c r="A419">
        <v>418</v>
      </c>
      <c r="B419" s="579">
        <f t="shared" si="29"/>
        <v>135030</v>
      </c>
      <c r="C419" s="586">
        <f t="shared" si="26"/>
        <v>2</v>
      </c>
      <c r="F419">
        <v>418</v>
      </c>
      <c r="G419" s="587">
        <f t="shared" si="27"/>
        <v>135030</v>
      </c>
      <c r="H419" s="586">
        <f t="shared" si="25"/>
        <v>2</v>
      </c>
    </row>
    <row r="420" spans="1:8" x14ac:dyDescent="0.25">
      <c r="A420">
        <v>419</v>
      </c>
      <c r="B420" s="579">
        <f t="shared" si="29"/>
        <v>135030</v>
      </c>
      <c r="C420" s="586">
        <f t="shared" si="26"/>
        <v>2</v>
      </c>
      <c r="F420">
        <v>419</v>
      </c>
      <c r="G420" s="587">
        <f t="shared" si="27"/>
        <v>135030</v>
      </c>
      <c r="H420" s="586">
        <f t="shared" si="25"/>
        <v>2</v>
      </c>
    </row>
    <row r="421" spans="1:8" x14ac:dyDescent="0.25">
      <c r="A421">
        <v>420</v>
      </c>
      <c r="B421" s="579">
        <f t="shared" si="29"/>
        <v>135030</v>
      </c>
      <c r="C421" s="586">
        <f t="shared" si="26"/>
        <v>2</v>
      </c>
      <c r="F421">
        <v>420</v>
      </c>
      <c r="G421" s="587">
        <f t="shared" si="27"/>
        <v>135030</v>
      </c>
      <c r="H421" s="586">
        <f t="shared" si="25"/>
        <v>2</v>
      </c>
    </row>
    <row r="422" spans="1:8" x14ac:dyDescent="0.25">
      <c r="A422">
        <v>421</v>
      </c>
      <c r="B422" s="579">
        <f t="shared" si="29"/>
        <v>135030</v>
      </c>
      <c r="C422" s="586">
        <f t="shared" si="26"/>
        <v>2</v>
      </c>
      <c r="F422">
        <v>421</v>
      </c>
      <c r="G422" s="587">
        <f t="shared" si="27"/>
        <v>135030</v>
      </c>
      <c r="H422" s="586">
        <f t="shared" si="25"/>
        <v>2</v>
      </c>
    </row>
    <row r="423" spans="1:8" x14ac:dyDescent="0.25">
      <c r="A423">
        <v>422</v>
      </c>
      <c r="B423" s="579">
        <f t="shared" si="29"/>
        <v>135030</v>
      </c>
      <c r="C423" s="586">
        <f t="shared" si="26"/>
        <v>2</v>
      </c>
      <c r="F423">
        <v>422</v>
      </c>
      <c r="G423" s="587">
        <f t="shared" si="27"/>
        <v>135030</v>
      </c>
      <c r="H423" s="586">
        <f t="shared" si="25"/>
        <v>2</v>
      </c>
    </row>
    <row r="424" spans="1:8" x14ac:dyDescent="0.25">
      <c r="A424">
        <v>423</v>
      </c>
      <c r="B424" s="579">
        <f t="shared" si="29"/>
        <v>135030</v>
      </c>
      <c r="C424" s="586">
        <f t="shared" si="26"/>
        <v>2</v>
      </c>
      <c r="F424">
        <v>423</v>
      </c>
      <c r="G424" s="587">
        <f t="shared" si="27"/>
        <v>135030</v>
      </c>
      <c r="H424" s="586">
        <f t="shared" si="25"/>
        <v>2</v>
      </c>
    </row>
    <row r="425" spans="1:8" x14ac:dyDescent="0.25">
      <c r="A425">
        <v>424</v>
      </c>
      <c r="B425" s="579">
        <f t="shared" si="29"/>
        <v>135030</v>
      </c>
      <c r="C425" s="586">
        <f t="shared" si="26"/>
        <v>2</v>
      </c>
      <c r="F425">
        <v>424</v>
      </c>
      <c r="G425" s="587">
        <f t="shared" si="27"/>
        <v>135030</v>
      </c>
      <c r="H425" s="586">
        <f t="shared" si="25"/>
        <v>2</v>
      </c>
    </row>
    <row r="426" spans="1:8" x14ac:dyDescent="0.25">
      <c r="A426">
        <v>425</v>
      </c>
      <c r="B426" s="579">
        <f t="shared" si="29"/>
        <v>135030</v>
      </c>
      <c r="C426" s="586">
        <f t="shared" si="26"/>
        <v>2</v>
      </c>
      <c r="F426">
        <v>425</v>
      </c>
      <c r="G426" s="587">
        <f t="shared" si="27"/>
        <v>135030</v>
      </c>
      <c r="H426" s="586">
        <f t="shared" si="25"/>
        <v>2</v>
      </c>
    </row>
    <row r="427" spans="1:8" x14ac:dyDescent="0.25">
      <c r="A427">
        <v>426</v>
      </c>
      <c r="B427" s="579">
        <f t="shared" si="29"/>
        <v>135030</v>
      </c>
      <c r="C427" s="586">
        <f t="shared" si="26"/>
        <v>2</v>
      </c>
      <c r="F427">
        <v>426</v>
      </c>
      <c r="G427" s="587">
        <f t="shared" si="27"/>
        <v>135030</v>
      </c>
      <c r="H427" s="586">
        <f t="shared" si="25"/>
        <v>2</v>
      </c>
    </row>
    <row r="428" spans="1:8" x14ac:dyDescent="0.25">
      <c r="A428">
        <v>427</v>
      </c>
      <c r="B428" s="579">
        <f t="shared" si="29"/>
        <v>135030</v>
      </c>
      <c r="C428" s="586">
        <f t="shared" si="26"/>
        <v>2</v>
      </c>
      <c r="F428">
        <v>427</v>
      </c>
      <c r="G428" s="587">
        <f t="shared" si="27"/>
        <v>135030</v>
      </c>
      <c r="H428" s="586">
        <f t="shared" si="25"/>
        <v>2</v>
      </c>
    </row>
    <row r="429" spans="1:8" x14ac:dyDescent="0.25">
      <c r="A429">
        <v>428</v>
      </c>
      <c r="B429" s="579">
        <f t="shared" si="29"/>
        <v>135030</v>
      </c>
      <c r="C429" s="586">
        <f t="shared" si="26"/>
        <v>2</v>
      </c>
      <c r="F429">
        <v>428</v>
      </c>
      <c r="G429" s="587">
        <f t="shared" si="27"/>
        <v>135030</v>
      </c>
      <c r="H429" s="586">
        <f t="shared" si="25"/>
        <v>2</v>
      </c>
    </row>
    <row r="430" spans="1:8" x14ac:dyDescent="0.25">
      <c r="A430">
        <v>429</v>
      </c>
      <c r="B430" s="579">
        <f t="shared" si="29"/>
        <v>135030</v>
      </c>
      <c r="C430" s="586">
        <f t="shared" si="26"/>
        <v>2</v>
      </c>
      <c r="F430">
        <v>429</v>
      </c>
      <c r="G430" s="587">
        <f t="shared" si="27"/>
        <v>135030</v>
      </c>
      <c r="H430" s="586">
        <f t="shared" si="25"/>
        <v>2</v>
      </c>
    </row>
    <row r="431" spans="1:8" x14ac:dyDescent="0.25">
      <c r="A431">
        <v>430</v>
      </c>
      <c r="B431" s="579">
        <f t="shared" si="29"/>
        <v>135030</v>
      </c>
      <c r="C431" s="586">
        <f t="shared" si="26"/>
        <v>2</v>
      </c>
      <c r="F431">
        <v>430</v>
      </c>
      <c r="G431" s="587">
        <f t="shared" si="27"/>
        <v>135030</v>
      </c>
      <c r="H431" s="586">
        <f t="shared" ref="H431:H494" si="30">$L$2</f>
        <v>2</v>
      </c>
    </row>
    <row r="432" spans="1:8" x14ac:dyDescent="0.25">
      <c r="A432">
        <v>431</v>
      </c>
      <c r="B432" s="579">
        <f t="shared" si="29"/>
        <v>135030</v>
      </c>
      <c r="C432" s="586">
        <f t="shared" si="26"/>
        <v>2</v>
      </c>
      <c r="F432">
        <v>431</v>
      </c>
      <c r="G432" s="587">
        <f t="shared" si="27"/>
        <v>135030</v>
      </c>
      <c r="H432" s="586">
        <f t="shared" si="30"/>
        <v>2</v>
      </c>
    </row>
    <row r="433" spans="1:8" x14ac:dyDescent="0.25">
      <c r="A433">
        <v>432</v>
      </c>
      <c r="B433" s="579">
        <f t="shared" si="29"/>
        <v>135030</v>
      </c>
      <c r="C433" s="586">
        <f t="shared" si="26"/>
        <v>2</v>
      </c>
      <c r="F433">
        <v>432</v>
      </c>
      <c r="G433" s="587">
        <f t="shared" si="27"/>
        <v>135030</v>
      </c>
      <c r="H433" s="586">
        <f t="shared" si="30"/>
        <v>2</v>
      </c>
    </row>
    <row r="434" spans="1:8" x14ac:dyDescent="0.25">
      <c r="A434">
        <v>433</v>
      </c>
      <c r="B434" s="579">
        <f t="shared" si="29"/>
        <v>135030</v>
      </c>
      <c r="C434" s="586">
        <f t="shared" si="26"/>
        <v>2</v>
      </c>
      <c r="F434">
        <v>433</v>
      </c>
      <c r="G434" s="587">
        <f t="shared" si="27"/>
        <v>135030</v>
      </c>
      <c r="H434" s="586">
        <f t="shared" si="30"/>
        <v>2</v>
      </c>
    </row>
    <row r="435" spans="1:8" x14ac:dyDescent="0.25">
      <c r="A435">
        <v>434</v>
      </c>
      <c r="B435" s="579">
        <f t="shared" si="29"/>
        <v>135030</v>
      </c>
      <c r="C435" s="586">
        <f t="shared" si="26"/>
        <v>2</v>
      </c>
      <c r="F435">
        <v>434</v>
      </c>
      <c r="G435" s="587">
        <f t="shared" si="27"/>
        <v>135030</v>
      </c>
      <c r="H435" s="586">
        <f t="shared" si="30"/>
        <v>2</v>
      </c>
    </row>
    <row r="436" spans="1:8" x14ac:dyDescent="0.25">
      <c r="A436">
        <v>435</v>
      </c>
      <c r="B436" s="579">
        <f t="shared" si="29"/>
        <v>135030</v>
      </c>
      <c r="C436" s="586">
        <f t="shared" si="26"/>
        <v>2</v>
      </c>
      <c r="F436">
        <v>435</v>
      </c>
      <c r="G436" s="587">
        <f t="shared" si="27"/>
        <v>135030</v>
      </c>
      <c r="H436" s="586">
        <f t="shared" si="30"/>
        <v>2</v>
      </c>
    </row>
    <row r="437" spans="1:8" x14ac:dyDescent="0.25">
      <c r="A437">
        <v>436</v>
      </c>
      <c r="B437" s="579">
        <f t="shared" si="29"/>
        <v>135030</v>
      </c>
      <c r="C437" s="586">
        <f t="shared" si="26"/>
        <v>2</v>
      </c>
      <c r="F437">
        <v>436</v>
      </c>
      <c r="G437" s="587">
        <f t="shared" si="27"/>
        <v>135030</v>
      </c>
      <c r="H437" s="586">
        <f t="shared" si="30"/>
        <v>2</v>
      </c>
    </row>
    <row r="438" spans="1:8" x14ac:dyDescent="0.25">
      <c r="A438">
        <v>437</v>
      </c>
      <c r="B438" s="579">
        <f t="shared" si="29"/>
        <v>135030</v>
      </c>
      <c r="C438" s="586">
        <f t="shared" si="26"/>
        <v>2</v>
      </c>
      <c r="F438">
        <v>437</v>
      </c>
      <c r="G438" s="587">
        <f t="shared" si="27"/>
        <v>135030</v>
      </c>
      <c r="H438" s="586">
        <f t="shared" si="30"/>
        <v>2</v>
      </c>
    </row>
    <row r="439" spans="1:8" x14ac:dyDescent="0.25">
      <c r="A439">
        <v>438</v>
      </c>
      <c r="B439" s="579">
        <f t="shared" si="29"/>
        <v>135030</v>
      </c>
      <c r="C439" s="586">
        <f t="shared" si="26"/>
        <v>2</v>
      </c>
      <c r="F439">
        <v>438</v>
      </c>
      <c r="G439" s="587">
        <f t="shared" si="27"/>
        <v>135030</v>
      </c>
      <c r="H439" s="586">
        <f t="shared" si="30"/>
        <v>2</v>
      </c>
    </row>
    <row r="440" spans="1:8" x14ac:dyDescent="0.25">
      <c r="A440">
        <v>439</v>
      </c>
      <c r="B440" s="579">
        <f t="shared" si="29"/>
        <v>135030</v>
      </c>
      <c r="C440" s="586">
        <f t="shared" si="26"/>
        <v>2</v>
      </c>
      <c r="F440">
        <v>439</v>
      </c>
      <c r="G440" s="587">
        <f t="shared" si="27"/>
        <v>135030</v>
      </c>
      <c r="H440" s="586">
        <f t="shared" si="30"/>
        <v>2</v>
      </c>
    </row>
    <row r="441" spans="1:8" x14ac:dyDescent="0.25">
      <c r="A441">
        <v>440</v>
      </c>
      <c r="B441" s="579">
        <f t="shared" si="29"/>
        <v>135030</v>
      </c>
      <c r="C441" s="586">
        <f t="shared" si="26"/>
        <v>2</v>
      </c>
      <c r="F441">
        <v>440</v>
      </c>
      <c r="G441" s="587">
        <f t="shared" si="27"/>
        <v>135030</v>
      </c>
      <c r="H441" s="586">
        <f t="shared" si="30"/>
        <v>2</v>
      </c>
    </row>
    <row r="442" spans="1:8" x14ac:dyDescent="0.25">
      <c r="A442">
        <v>441</v>
      </c>
      <c r="B442" s="579">
        <f t="shared" si="29"/>
        <v>135030</v>
      </c>
      <c r="C442" s="586">
        <f t="shared" si="26"/>
        <v>2</v>
      </c>
      <c r="F442">
        <v>441</v>
      </c>
      <c r="G442" s="587">
        <f t="shared" si="27"/>
        <v>135030</v>
      </c>
      <c r="H442" s="586">
        <f t="shared" si="30"/>
        <v>2</v>
      </c>
    </row>
    <row r="443" spans="1:8" x14ac:dyDescent="0.25">
      <c r="A443">
        <v>442</v>
      </c>
      <c r="B443" s="579">
        <f t="shared" si="29"/>
        <v>135030</v>
      </c>
      <c r="C443" s="586">
        <f t="shared" si="26"/>
        <v>2</v>
      </c>
      <c r="F443">
        <v>442</v>
      </c>
      <c r="G443" s="587">
        <f t="shared" si="27"/>
        <v>135030</v>
      </c>
      <c r="H443" s="586">
        <f t="shared" si="30"/>
        <v>2</v>
      </c>
    </row>
    <row r="444" spans="1:8" x14ac:dyDescent="0.25">
      <c r="A444">
        <v>443</v>
      </c>
      <c r="B444" s="579">
        <f t="shared" si="29"/>
        <v>135030</v>
      </c>
      <c r="C444" s="586">
        <f t="shared" si="26"/>
        <v>2</v>
      </c>
      <c r="F444">
        <v>443</v>
      </c>
      <c r="G444" s="587">
        <f t="shared" si="27"/>
        <v>135030</v>
      </c>
      <c r="H444" s="586">
        <f t="shared" si="30"/>
        <v>2</v>
      </c>
    </row>
    <row r="445" spans="1:8" x14ac:dyDescent="0.25">
      <c r="A445">
        <v>444</v>
      </c>
      <c r="B445" s="579">
        <f t="shared" si="29"/>
        <v>135030</v>
      </c>
      <c r="C445" s="586">
        <f t="shared" si="26"/>
        <v>2</v>
      </c>
      <c r="F445">
        <v>444</v>
      </c>
      <c r="G445" s="587">
        <f t="shared" si="27"/>
        <v>135030</v>
      </c>
      <c r="H445" s="586">
        <f t="shared" si="30"/>
        <v>2</v>
      </c>
    </row>
    <row r="446" spans="1:8" x14ac:dyDescent="0.25">
      <c r="A446">
        <v>445</v>
      </c>
      <c r="B446" s="579">
        <f t="shared" si="29"/>
        <v>135030</v>
      </c>
      <c r="C446" s="586">
        <f t="shared" si="26"/>
        <v>2</v>
      </c>
      <c r="F446">
        <v>445</v>
      </c>
      <c r="G446" s="587">
        <f t="shared" si="27"/>
        <v>135030</v>
      </c>
      <c r="H446" s="586">
        <f t="shared" si="30"/>
        <v>2</v>
      </c>
    </row>
    <row r="447" spans="1:8" x14ac:dyDescent="0.25">
      <c r="A447">
        <v>446</v>
      </c>
      <c r="B447" s="579">
        <f t="shared" si="29"/>
        <v>135030</v>
      </c>
      <c r="C447" s="586">
        <f t="shared" si="26"/>
        <v>2</v>
      </c>
      <c r="F447">
        <v>446</v>
      </c>
      <c r="G447" s="587">
        <f t="shared" si="27"/>
        <v>135030</v>
      </c>
      <c r="H447" s="586">
        <f t="shared" si="30"/>
        <v>2</v>
      </c>
    </row>
    <row r="448" spans="1:8" x14ac:dyDescent="0.25">
      <c r="A448">
        <v>447</v>
      </c>
      <c r="B448" s="579">
        <f t="shared" si="29"/>
        <v>135030</v>
      </c>
      <c r="C448" s="586">
        <f t="shared" si="26"/>
        <v>2</v>
      </c>
      <c r="F448">
        <v>447</v>
      </c>
      <c r="G448" s="587">
        <f t="shared" si="27"/>
        <v>135030</v>
      </c>
      <c r="H448" s="586">
        <f t="shared" si="30"/>
        <v>2</v>
      </c>
    </row>
    <row r="449" spans="1:8" x14ac:dyDescent="0.25">
      <c r="A449">
        <v>448</v>
      </c>
      <c r="B449" s="579">
        <f t="shared" si="29"/>
        <v>135030</v>
      </c>
      <c r="C449" s="586">
        <f t="shared" si="26"/>
        <v>2</v>
      </c>
      <c r="F449">
        <v>448</v>
      </c>
      <c r="G449" s="587">
        <f t="shared" si="27"/>
        <v>135030</v>
      </c>
      <c r="H449" s="586">
        <f t="shared" si="30"/>
        <v>2</v>
      </c>
    </row>
    <row r="450" spans="1:8" x14ac:dyDescent="0.25">
      <c r="A450">
        <v>449</v>
      </c>
      <c r="B450" s="579">
        <f t="shared" si="29"/>
        <v>135030</v>
      </c>
      <c r="C450" s="586">
        <f t="shared" si="26"/>
        <v>2</v>
      </c>
      <c r="F450">
        <v>449</v>
      </c>
      <c r="G450" s="587">
        <f t="shared" si="27"/>
        <v>135030</v>
      </c>
      <c r="H450" s="586">
        <f t="shared" si="30"/>
        <v>2</v>
      </c>
    </row>
    <row r="451" spans="1:8" x14ac:dyDescent="0.25">
      <c r="A451">
        <v>450</v>
      </c>
      <c r="B451" s="579">
        <f t="shared" si="29"/>
        <v>135030</v>
      </c>
      <c r="C451" s="586">
        <f t="shared" ref="C451:C514" si="31">B451/$D$2</f>
        <v>2</v>
      </c>
      <c r="F451">
        <v>450</v>
      </c>
      <c r="G451" s="587">
        <f t="shared" ref="G451:G514" si="32">H451*$D$2</f>
        <v>135030</v>
      </c>
      <c r="H451" s="586">
        <f t="shared" si="30"/>
        <v>2</v>
      </c>
    </row>
    <row r="452" spans="1:8" x14ac:dyDescent="0.25">
      <c r="A452">
        <v>451</v>
      </c>
      <c r="B452" s="579">
        <f t="shared" si="29"/>
        <v>135030</v>
      </c>
      <c r="C452" s="586">
        <f t="shared" si="31"/>
        <v>2</v>
      </c>
      <c r="F452">
        <v>451</v>
      </c>
      <c r="G452" s="587">
        <f t="shared" si="32"/>
        <v>135030</v>
      </c>
      <c r="H452" s="586">
        <f t="shared" si="30"/>
        <v>2</v>
      </c>
    </row>
    <row r="453" spans="1:8" x14ac:dyDescent="0.25">
      <c r="A453">
        <v>452</v>
      </c>
      <c r="B453" s="579">
        <f t="shared" si="29"/>
        <v>135030</v>
      </c>
      <c r="C453" s="586">
        <f t="shared" si="31"/>
        <v>2</v>
      </c>
      <c r="F453">
        <v>452</v>
      </c>
      <c r="G453" s="587">
        <f t="shared" si="32"/>
        <v>135030</v>
      </c>
      <c r="H453" s="586">
        <f t="shared" si="30"/>
        <v>2</v>
      </c>
    </row>
    <row r="454" spans="1:8" x14ac:dyDescent="0.25">
      <c r="A454">
        <v>453</v>
      </c>
      <c r="B454" s="579">
        <f t="shared" si="29"/>
        <v>135030</v>
      </c>
      <c r="C454" s="586">
        <f t="shared" si="31"/>
        <v>2</v>
      </c>
      <c r="F454">
        <v>453</v>
      </c>
      <c r="G454" s="587">
        <f t="shared" si="32"/>
        <v>135030</v>
      </c>
      <c r="H454" s="586">
        <f t="shared" si="30"/>
        <v>2</v>
      </c>
    </row>
    <row r="455" spans="1:8" x14ac:dyDescent="0.25">
      <c r="A455">
        <v>454</v>
      </c>
      <c r="B455" s="579">
        <f t="shared" si="29"/>
        <v>135030</v>
      </c>
      <c r="C455" s="586">
        <f t="shared" si="31"/>
        <v>2</v>
      </c>
      <c r="F455">
        <v>454</v>
      </c>
      <c r="G455" s="587">
        <f t="shared" si="32"/>
        <v>135030</v>
      </c>
      <c r="H455" s="586">
        <f t="shared" si="30"/>
        <v>2</v>
      </c>
    </row>
    <row r="456" spans="1:8" x14ac:dyDescent="0.25">
      <c r="A456">
        <v>455</v>
      </c>
      <c r="B456" s="579">
        <f t="shared" si="29"/>
        <v>135030</v>
      </c>
      <c r="C456" s="586">
        <f t="shared" si="31"/>
        <v>2</v>
      </c>
      <c r="F456">
        <v>455</v>
      </c>
      <c r="G456" s="587">
        <f t="shared" si="32"/>
        <v>135030</v>
      </c>
      <c r="H456" s="586">
        <f t="shared" si="30"/>
        <v>2</v>
      </c>
    </row>
    <row r="457" spans="1:8" x14ac:dyDescent="0.25">
      <c r="A457">
        <v>456</v>
      </c>
      <c r="B457" s="579">
        <f t="shared" si="29"/>
        <v>135030</v>
      </c>
      <c r="C457" s="586">
        <f t="shared" si="31"/>
        <v>2</v>
      </c>
      <c r="F457">
        <v>456</v>
      </c>
      <c r="G457" s="587">
        <f t="shared" si="32"/>
        <v>135030</v>
      </c>
      <c r="H457" s="586">
        <f t="shared" si="30"/>
        <v>2</v>
      </c>
    </row>
    <row r="458" spans="1:8" x14ac:dyDescent="0.25">
      <c r="A458">
        <v>457</v>
      </c>
      <c r="B458" s="579">
        <f t="shared" si="29"/>
        <v>135030</v>
      </c>
      <c r="C458" s="586">
        <f t="shared" si="31"/>
        <v>2</v>
      </c>
      <c r="F458">
        <v>457</v>
      </c>
      <c r="G458" s="587">
        <f t="shared" si="32"/>
        <v>135030</v>
      </c>
      <c r="H458" s="586">
        <f t="shared" si="30"/>
        <v>2</v>
      </c>
    </row>
    <row r="459" spans="1:8" x14ac:dyDescent="0.25">
      <c r="A459">
        <v>458</v>
      </c>
      <c r="B459" s="579">
        <f t="shared" si="29"/>
        <v>135030</v>
      </c>
      <c r="C459" s="586">
        <f t="shared" si="31"/>
        <v>2</v>
      </c>
      <c r="F459">
        <v>458</v>
      </c>
      <c r="G459" s="587">
        <f t="shared" si="32"/>
        <v>135030</v>
      </c>
      <c r="H459" s="586">
        <f t="shared" si="30"/>
        <v>2</v>
      </c>
    </row>
    <row r="460" spans="1:8" x14ac:dyDescent="0.25">
      <c r="A460">
        <v>459</v>
      </c>
      <c r="B460" s="579">
        <f t="shared" si="29"/>
        <v>135030</v>
      </c>
      <c r="C460" s="586">
        <f t="shared" si="31"/>
        <v>2</v>
      </c>
      <c r="F460">
        <v>459</v>
      </c>
      <c r="G460" s="587">
        <f t="shared" si="32"/>
        <v>135030</v>
      </c>
      <c r="H460" s="586">
        <f t="shared" si="30"/>
        <v>2</v>
      </c>
    </row>
    <row r="461" spans="1:8" x14ac:dyDescent="0.25">
      <c r="A461">
        <v>460</v>
      </c>
      <c r="B461" s="579">
        <f t="shared" si="29"/>
        <v>135030</v>
      </c>
      <c r="C461" s="586">
        <f t="shared" si="31"/>
        <v>2</v>
      </c>
      <c r="F461">
        <v>460</v>
      </c>
      <c r="G461" s="587">
        <f t="shared" si="32"/>
        <v>135030</v>
      </c>
      <c r="H461" s="586">
        <f t="shared" si="30"/>
        <v>2</v>
      </c>
    </row>
    <row r="462" spans="1:8" x14ac:dyDescent="0.25">
      <c r="A462">
        <v>461</v>
      </c>
      <c r="B462" s="579">
        <f t="shared" si="29"/>
        <v>135030</v>
      </c>
      <c r="C462" s="586">
        <f t="shared" si="31"/>
        <v>2</v>
      </c>
      <c r="F462">
        <v>461</v>
      </c>
      <c r="G462" s="587">
        <f t="shared" si="32"/>
        <v>135030</v>
      </c>
      <c r="H462" s="586">
        <f t="shared" si="30"/>
        <v>2</v>
      </c>
    </row>
    <row r="463" spans="1:8" x14ac:dyDescent="0.25">
      <c r="A463">
        <v>462</v>
      </c>
      <c r="B463" s="579">
        <f t="shared" si="29"/>
        <v>135030</v>
      </c>
      <c r="C463" s="586">
        <f t="shared" si="31"/>
        <v>2</v>
      </c>
      <c r="F463">
        <v>462</v>
      </c>
      <c r="G463" s="587">
        <f t="shared" si="32"/>
        <v>135030</v>
      </c>
      <c r="H463" s="586">
        <f t="shared" si="30"/>
        <v>2</v>
      </c>
    </row>
    <row r="464" spans="1:8" x14ac:dyDescent="0.25">
      <c r="A464">
        <v>463</v>
      </c>
      <c r="B464" s="579">
        <f t="shared" si="29"/>
        <v>135030</v>
      </c>
      <c r="C464" s="586">
        <f t="shared" si="31"/>
        <v>2</v>
      </c>
      <c r="F464">
        <v>463</v>
      </c>
      <c r="G464" s="587">
        <f t="shared" si="32"/>
        <v>135030</v>
      </c>
      <c r="H464" s="586">
        <f t="shared" si="30"/>
        <v>2</v>
      </c>
    </row>
    <row r="465" spans="1:8" x14ac:dyDescent="0.25">
      <c r="A465">
        <v>464</v>
      </c>
      <c r="B465" s="579">
        <f t="shared" si="29"/>
        <v>135030</v>
      </c>
      <c r="C465" s="586">
        <f t="shared" si="31"/>
        <v>2</v>
      </c>
      <c r="F465">
        <v>464</v>
      </c>
      <c r="G465" s="587">
        <f t="shared" si="32"/>
        <v>135030</v>
      </c>
      <c r="H465" s="586">
        <f t="shared" si="30"/>
        <v>2</v>
      </c>
    </row>
    <row r="466" spans="1:8" x14ac:dyDescent="0.25">
      <c r="A466">
        <v>465</v>
      </c>
      <c r="B466" s="579">
        <f t="shared" si="29"/>
        <v>135030</v>
      </c>
      <c r="C466" s="586">
        <f t="shared" si="31"/>
        <v>2</v>
      </c>
      <c r="F466">
        <v>465</v>
      </c>
      <c r="G466" s="587">
        <f t="shared" si="32"/>
        <v>135030</v>
      </c>
      <c r="H466" s="586">
        <f t="shared" si="30"/>
        <v>2</v>
      </c>
    </row>
    <row r="467" spans="1:8" x14ac:dyDescent="0.25">
      <c r="A467">
        <v>466</v>
      </c>
      <c r="B467" s="579">
        <f t="shared" ref="B467:B530" si="33">2*$D$2</f>
        <v>135030</v>
      </c>
      <c r="C467" s="586">
        <f t="shared" si="31"/>
        <v>2</v>
      </c>
      <c r="F467">
        <v>466</v>
      </c>
      <c r="G467" s="587">
        <f t="shared" si="32"/>
        <v>135030</v>
      </c>
      <c r="H467" s="586">
        <f t="shared" si="30"/>
        <v>2</v>
      </c>
    </row>
    <row r="468" spans="1:8" x14ac:dyDescent="0.25">
      <c r="A468">
        <v>467</v>
      </c>
      <c r="B468" s="579">
        <f t="shared" si="33"/>
        <v>135030</v>
      </c>
      <c r="C468" s="586">
        <f t="shared" si="31"/>
        <v>2</v>
      </c>
      <c r="F468">
        <v>467</v>
      </c>
      <c r="G468" s="587">
        <f t="shared" si="32"/>
        <v>135030</v>
      </c>
      <c r="H468" s="586">
        <f t="shared" si="30"/>
        <v>2</v>
      </c>
    </row>
    <row r="469" spans="1:8" x14ac:dyDescent="0.25">
      <c r="A469">
        <v>468</v>
      </c>
      <c r="B469" s="579">
        <f t="shared" si="33"/>
        <v>135030</v>
      </c>
      <c r="C469" s="586">
        <f t="shared" si="31"/>
        <v>2</v>
      </c>
      <c r="F469">
        <v>468</v>
      </c>
      <c r="G469" s="587">
        <f t="shared" si="32"/>
        <v>135030</v>
      </c>
      <c r="H469" s="586">
        <f t="shared" si="30"/>
        <v>2</v>
      </c>
    </row>
    <row r="470" spans="1:8" x14ac:dyDescent="0.25">
      <c r="A470">
        <v>469</v>
      </c>
      <c r="B470" s="579">
        <f t="shared" si="33"/>
        <v>135030</v>
      </c>
      <c r="C470" s="586">
        <f t="shared" si="31"/>
        <v>2</v>
      </c>
      <c r="F470">
        <v>469</v>
      </c>
      <c r="G470" s="587">
        <f t="shared" si="32"/>
        <v>135030</v>
      </c>
      <c r="H470" s="586">
        <f t="shared" si="30"/>
        <v>2</v>
      </c>
    </row>
    <row r="471" spans="1:8" x14ac:dyDescent="0.25">
      <c r="A471">
        <v>470</v>
      </c>
      <c r="B471" s="579">
        <f t="shared" si="33"/>
        <v>135030</v>
      </c>
      <c r="C471" s="586">
        <f t="shared" si="31"/>
        <v>2</v>
      </c>
      <c r="F471">
        <v>470</v>
      </c>
      <c r="G471" s="587">
        <f t="shared" si="32"/>
        <v>135030</v>
      </c>
      <c r="H471" s="586">
        <f t="shared" si="30"/>
        <v>2</v>
      </c>
    </row>
    <row r="472" spans="1:8" x14ac:dyDescent="0.25">
      <c r="A472">
        <v>471</v>
      </c>
      <c r="B472" s="579">
        <f t="shared" si="33"/>
        <v>135030</v>
      </c>
      <c r="C472" s="586">
        <f t="shared" si="31"/>
        <v>2</v>
      </c>
      <c r="F472">
        <v>471</v>
      </c>
      <c r="G472" s="587">
        <f t="shared" si="32"/>
        <v>135030</v>
      </c>
      <c r="H472" s="586">
        <f t="shared" si="30"/>
        <v>2</v>
      </c>
    </row>
    <row r="473" spans="1:8" x14ac:dyDescent="0.25">
      <c r="A473">
        <v>472</v>
      </c>
      <c r="B473" s="579">
        <f t="shared" si="33"/>
        <v>135030</v>
      </c>
      <c r="C473" s="586">
        <f t="shared" si="31"/>
        <v>2</v>
      </c>
      <c r="F473">
        <v>472</v>
      </c>
      <c r="G473" s="587">
        <f t="shared" si="32"/>
        <v>135030</v>
      </c>
      <c r="H473" s="586">
        <f t="shared" si="30"/>
        <v>2</v>
      </c>
    </row>
    <row r="474" spans="1:8" x14ac:dyDescent="0.25">
      <c r="A474">
        <v>473</v>
      </c>
      <c r="B474" s="579">
        <f t="shared" si="33"/>
        <v>135030</v>
      </c>
      <c r="C474" s="586">
        <f t="shared" si="31"/>
        <v>2</v>
      </c>
      <c r="F474">
        <v>473</v>
      </c>
      <c r="G474" s="587">
        <f t="shared" si="32"/>
        <v>135030</v>
      </c>
      <c r="H474" s="586">
        <f t="shared" si="30"/>
        <v>2</v>
      </c>
    </row>
    <row r="475" spans="1:8" x14ac:dyDescent="0.25">
      <c r="A475">
        <v>474</v>
      </c>
      <c r="B475" s="579">
        <f t="shared" si="33"/>
        <v>135030</v>
      </c>
      <c r="C475" s="586">
        <f t="shared" si="31"/>
        <v>2</v>
      </c>
      <c r="F475">
        <v>474</v>
      </c>
      <c r="G475" s="587">
        <f t="shared" si="32"/>
        <v>135030</v>
      </c>
      <c r="H475" s="586">
        <f t="shared" si="30"/>
        <v>2</v>
      </c>
    </row>
    <row r="476" spans="1:8" x14ac:dyDescent="0.25">
      <c r="A476">
        <v>475</v>
      </c>
      <c r="B476" s="579">
        <f t="shared" si="33"/>
        <v>135030</v>
      </c>
      <c r="C476" s="586">
        <f t="shared" si="31"/>
        <v>2</v>
      </c>
      <c r="F476">
        <v>475</v>
      </c>
      <c r="G476" s="587">
        <f t="shared" si="32"/>
        <v>135030</v>
      </c>
      <c r="H476" s="586">
        <f t="shared" si="30"/>
        <v>2</v>
      </c>
    </row>
    <row r="477" spans="1:8" x14ac:dyDescent="0.25">
      <c r="A477">
        <v>476</v>
      </c>
      <c r="B477" s="579">
        <f t="shared" si="33"/>
        <v>135030</v>
      </c>
      <c r="C477" s="586">
        <f t="shared" si="31"/>
        <v>2</v>
      </c>
      <c r="F477">
        <v>476</v>
      </c>
      <c r="G477" s="587">
        <f t="shared" si="32"/>
        <v>135030</v>
      </c>
      <c r="H477" s="586">
        <f t="shared" si="30"/>
        <v>2</v>
      </c>
    </row>
    <row r="478" spans="1:8" x14ac:dyDescent="0.25">
      <c r="A478">
        <v>477</v>
      </c>
      <c r="B478" s="579">
        <f t="shared" si="33"/>
        <v>135030</v>
      </c>
      <c r="C478" s="586">
        <f t="shared" si="31"/>
        <v>2</v>
      </c>
      <c r="F478">
        <v>477</v>
      </c>
      <c r="G478" s="587">
        <f t="shared" si="32"/>
        <v>135030</v>
      </c>
      <c r="H478" s="586">
        <f t="shared" si="30"/>
        <v>2</v>
      </c>
    </row>
    <row r="479" spans="1:8" x14ac:dyDescent="0.25">
      <c r="A479">
        <v>478</v>
      </c>
      <c r="B479" s="579">
        <f t="shared" si="33"/>
        <v>135030</v>
      </c>
      <c r="C479" s="586">
        <f t="shared" si="31"/>
        <v>2</v>
      </c>
      <c r="F479">
        <v>478</v>
      </c>
      <c r="G479" s="587">
        <f t="shared" si="32"/>
        <v>135030</v>
      </c>
      <c r="H479" s="586">
        <f t="shared" si="30"/>
        <v>2</v>
      </c>
    </row>
    <row r="480" spans="1:8" x14ac:dyDescent="0.25">
      <c r="A480">
        <v>479</v>
      </c>
      <c r="B480" s="579">
        <f t="shared" si="33"/>
        <v>135030</v>
      </c>
      <c r="C480" s="586">
        <f t="shared" si="31"/>
        <v>2</v>
      </c>
      <c r="F480">
        <v>479</v>
      </c>
      <c r="G480" s="587">
        <f t="shared" si="32"/>
        <v>135030</v>
      </c>
      <c r="H480" s="586">
        <f t="shared" si="30"/>
        <v>2</v>
      </c>
    </row>
    <row r="481" spans="1:8" x14ac:dyDescent="0.25">
      <c r="A481">
        <v>480</v>
      </c>
      <c r="B481" s="579">
        <f t="shared" si="33"/>
        <v>135030</v>
      </c>
      <c r="C481" s="586">
        <f t="shared" si="31"/>
        <v>2</v>
      </c>
      <c r="F481">
        <v>480</v>
      </c>
      <c r="G481" s="587">
        <f t="shared" si="32"/>
        <v>135030</v>
      </c>
      <c r="H481" s="586">
        <f t="shared" si="30"/>
        <v>2</v>
      </c>
    </row>
    <row r="482" spans="1:8" x14ac:dyDescent="0.25">
      <c r="A482">
        <v>481</v>
      </c>
      <c r="B482" s="579">
        <f t="shared" si="33"/>
        <v>135030</v>
      </c>
      <c r="C482" s="586">
        <f t="shared" si="31"/>
        <v>2</v>
      </c>
      <c r="F482">
        <v>481</v>
      </c>
      <c r="G482" s="587">
        <f t="shared" si="32"/>
        <v>135030</v>
      </c>
      <c r="H482" s="586">
        <f t="shared" si="30"/>
        <v>2</v>
      </c>
    </row>
    <row r="483" spans="1:8" x14ac:dyDescent="0.25">
      <c r="A483">
        <v>482</v>
      </c>
      <c r="B483" s="579">
        <f t="shared" si="33"/>
        <v>135030</v>
      </c>
      <c r="C483" s="586">
        <f t="shared" si="31"/>
        <v>2</v>
      </c>
      <c r="F483">
        <v>482</v>
      </c>
      <c r="G483" s="587">
        <f t="shared" si="32"/>
        <v>135030</v>
      </c>
      <c r="H483" s="586">
        <f t="shared" si="30"/>
        <v>2</v>
      </c>
    </row>
    <row r="484" spans="1:8" x14ac:dyDescent="0.25">
      <c r="A484">
        <v>483</v>
      </c>
      <c r="B484" s="579">
        <f t="shared" si="33"/>
        <v>135030</v>
      </c>
      <c r="C484" s="586">
        <f t="shared" si="31"/>
        <v>2</v>
      </c>
      <c r="F484">
        <v>483</v>
      </c>
      <c r="G484" s="587">
        <f t="shared" si="32"/>
        <v>135030</v>
      </c>
      <c r="H484" s="586">
        <f t="shared" si="30"/>
        <v>2</v>
      </c>
    </row>
    <row r="485" spans="1:8" x14ac:dyDescent="0.25">
      <c r="A485">
        <v>484</v>
      </c>
      <c r="B485" s="579">
        <f t="shared" si="33"/>
        <v>135030</v>
      </c>
      <c r="C485" s="586">
        <f t="shared" si="31"/>
        <v>2</v>
      </c>
      <c r="F485">
        <v>484</v>
      </c>
      <c r="G485" s="587">
        <f t="shared" si="32"/>
        <v>135030</v>
      </c>
      <c r="H485" s="586">
        <f t="shared" si="30"/>
        <v>2</v>
      </c>
    </row>
    <row r="486" spans="1:8" x14ac:dyDescent="0.25">
      <c r="A486">
        <v>485</v>
      </c>
      <c r="B486" s="579">
        <f t="shared" si="33"/>
        <v>135030</v>
      </c>
      <c r="C486" s="586">
        <f t="shared" si="31"/>
        <v>2</v>
      </c>
      <c r="F486">
        <v>485</v>
      </c>
      <c r="G486" s="587">
        <f t="shared" si="32"/>
        <v>135030</v>
      </c>
      <c r="H486" s="586">
        <f t="shared" si="30"/>
        <v>2</v>
      </c>
    </row>
    <row r="487" spans="1:8" x14ac:dyDescent="0.25">
      <c r="A487">
        <v>486</v>
      </c>
      <c r="B487" s="579">
        <f t="shared" si="33"/>
        <v>135030</v>
      </c>
      <c r="C487" s="586">
        <f t="shared" si="31"/>
        <v>2</v>
      </c>
      <c r="F487">
        <v>486</v>
      </c>
      <c r="G487" s="587">
        <f t="shared" si="32"/>
        <v>135030</v>
      </c>
      <c r="H487" s="586">
        <f t="shared" si="30"/>
        <v>2</v>
      </c>
    </row>
    <row r="488" spans="1:8" x14ac:dyDescent="0.25">
      <c r="A488">
        <v>487</v>
      </c>
      <c r="B488" s="579">
        <f t="shared" si="33"/>
        <v>135030</v>
      </c>
      <c r="C488" s="586">
        <f t="shared" si="31"/>
        <v>2</v>
      </c>
      <c r="F488">
        <v>487</v>
      </c>
      <c r="G488" s="587">
        <f t="shared" si="32"/>
        <v>135030</v>
      </c>
      <c r="H488" s="586">
        <f t="shared" si="30"/>
        <v>2</v>
      </c>
    </row>
    <row r="489" spans="1:8" x14ac:dyDescent="0.25">
      <c r="A489">
        <v>488</v>
      </c>
      <c r="B489" s="579">
        <f t="shared" si="33"/>
        <v>135030</v>
      </c>
      <c r="C489" s="586">
        <f t="shared" si="31"/>
        <v>2</v>
      </c>
      <c r="F489">
        <v>488</v>
      </c>
      <c r="G489" s="587">
        <f t="shared" si="32"/>
        <v>135030</v>
      </c>
      <c r="H489" s="586">
        <f t="shared" si="30"/>
        <v>2</v>
      </c>
    </row>
    <row r="490" spans="1:8" x14ac:dyDescent="0.25">
      <c r="A490">
        <v>489</v>
      </c>
      <c r="B490" s="579">
        <f t="shared" si="33"/>
        <v>135030</v>
      </c>
      <c r="C490" s="586">
        <f t="shared" si="31"/>
        <v>2</v>
      </c>
      <c r="F490">
        <v>489</v>
      </c>
      <c r="G490" s="587">
        <f t="shared" si="32"/>
        <v>135030</v>
      </c>
      <c r="H490" s="586">
        <f t="shared" si="30"/>
        <v>2</v>
      </c>
    </row>
    <row r="491" spans="1:8" x14ac:dyDescent="0.25">
      <c r="A491">
        <v>490</v>
      </c>
      <c r="B491" s="579">
        <f t="shared" si="33"/>
        <v>135030</v>
      </c>
      <c r="C491" s="586">
        <f t="shared" si="31"/>
        <v>2</v>
      </c>
      <c r="F491">
        <v>490</v>
      </c>
      <c r="G491" s="587">
        <f t="shared" si="32"/>
        <v>135030</v>
      </c>
      <c r="H491" s="586">
        <f t="shared" si="30"/>
        <v>2</v>
      </c>
    </row>
    <row r="492" spans="1:8" x14ac:dyDescent="0.25">
      <c r="A492">
        <v>491</v>
      </c>
      <c r="B492" s="579">
        <f t="shared" si="33"/>
        <v>135030</v>
      </c>
      <c r="C492" s="586">
        <f t="shared" si="31"/>
        <v>2</v>
      </c>
      <c r="F492">
        <v>491</v>
      </c>
      <c r="G492" s="587">
        <f t="shared" si="32"/>
        <v>135030</v>
      </c>
      <c r="H492" s="586">
        <f t="shared" si="30"/>
        <v>2</v>
      </c>
    </row>
    <row r="493" spans="1:8" x14ac:dyDescent="0.25">
      <c r="A493">
        <v>492</v>
      </c>
      <c r="B493" s="579">
        <f t="shared" si="33"/>
        <v>135030</v>
      </c>
      <c r="C493" s="586">
        <f t="shared" si="31"/>
        <v>2</v>
      </c>
      <c r="F493">
        <v>492</v>
      </c>
      <c r="G493" s="587">
        <f t="shared" si="32"/>
        <v>135030</v>
      </c>
      <c r="H493" s="586">
        <f t="shared" si="30"/>
        <v>2</v>
      </c>
    </row>
    <row r="494" spans="1:8" x14ac:dyDescent="0.25">
      <c r="A494">
        <v>493</v>
      </c>
      <c r="B494" s="579">
        <f t="shared" si="33"/>
        <v>135030</v>
      </c>
      <c r="C494" s="586">
        <f t="shared" si="31"/>
        <v>2</v>
      </c>
      <c r="F494">
        <v>493</v>
      </c>
      <c r="G494" s="587">
        <f t="shared" si="32"/>
        <v>135030</v>
      </c>
      <c r="H494" s="586">
        <f t="shared" si="30"/>
        <v>2</v>
      </c>
    </row>
    <row r="495" spans="1:8" x14ac:dyDescent="0.25">
      <c r="A495">
        <v>494</v>
      </c>
      <c r="B495" s="579">
        <f t="shared" si="33"/>
        <v>135030</v>
      </c>
      <c r="C495" s="586">
        <f t="shared" si="31"/>
        <v>2</v>
      </c>
      <c r="F495">
        <v>494</v>
      </c>
      <c r="G495" s="587">
        <f t="shared" si="32"/>
        <v>135030</v>
      </c>
      <c r="H495" s="586">
        <f t="shared" ref="H495:H558" si="34">$L$2</f>
        <v>2</v>
      </c>
    </row>
    <row r="496" spans="1:8" x14ac:dyDescent="0.25">
      <c r="A496">
        <v>495</v>
      </c>
      <c r="B496" s="579">
        <f t="shared" si="33"/>
        <v>135030</v>
      </c>
      <c r="C496" s="586">
        <f t="shared" si="31"/>
        <v>2</v>
      </c>
      <c r="F496">
        <v>495</v>
      </c>
      <c r="G496" s="587">
        <f t="shared" si="32"/>
        <v>135030</v>
      </c>
      <c r="H496" s="586">
        <f t="shared" si="34"/>
        <v>2</v>
      </c>
    </row>
    <row r="497" spans="1:8" x14ac:dyDescent="0.25">
      <c r="A497">
        <v>496</v>
      </c>
      <c r="B497" s="579">
        <f t="shared" si="33"/>
        <v>135030</v>
      </c>
      <c r="C497" s="586">
        <f t="shared" si="31"/>
        <v>2</v>
      </c>
      <c r="F497">
        <v>496</v>
      </c>
      <c r="G497" s="587">
        <f t="shared" si="32"/>
        <v>135030</v>
      </c>
      <c r="H497" s="586">
        <f t="shared" si="34"/>
        <v>2</v>
      </c>
    </row>
    <row r="498" spans="1:8" x14ac:dyDescent="0.25">
      <c r="A498">
        <v>497</v>
      </c>
      <c r="B498" s="579">
        <f t="shared" si="33"/>
        <v>135030</v>
      </c>
      <c r="C498" s="586">
        <f t="shared" si="31"/>
        <v>2</v>
      </c>
      <c r="F498">
        <v>497</v>
      </c>
      <c r="G498" s="587">
        <f t="shared" si="32"/>
        <v>135030</v>
      </c>
      <c r="H498" s="586">
        <f t="shared" si="34"/>
        <v>2</v>
      </c>
    </row>
    <row r="499" spans="1:8" x14ac:dyDescent="0.25">
      <c r="A499">
        <v>498</v>
      </c>
      <c r="B499" s="579">
        <f t="shared" si="33"/>
        <v>135030</v>
      </c>
      <c r="C499" s="586">
        <f t="shared" si="31"/>
        <v>2</v>
      </c>
      <c r="F499">
        <v>498</v>
      </c>
      <c r="G499" s="587">
        <f t="shared" si="32"/>
        <v>135030</v>
      </c>
      <c r="H499" s="586">
        <f t="shared" si="34"/>
        <v>2</v>
      </c>
    </row>
    <row r="500" spans="1:8" x14ac:dyDescent="0.25">
      <c r="A500">
        <v>499</v>
      </c>
      <c r="B500" s="579">
        <f t="shared" si="33"/>
        <v>135030</v>
      </c>
      <c r="C500" s="586">
        <f t="shared" si="31"/>
        <v>2</v>
      </c>
      <c r="F500">
        <v>499</v>
      </c>
      <c r="G500" s="587">
        <f t="shared" si="32"/>
        <v>135030</v>
      </c>
      <c r="H500" s="586">
        <f t="shared" si="34"/>
        <v>2</v>
      </c>
    </row>
    <row r="501" spans="1:8" x14ac:dyDescent="0.25">
      <c r="A501">
        <v>500</v>
      </c>
      <c r="B501" s="579">
        <f t="shared" si="33"/>
        <v>135030</v>
      </c>
      <c r="C501" s="586">
        <f t="shared" si="31"/>
        <v>2</v>
      </c>
      <c r="F501">
        <v>500</v>
      </c>
      <c r="G501" s="587">
        <f t="shared" si="32"/>
        <v>135030</v>
      </c>
      <c r="H501" s="586">
        <f t="shared" si="34"/>
        <v>2</v>
      </c>
    </row>
    <row r="502" spans="1:8" x14ac:dyDescent="0.25">
      <c r="A502">
        <v>501</v>
      </c>
      <c r="B502" s="579">
        <f t="shared" si="33"/>
        <v>135030</v>
      </c>
      <c r="C502" s="586">
        <f t="shared" si="31"/>
        <v>2</v>
      </c>
      <c r="F502">
        <v>501</v>
      </c>
      <c r="G502" s="587">
        <f t="shared" si="32"/>
        <v>135030</v>
      </c>
      <c r="H502" s="586">
        <f t="shared" si="34"/>
        <v>2</v>
      </c>
    </row>
    <row r="503" spans="1:8" x14ac:dyDescent="0.25">
      <c r="A503">
        <v>502</v>
      </c>
      <c r="B503" s="579">
        <f t="shared" si="33"/>
        <v>135030</v>
      </c>
      <c r="C503" s="586">
        <f t="shared" si="31"/>
        <v>2</v>
      </c>
      <c r="F503">
        <v>502</v>
      </c>
      <c r="G503" s="587">
        <f t="shared" si="32"/>
        <v>135030</v>
      </c>
      <c r="H503" s="586">
        <f t="shared" si="34"/>
        <v>2</v>
      </c>
    </row>
    <row r="504" spans="1:8" x14ac:dyDescent="0.25">
      <c r="A504">
        <v>503</v>
      </c>
      <c r="B504" s="579">
        <f t="shared" si="33"/>
        <v>135030</v>
      </c>
      <c r="C504" s="586">
        <f t="shared" si="31"/>
        <v>2</v>
      </c>
      <c r="F504">
        <v>503</v>
      </c>
      <c r="G504" s="587">
        <f t="shared" si="32"/>
        <v>135030</v>
      </c>
      <c r="H504" s="586">
        <f t="shared" si="34"/>
        <v>2</v>
      </c>
    </row>
    <row r="505" spans="1:8" x14ac:dyDescent="0.25">
      <c r="A505">
        <v>504</v>
      </c>
      <c r="B505" s="579">
        <f t="shared" si="33"/>
        <v>135030</v>
      </c>
      <c r="C505" s="586">
        <f t="shared" si="31"/>
        <v>2</v>
      </c>
      <c r="F505">
        <v>504</v>
      </c>
      <c r="G505" s="587">
        <f t="shared" si="32"/>
        <v>135030</v>
      </c>
      <c r="H505" s="586">
        <f t="shared" si="34"/>
        <v>2</v>
      </c>
    </row>
    <row r="506" spans="1:8" x14ac:dyDescent="0.25">
      <c r="A506">
        <v>505</v>
      </c>
      <c r="B506" s="579">
        <f t="shared" si="33"/>
        <v>135030</v>
      </c>
      <c r="C506" s="586">
        <f t="shared" si="31"/>
        <v>2</v>
      </c>
      <c r="F506">
        <v>505</v>
      </c>
      <c r="G506" s="587">
        <f t="shared" si="32"/>
        <v>135030</v>
      </c>
      <c r="H506" s="586">
        <f t="shared" si="34"/>
        <v>2</v>
      </c>
    </row>
    <row r="507" spans="1:8" x14ac:dyDescent="0.25">
      <c r="A507">
        <v>506</v>
      </c>
      <c r="B507" s="579">
        <f t="shared" si="33"/>
        <v>135030</v>
      </c>
      <c r="C507" s="586">
        <f t="shared" si="31"/>
        <v>2</v>
      </c>
      <c r="F507">
        <v>506</v>
      </c>
      <c r="G507" s="587">
        <f t="shared" si="32"/>
        <v>135030</v>
      </c>
      <c r="H507" s="586">
        <f t="shared" si="34"/>
        <v>2</v>
      </c>
    </row>
    <row r="508" spans="1:8" x14ac:dyDescent="0.25">
      <c r="A508">
        <v>507</v>
      </c>
      <c r="B508" s="579">
        <f t="shared" si="33"/>
        <v>135030</v>
      </c>
      <c r="C508" s="586">
        <f t="shared" si="31"/>
        <v>2</v>
      </c>
      <c r="F508">
        <v>507</v>
      </c>
      <c r="G508" s="587">
        <f t="shared" si="32"/>
        <v>135030</v>
      </c>
      <c r="H508" s="586">
        <f t="shared" si="34"/>
        <v>2</v>
      </c>
    </row>
    <row r="509" spans="1:8" x14ac:dyDescent="0.25">
      <c r="A509">
        <v>508</v>
      </c>
      <c r="B509" s="579">
        <f t="shared" si="33"/>
        <v>135030</v>
      </c>
      <c r="C509" s="586">
        <f t="shared" si="31"/>
        <v>2</v>
      </c>
      <c r="F509">
        <v>508</v>
      </c>
      <c r="G509" s="587">
        <f t="shared" si="32"/>
        <v>135030</v>
      </c>
      <c r="H509" s="586">
        <f t="shared" si="34"/>
        <v>2</v>
      </c>
    </row>
    <row r="510" spans="1:8" x14ac:dyDescent="0.25">
      <c r="A510">
        <v>509</v>
      </c>
      <c r="B510" s="579">
        <f t="shared" si="33"/>
        <v>135030</v>
      </c>
      <c r="C510" s="586">
        <f t="shared" si="31"/>
        <v>2</v>
      </c>
      <c r="F510">
        <v>509</v>
      </c>
      <c r="G510" s="587">
        <f t="shared" si="32"/>
        <v>135030</v>
      </c>
      <c r="H510" s="586">
        <f t="shared" si="34"/>
        <v>2</v>
      </c>
    </row>
    <row r="511" spans="1:8" x14ac:dyDescent="0.25">
      <c r="A511">
        <v>510</v>
      </c>
      <c r="B511" s="579">
        <f t="shared" si="33"/>
        <v>135030</v>
      </c>
      <c r="C511" s="586">
        <f t="shared" si="31"/>
        <v>2</v>
      </c>
      <c r="F511">
        <v>510</v>
      </c>
      <c r="G511" s="587">
        <f t="shared" si="32"/>
        <v>135030</v>
      </c>
      <c r="H511" s="586">
        <f t="shared" si="34"/>
        <v>2</v>
      </c>
    </row>
    <row r="512" spans="1:8" x14ac:dyDescent="0.25">
      <c r="A512">
        <v>511</v>
      </c>
      <c r="B512" s="579">
        <f t="shared" si="33"/>
        <v>135030</v>
      </c>
      <c r="C512" s="586">
        <f t="shared" si="31"/>
        <v>2</v>
      </c>
      <c r="F512">
        <v>511</v>
      </c>
      <c r="G512" s="587">
        <f t="shared" si="32"/>
        <v>135030</v>
      </c>
      <c r="H512" s="586">
        <f t="shared" si="34"/>
        <v>2</v>
      </c>
    </row>
    <row r="513" spans="1:8" x14ac:dyDescent="0.25">
      <c r="A513">
        <v>512</v>
      </c>
      <c r="B513" s="579">
        <f t="shared" si="33"/>
        <v>135030</v>
      </c>
      <c r="C513" s="586">
        <f t="shared" si="31"/>
        <v>2</v>
      </c>
      <c r="F513">
        <v>512</v>
      </c>
      <c r="G513" s="587">
        <f t="shared" si="32"/>
        <v>135030</v>
      </c>
      <c r="H513" s="586">
        <f t="shared" si="34"/>
        <v>2</v>
      </c>
    </row>
    <row r="514" spans="1:8" x14ac:dyDescent="0.25">
      <c r="A514">
        <v>513</v>
      </c>
      <c r="B514" s="579">
        <f t="shared" si="33"/>
        <v>135030</v>
      </c>
      <c r="C514" s="586">
        <f t="shared" si="31"/>
        <v>2</v>
      </c>
      <c r="F514">
        <v>513</v>
      </c>
      <c r="G514" s="587">
        <f t="shared" si="32"/>
        <v>135030</v>
      </c>
      <c r="H514" s="586">
        <f t="shared" si="34"/>
        <v>2</v>
      </c>
    </row>
    <row r="515" spans="1:8" x14ac:dyDescent="0.25">
      <c r="A515">
        <v>514</v>
      </c>
      <c r="B515" s="579">
        <f t="shared" si="33"/>
        <v>135030</v>
      </c>
      <c r="C515" s="586">
        <f t="shared" ref="C515:C578" si="35">B515/$D$2</f>
        <v>2</v>
      </c>
      <c r="F515">
        <v>514</v>
      </c>
      <c r="G515" s="587">
        <f t="shared" ref="G515:G578" si="36">H515*$D$2</f>
        <v>135030</v>
      </c>
      <c r="H515" s="586">
        <f t="shared" si="34"/>
        <v>2</v>
      </c>
    </row>
    <row r="516" spans="1:8" x14ac:dyDescent="0.25">
      <c r="A516">
        <v>515</v>
      </c>
      <c r="B516" s="579">
        <f t="shared" si="33"/>
        <v>135030</v>
      </c>
      <c r="C516" s="586">
        <f t="shared" si="35"/>
        <v>2</v>
      </c>
      <c r="F516">
        <v>515</v>
      </c>
      <c r="G516" s="587">
        <f t="shared" si="36"/>
        <v>135030</v>
      </c>
      <c r="H516" s="586">
        <f t="shared" si="34"/>
        <v>2</v>
      </c>
    </row>
    <row r="517" spans="1:8" x14ac:dyDescent="0.25">
      <c r="A517">
        <v>516</v>
      </c>
      <c r="B517" s="579">
        <f t="shared" si="33"/>
        <v>135030</v>
      </c>
      <c r="C517" s="586">
        <f t="shared" si="35"/>
        <v>2</v>
      </c>
      <c r="F517">
        <v>516</v>
      </c>
      <c r="G517" s="587">
        <f t="shared" si="36"/>
        <v>135030</v>
      </c>
      <c r="H517" s="586">
        <f t="shared" si="34"/>
        <v>2</v>
      </c>
    </row>
    <row r="518" spans="1:8" x14ac:dyDescent="0.25">
      <c r="A518">
        <v>517</v>
      </c>
      <c r="B518" s="579">
        <f t="shared" si="33"/>
        <v>135030</v>
      </c>
      <c r="C518" s="586">
        <f t="shared" si="35"/>
        <v>2</v>
      </c>
      <c r="F518">
        <v>517</v>
      </c>
      <c r="G518" s="587">
        <f t="shared" si="36"/>
        <v>135030</v>
      </c>
      <c r="H518" s="586">
        <f t="shared" si="34"/>
        <v>2</v>
      </c>
    </row>
    <row r="519" spans="1:8" x14ac:dyDescent="0.25">
      <c r="A519">
        <v>518</v>
      </c>
      <c r="B519" s="579">
        <f t="shared" si="33"/>
        <v>135030</v>
      </c>
      <c r="C519" s="586">
        <f t="shared" si="35"/>
        <v>2</v>
      </c>
      <c r="F519">
        <v>518</v>
      </c>
      <c r="G519" s="587">
        <f t="shared" si="36"/>
        <v>135030</v>
      </c>
      <c r="H519" s="586">
        <f t="shared" si="34"/>
        <v>2</v>
      </c>
    </row>
    <row r="520" spans="1:8" x14ac:dyDescent="0.25">
      <c r="A520">
        <v>519</v>
      </c>
      <c r="B520" s="579">
        <f t="shared" si="33"/>
        <v>135030</v>
      </c>
      <c r="C520" s="586">
        <f t="shared" si="35"/>
        <v>2</v>
      </c>
      <c r="F520">
        <v>519</v>
      </c>
      <c r="G520" s="587">
        <f t="shared" si="36"/>
        <v>135030</v>
      </c>
      <c r="H520" s="586">
        <f t="shared" si="34"/>
        <v>2</v>
      </c>
    </row>
    <row r="521" spans="1:8" x14ac:dyDescent="0.25">
      <c r="A521">
        <v>520</v>
      </c>
      <c r="B521" s="579">
        <f t="shared" si="33"/>
        <v>135030</v>
      </c>
      <c r="C521" s="586">
        <f t="shared" si="35"/>
        <v>2</v>
      </c>
      <c r="F521">
        <v>520</v>
      </c>
      <c r="G521" s="587">
        <f t="shared" si="36"/>
        <v>135030</v>
      </c>
      <c r="H521" s="586">
        <f t="shared" si="34"/>
        <v>2</v>
      </c>
    </row>
    <row r="522" spans="1:8" x14ac:dyDescent="0.25">
      <c r="A522">
        <v>521</v>
      </c>
      <c r="B522" s="579">
        <f t="shared" si="33"/>
        <v>135030</v>
      </c>
      <c r="C522" s="586">
        <f t="shared" si="35"/>
        <v>2</v>
      </c>
      <c r="F522">
        <v>521</v>
      </c>
      <c r="G522" s="587">
        <f t="shared" si="36"/>
        <v>135030</v>
      </c>
      <c r="H522" s="586">
        <f t="shared" si="34"/>
        <v>2</v>
      </c>
    </row>
    <row r="523" spans="1:8" x14ac:dyDescent="0.25">
      <c r="A523">
        <v>522</v>
      </c>
      <c r="B523" s="579">
        <f t="shared" si="33"/>
        <v>135030</v>
      </c>
      <c r="C523" s="586">
        <f t="shared" si="35"/>
        <v>2</v>
      </c>
      <c r="F523">
        <v>522</v>
      </c>
      <c r="G523" s="587">
        <f t="shared" si="36"/>
        <v>135030</v>
      </c>
      <c r="H523" s="586">
        <f t="shared" si="34"/>
        <v>2</v>
      </c>
    </row>
    <row r="524" spans="1:8" x14ac:dyDescent="0.25">
      <c r="A524">
        <v>523</v>
      </c>
      <c r="B524" s="579">
        <f t="shared" si="33"/>
        <v>135030</v>
      </c>
      <c r="C524" s="586">
        <f t="shared" si="35"/>
        <v>2</v>
      </c>
      <c r="F524">
        <v>523</v>
      </c>
      <c r="G524" s="587">
        <f t="shared" si="36"/>
        <v>135030</v>
      </c>
      <c r="H524" s="586">
        <f t="shared" si="34"/>
        <v>2</v>
      </c>
    </row>
    <row r="525" spans="1:8" x14ac:dyDescent="0.25">
      <c r="A525">
        <v>524</v>
      </c>
      <c r="B525" s="579">
        <f t="shared" si="33"/>
        <v>135030</v>
      </c>
      <c r="C525" s="586">
        <f t="shared" si="35"/>
        <v>2</v>
      </c>
      <c r="F525">
        <v>524</v>
      </c>
      <c r="G525" s="587">
        <f t="shared" si="36"/>
        <v>135030</v>
      </c>
      <c r="H525" s="586">
        <f t="shared" si="34"/>
        <v>2</v>
      </c>
    </row>
    <row r="526" spans="1:8" x14ac:dyDescent="0.25">
      <c r="A526">
        <v>525</v>
      </c>
      <c r="B526" s="579">
        <f t="shared" si="33"/>
        <v>135030</v>
      </c>
      <c r="C526" s="586">
        <f t="shared" si="35"/>
        <v>2</v>
      </c>
      <c r="F526">
        <v>525</v>
      </c>
      <c r="G526" s="587">
        <f t="shared" si="36"/>
        <v>135030</v>
      </c>
      <c r="H526" s="586">
        <f t="shared" si="34"/>
        <v>2</v>
      </c>
    </row>
    <row r="527" spans="1:8" x14ac:dyDescent="0.25">
      <c r="A527">
        <v>526</v>
      </c>
      <c r="B527" s="579">
        <f t="shared" si="33"/>
        <v>135030</v>
      </c>
      <c r="C527" s="586">
        <f t="shared" si="35"/>
        <v>2</v>
      </c>
      <c r="F527">
        <v>526</v>
      </c>
      <c r="G527" s="587">
        <f t="shared" si="36"/>
        <v>135030</v>
      </c>
      <c r="H527" s="586">
        <f t="shared" si="34"/>
        <v>2</v>
      </c>
    </row>
    <row r="528" spans="1:8" x14ac:dyDescent="0.25">
      <c r="A528">
        <v>527</v>
      </c>
      <c r="B528" s="579">
        <f t="shared" si="33"/>
        <v>135030</v>
      </c>
      <c r="C528" s="586">
        <f t="shared" si="35"/>
        <v>2</v>
      </c>
      <c r="F528">
        <v>527</v>
      </c>
      <c r="G528" s="587">
        <f t="shared" si="36"/>
        <v>135030</v>
      </c>
      <c r="H528" s="586">
        <f t="shared" si="34"/>
        <v>2</v>
      </c>
    </row>
    <row r="529" spans="1:8" x14ac:dyDescent="0.25">
      <c r="A529">
        <v>528</v>
      </c>
      <c r="B529" s="579">
        <f t="shared" si="33"/>
        <v>135030</v>
      </c>
      <c r="C529" s="586">
        <f t="shared" si="35"/>
        <v>2</v>
      </c>
      <c r="F529">
        <v>528</v>
      </c>
      <c r="G529" s="587">
        <f t="shared" si="36"/>
        <v>135030</v>
      </c>
      <c r="H529" s="586">
        <f t="shared" si="34"/>
        <v>2</v>
      </c>
    </row>
    <row r="530" spans="1:8" x14ac:dyDescent="0.25">
      <c r="A530">
        <v>529</v>
      </c>
      <c r="B530" s="579">
        <f t="shared" si="33"/>
        <v>135030</v>
      </c>
      <c r="C530" s="586">
        <f t="shared" si="35"/>
        <v>2</v>
      </c>
      <c r="F530">
        <v>529</v>
      </c>
      <c r="G530" s="587">
        <f t="shared" si="36"/>
        <v>135030</v>
      </c>
      <c r="H530" s="586">
        <f t="shared" si="34"/>
        <v>2</v>
      </c>
    </row>
    <row r="531" spans="1:8" x14ac:dyDescent="0.25">
      <c r="A531">
        <v>530</v>
      </c>
      <c r="B531" s="579">
        <f t="shared" ref="B531:B550" si="37">2*$D$2</f>
        <v>135030</v>
      </c>
      <c r="C531" s="586">
        <f t="shared" si="35"/>
        <v>2</v>
      </c>
      <c r="F531">
        <v>530</v>
      </c>
      <c r="G531" s="587">
        <f t="shared" si="36"/>
        <v>135030</v>
      </c>
      <c r="H531" s="586">
        <f t="shared" si="34"/>
        <v>2</v>
      </c>
    </row>
    <row r="532" spans="1:8" x14ac:dyDescent="0.25">
      <c r="A532">
        <v>531</v>
      </c>
      <c r="B532" s="579">
        <f t="shared" si="37"/>
        <v>135030</v>
      </c>
      <c r="C532" s="586">
        <f t="shared" si="35"/>
        <v>2</v>
      </c>
      <c r="F532">
        <v>531</v>
      </c>
      <c r="G532" s="587">
        <f t="shared" si="36"/>
        <v>135030</v>
      </c>
      <c r="H532" s="586">
        <f t="shared" si="34"/>
        <v>2</v>
      </c>
    </row>
    <row r="533" spans="1:8" x14ac:dyDescent="0.25">
      <c r="A533">
        <v>532</v>
      </c>
      <c r="B533" s="579">
        <f t="shared" si="37"/>
        <v>135030</v>
      </c>
      <c r="C533" s="586">
        <f t="shared" si="35"/>
        <v>2</v>
      </c>
      <c r="F533">
        <v>532</v>
      </c>
      <c r="G533" s="587">
        <f t="shared" si="36"/>
        <v>135030</v>
      </c>
      <c r="H533" s="586">
        <f t="shared" si="34"/>
        <v>2</v>
      </c>
    </row>
    <row r="534" spans="1:8" x14ac:dyDescent="0.25">
      <c r="A534">
        <v>533</v>
      </c>
      <c r="B534" s="579">
        <f t="shared" si="37"/>
        <v>135030</v>
      </c>
      <c r="C534" s="586">
        <f t="shared" si="35"/>
        <v>2</v>
      </c>
      <c r="F534">
        <v>533</v>
      </c>
      <c r="G534" s="587">
        <f t="shared" si="36"/>
        <v>135030</v>
      </c>
      <c r="H534" s="586">
        <f t="shared" si="34"/>
        <v>2</v>
      </c>
    </row>
    <row r="535" spans="1:8" x14ac:dyDescent="0.25">
      <c r="A535">
        <v>534</v>
      </c>
      <c r="B535" s="579">
        <f t="shared" si="37"/>
        <v>135030</v>
      </c>
      <c r="C535" s="586">
        <f t="shared" si="35"/>
        <v>2</v>
      </c>
      <c r="F535">
        <v>534</v>
      </c>
      <c r="G535" s="587">
        <f t="shared" si="36"/>
        <v>135030</v>
      </c>
      <c r="H535" s="586">
        <f t="shared" si="34"/>
        <v>2</v>
      </c>
    </row>
    <row r="536" spans="1:8" x14ac:dyDescent="0.25">
      <c r="A536">
        <v>535</v>
      </c>
      <c r="B536" s="579">
        <f t="shared" si="37"/>
        <v>135030</v>
      </c>
      <c r="C536" s="586">
        <f t="shared" si="35"/>
        <v>2</v>
      </c>
      <c r="F536">
        <v>535</v>
      </c>
      <c r="G536" s="587">
        <f t="shared" si="36"/>
        <v>135030</v>
      </c>
      <c r="H536" s="586">
        <f t="shared" si="34"/>
        <v>2</v>
      </c>
    </row>
    <row r="537" spans="1:8" x14ac:dyDescent="0.25">
      <c r="A537">
        <v>536</v>
      </c>
      <c r="B537" s="579">
        <f t="shared" si="37"/>
        <v>135030</v>
      </c>
      <c r="C537" s="586">
        <f t="shared" si="35"/>
        <v>2</v>
      </c>
      <c r="F537">
        <v>536</v>
      </c>
      <c r="G537" s="587">
        <f t="shared" si="36"/>
        <v>135030</v>
      </c>
      <c r="H537" s="586">
        <f t="shared" si="34"/>
        <v>2</v>
      </c>
    </row>
    <row r="538" spans="1:8" x14ac:dyDescent="0.25">
      <c r="A538">
        <v>537</v>
      </c>
      <c r="B538" s="579">
        <f t="shared" si="37"/>
        <v>135030</v>
      </c>
      <c r="C538" s="586">
        <f t="shared" si="35"/>
        <v>2</v>
      </c>
      <c r="F538">
        <v>537</v>
      </c>
      <c r="G538" s="587">
        <f t="shared" si="36"/>
        <v>135030</v>
      </c>
      <c r="H538" s="586">
        <f t="shared" si="34"/>
        <v>2</v>
      </c>
    </row>
    <row r="539" spans="1:8" x14ac:dyDescent="0.25">
      <c r="A539">
        <v>538</v>
      </c>
      <c r="B539" s="579">
        <f t="shared" si="37"/>
        <v>135030</v>
      </c>
      <c r="C539" s="586">
        <f t="shared" si="35"/>
        <v>2</v>
      </c>
      <c r="F539">
        <v>538</v>
      </c>
      <c r="G539" s="587">
        <f t="shared" si="36"/>
        <v>135030</v>
      </c>
      <c r="H539" s="586">
        <f t="shared" si="34"/>
        <v>2</v>
      </c>
    </row>
    <row r="540" spans="1:8" x14ac:dyDescent="0.25">
      <c r="A540">
        <v>539</v>
      </c>
      <c r="B540" s="579">
        <f t="shared" si="37"/>
        <v>135030</v>
      </c>
      <c r="C540" s="586">
        <f t="shared" si="35"/>
        <v>2</v>
      </c>
      <c r="F540">
        <v>539</v>
      </c>
      <c r="G540" s="587">
        <f t="shared" si="36"/>
        <v>135030</v>
      </c>
      <c r="H540" s="586">
        <f t="shared" si="34"/>
        <v>2</v>
      </c>
    </row>
    <row r="541" spans="1:8" x14ac:dyDescent="0.25">
      <c r="A541">
        <v>540</v>
      </c>
      <c r="B541" s="579">
        <f t="shared" si="37"/>
        <v>135030</v>
      </c>
      <c r="C541" s="586">
        <f t="shared" si="35"/>
        <v>2</v>
      </c>
      <c r="F541">
        <v>540</v>
      </c>
      <c r="G541" s="587">
        <f t="shared" si="36"/>
        <v>135030</v>
      </c>
      <c r="H541" s="586">
        <f t="shared" si="34"/>
        <v>2</v>
      </c>
    </row>
    <row r="542" spans="1:8" x14ac:dyDescent="0.25">
      <c r="A542">
        <v>541</v>
      </c>
      <c r="B542" s="579">
        <f t="shared" si="37"/>
        <v>135030</v>
      </c>
      <c r="C542" s="586">
        <f t="shared" si="35"/>
        <v>2</v>
      </c>
      <c r="F542">
        <v>541</v>
      </c>
      <c r="G542" s="587">
        <f t="shared" si="36"/>
        <v>135030</v>
      </c>
      <c r="H542" s="586">
        <f t="shared" si="34"/>
        <v>2</v>
      </c>
    </row>
    <row r="543" spans="1:8" x14ac:dyDescent="0.25">
      <c r="A543">
        <v>542</v>
      </c>
      <c r="B543" s="579">
        <f t="shared" si="37"/>
        <v>135030</v>
      </c>
      <c r="C543" s="586">
        <f t="shared" si="35"/>
        <v>2</v>
      </c>
      <c r="F543">
        <v>542</v>
      </c>
      <c r="G543" s="587">
        <f t="shared" si="36"/>
        <v>135030</v>
      </c>
      <c r="H543" s="586">
        <f t="shared" si="34"/>
        <v>2</v>
      </c>
    </row>
    <row r="544" spans="1:8" x14ac:dyDescent="0.25">
      <c r="A544">
        <v>543</v>
      </c>
      <c r="B544" s="579">
        <f t="shared" si="37"/>
        <v>135030</v>
      </c>
      <c r="C544" s="586">
        <f t="shared" si="35"/>
        <v>2</v>
      </c>
      <c r="F544">
        <v>543</v>
      </c>
      <c r="G544" s="587">
        <f t="shared" si="36"/>
        <v>135030</v>
      </c>
      <c r="H544" s="586">
        <f t="shared" si="34"/>
        <v>2</v>
      </c>
    </row>
    <row r="545" spans="1:8" x14ac:dyDescent="0.25">
      <c r="A545">
        <v>544</v>
      </c>
      <c r="B545" s="579">
        <f t="shared" si="37"/>
        <v>135030</v>
      </c>
      <c r="C545" s="586">
        <f t="shared" si="35"/>
        <v>2</v>
      </c>
      <c r="F545">
        <v>544</v>
      </c>
      <c r="G545" s="587">
        <f t="shared" si="36"/>
        <v>135030</v>
      </c>
      <c r="H545" s="586">
        <f t="shared" si="34"/>
        <v>2</v>
      </c>
    </row>
    <row r="546" spans="1:8" x14ac:dyDescent="0.25">
      <c r="A546">
        <v>545</v>
      </c>
      <c r="B546" s="579">
        <f t="shared" si="37"/>
        <v>135030</v>
      </c>
      <c r="C546" s="586">
        <f t="shared" si="35"/>
        <v>2</v>
      </c>
      <c r="F546">
        <v>545</v>
      </c>
      <c r="G546" s="587">
        <f t="shared" si="36"/>
        <v>135030</v>
      </c>
      <c r="H546" s="586">
        <f t="shared" si="34"/>
        <v>2</v>
      </c>
    </row>
    <row r="547" spans="1:8" x14ac:dyDescent="0.25">
      <c r="A547">
        <v>546</v>
      </c>
      <c r="B547" s="579">
        <f t="shared" si="37"/>
        <v>135030</v>
      </c>
      <c r="C547" s="586">
        <f t="shared" si="35"/>
        <v>2</v>
      </c>
      <c r="F547">
        <v>546</v>
      </c>
      <c r="G547" s="587">
        <f t="shared" si="36"/>
        <v>135030</v>
      </c>
      <c r="H547" s="586">
        <f t="shared" si="34"/>
        <v>2</v>
      </c>
    </row>
    <row r="548" spans="1:8" x14ac:dyDescent="0.25">
      <c r="A548">
        <v>547</v>
      </c>
      <c r="B548" s="579">
        <f t="shared" si="37"/>
        <v>135030</v>
      </c>
      <c r="C548" s="586">
        <f t="shared" si="35"/>
        <v>2</v>
      </c>
      <c r="F548">
        <v>547</v>
      </c>
      <c r="G548" s="587">
        <f t="shared" si="36"/>
        <v>135030</v>
      </c>
      <c r="H548" s="586">
        <f t="shared" si="34"/>
        <v>2</v>
      </c>
    </row>
    <row r="549" spans="1:8" x14ac:dyDescent="0.25">
      <c r="A549">
        <v>548</v>
      </c>
      <c r="B549" s="579">
        <f t="shared" si="37"/>
        <v>135030</v>
      </c>
      <c r="C549" s="586">
        <f t="shared" si="35"/>
        <v>2</v>
      </c>
      <c r="F549">
        <v>548</v>
      </c>
      <c r="G549" s="587">
        <f t="shared" si="36"/>
        <v>135030</v>
      </c>
      <c r="H549" s="586">
        <f t="shared" si="34"/>
        <v>2</v>
      </c>
    </row>
    <row r="550" spans="1:8" x14ac:dyDescent="0.25">
      <c r="A550">
        <v>549</v>
      </c>
      <c r="B550" s="579">
        <f t="shared" si="37"/>
        <v>135030</v>
      </c>
      <c r="C550" s="586">
        <f t="shared" si="35"/>
        <v>2</v>
      </c>
      <c r="F550">
        <v>549</v>
      </c>
      <c r="G550" s="587">
        <f t="shared" si="36"/>
        <v>135030</v>
      </c>
      <c r="H550" s="586">
        <f t="shared" si="34"/>
        <v>2</v>
      </c>
    </row>
    <row r="551" spans="1:8" x14ac:dyDescent="0.25">
      <c r="A551">
        <v>550</v>
      </c>
      <c r="B551" s="579">
        <f>2.5*$D$2</f>
        <v>168787.5</v>
      </c>
      <c r="C551" s="586">
        <f t="shared" si="35"/>
        <v>2.5</v>
      </c>
      <c r="F551">
        <v>550</v>
      </c>
      <c r="G551" s="587">
        <f t="shared" si="36"/>
        <v>135030</v>
      </c>
      <c r="H551" s="586">
        <f t="shared" si="34"/>
        <v>2</v>
      </c>
    </row>
    <row r="552" spans="1:8" x14ac:dyDescent="0.25">
      <c r="A552">
        <v>551</v>
      </c>
      <c r="B552" s="579">
        <f t="shared" ref="B552:B601" si="38">2.5*$D$2</f>
        <v>168787.5</v>
      </c>
      <c r="C552" s="586">
        <f t="shared" si="35"/>
        <v>2.5</v>
      </c>
      <c r="F552">
        <v>551</v>
      </c>
      <c r="G552" s="587">
        <f t="shared" si="36"/>
        <v>135030</v>
      </c>
      <c r="H552" s="586">
        <f t="shared" si="34"/>
        <v>2</v>
      </c>
    </row>
    <row r="553" spans="1:8" x14ac:dyDescent="0.25">
      <c r="A553">
        <v>552</v>
      </c>
      <c r="B553" s="579">
        <f t="shared" si="38"/>
        <v>168787.5</v>
      </c>
      <c r="C553" s="586">
        <f t="shared" si="35"/>
        <v>2.5</v>
      </c>
      <c r="F553">
        <v>552</v>
      </c>
      <c r="G553" s="587">
        <f t="shared" si="36"/>
        <v>135030</v>
      </c>
      <c r="H553" s="586">
        <f t="shared" si="34"/>
        <v>2</v>
      </c>
    </row>
    <row r="554" spans="1:8" x14ac:dyDescent="0.25">
      <c r="A554">
        <v>553</v>
      </c>
      <c r="B554" s="579">
        <f t="shared" si="38"/>
        <v>168787.5</v>
      </c>
      <c r="C554" s="586">
        <f t="shared" si="35"/>
        <v>2.5</v>
      </c>
      <c r="F554">
        <v>553</v>
      </c>
      <c r="G554" s="587">
        <f t="shared" si="36"/>
        <v>135030</v>
      </c>
      <c r="H554" s="586">
        <f t="shared" si="34"/>
        <v>2</v>
      </c>
    </row>
    <row r="555" spans="1:8" x14ac:dyDescent="0.25">
      <c r="A555">
        <v>554</v>
      </c>
      <c r="B555" s="579">
        <f t="shared" si="38"/>
        <v>168787.5</v>
      </c>
      <c r="C555" s="586">
        <f t="shared" si="35"/>
        <v>2.5</v>
      </c>
      <c r="F555">
        <v>554</v>
      </c>
      <c r="G555" s="587">
        <f t="shared" si="36"/>
        <v>135030</v>
      </c>
      <c r="H555" s="586">
        <f t="shared" si="34"/>
        <v>2</v>
      </c>
    </row>
    <row r="556" spans="1:8" x14ac:dyDescent="0.25">
      <c r="A556">
        <v>555</v>
      </c>
      <c r="B556" s="579">
        <f t="shared" si="38"/>
        <v>168787.5</v>
      </c>
      <c r="C556" s="586">
        <f t="shared" si="35"/>
        <v>2.5</v>
      </c>
      <c r="F556">
        <v>555</v>
      </c>
      <c r="G556" s="587">
        <f t="shared" si="36"/>
        <v>135030</v>
      </c>
      <c r="H556" s="586">
        <f t="shared" si="34"/>
        <v>2</v>
      </c>
    </row>
    <row r="557" spans="1:8" x14ac:dyDescent="0.25">
      <c r="A557">
        <v>556</v>
      </c>
      <c r="B557" s="579">
        <f t="shared" si="38"/>
        <v>168787.5</v>
      </c>
      <c r="C557" s="586">
        <f t="shared" si="35"/>
        <v>2.5</v>
      </c>
      <c r="F557">
        <v>556</v>
      </c>
      <c r="G557" s="587">
        <f t="shared" si="36"/>
        <v>135030</v>
      </c>
      <c r="H557" s="586">
        <f t="shared" si="34"/>
        <v>2</v>
      </c>
    </row>
    <row r="558" spans="1:8" x14ac:dyDescent="0.25">
      <c r="A558">
        <v>557</v>
      </c>
      <c r="B558" s="579">
        <f t="shared" si="38"/>
        <v>168787.5</v>
      </c>
      <c r="C558" s="586">
        <f t="shared" si="35"/>
        <v>2.5</v>
      </c>
      <c r="F558">
        <v>557</v>
      </c>
      <c r="G558" s="587">
        <f t="shared" si="36"/>
        <v>135030</v>
      </c>
      <c r="H558" s="586">
        <f t="shared" si="34"/>
        <v>2</v>
      </c>
    </row>
    <row r="559" spans="1:8" x14ac:dyDescent="0.25">
      <c r="A559">
        <v>558</v>
      </c>
      <c r="B559" s="579">
        <f t="shared" si="38"/>
        <v>168787.5</v>
      </c>
      <c r="C559" s="586">
        <f t="shared" si="35"/>
        <v>2.5</v>
      </c>
      <c r="F559">
        <v>558</v>
      </c>
      <c r="G559" s="587">
        <f t="shared" si="36"/>
        <v>135030</v>
      </c>
      <c r="H559" s="586">
        <f t="shared" ref="H559:H601" si="39">$L$2</f>
        <v>2</v>
      </c>
    </row>
    <row r="560" spans="1:8" x14ac:dyDescent="0.25">
      <c r="A560">
        <v>559</v>
      </c>
      <c r="B560" s="579">
        <f t="shared" si="38"/>
        <v>168787.5</v>
      </c>
      <c r="C560" s="586">
        <f t="shared" si="35"/>
        <v>2.5</v>
      </c>
      <c r="F560">
        <v>559</v>
      </c>
      <c r="G560" s="587">
        <f t="shared" si="36"/>
        <v>135030</v>
      </c>
      <c r="H560" s="586">
        <f t="shared" si="39"/>
        <v>2</v>
      </c>
    </row>
    <row r="561" spans="1:8" x14ac:dyDescent="0.25">
      <c r="A561">
        <v>560</v>
      </c>
      <c r="B561" s="579">
        <f t="shared" si="38"/>
        <v>168787.5</v>
      </c>
      <c r="C561" s="586">
        <f t="shared" si="35"/>
        <v>2.5</v>
      </c>
      <c r="F561">
        <v>560</v>
      </c>
      <c r="G561" s="587">
        <f t="shared" si="36"/>
        <v>135030</v>
      </c>
      <c r="H561" s="586">
        <f t="shared" si="39"/>
        <v>2</v>
      </c>
    </row>
    <row r="562" spans="1:8" x14ac:dyDescent="0.25">
      <c r="A562">
        <v>561</v>
      </c>
      <c r="B562" s="579">
        <f t="shared" si="38"/>
        <v>168787.5</v>
      </c>
      <c r="C562" s="586">
        <f t="shared" si="35"/>
        <v>2.5</v>
      </c>
      <c r="F562">
        <v>561</v>
      </c>
      <c r="G562" s="587">
        <f t="shared" si="36"/>
        <v>135030</v>
      </c>
      <c r="H562" s="586">
        <f t="shared" si="39"/>
        <v>2</v>
      </c>
    </row>
    <row r="563" spans="1:8" x14ac:dyDescent="0.25">
      <c r="A563">
        <v>562</v>
      </c>
      <c r="B563" s="579">
        <f t="shared" si="38"/>
        <v>168787.5</v>
      </c>
      <c r="C563" s="586">
        <f t="shared" si="35"/>
        <v>2.5</v>
      </c>
      <c r="F563">
        <v>562</v>
      </c>
      <c r="G563" s="587">
        <f t="shared" si="36"/>
        <v>135030</v>
      </c>
      <c r="H563" s="586">
        <f t="shared" si="39"/>
        <v>2</v>
      </c>
    </row>
    <row r="564" spans="1:8" x14ac:dyDescent="0.25">
      <c r="A564">
        <v>563</v>
      </c>
      <c r="B564" s="579">
        <f t="shared" si="38"/>
        <v>168787.5</v>
      </c>
      <c r="C564" s="586">
        <f t="shared" si="35"/>
        <v>2.5</v>
      </c>
      <c r="F564">
        <v>563</v>
      </c>
      <c r="G564" s="587">
        <f t="shared" si="36"/>
        <v>135030</v>
      </c>
      <c r="H564" s="586">
        <f t="shared" si="39"/>
        <v>2</v>
      </c>
    </row>
    <row r="565" spans="1:8" x14ac:dyDescent="0.25">
      <c r="A565">
        <v>564</v>
      </c>
      <c r="B565" s="579">
        <f t="shared" si="38"/>
        <v>168787.5</v>
      </c>
      <c r="C565" s="586">
        <f t="shared" si="35"/>
        <v>2.5</v>
      </c>
      <c r="F565">
        <v>564</v>
      </c>
      <c r="G565" s="587">
        <f t="shared" si="36"/>
        <v>135030</v>
      </c>
      <c r="H565" s="586">
        <f t="shared" si="39"/>
        <v>2</v>
      </c>
    </row>
    <row r="566" spans="1:8" x14ac:dyDescent="0.25">
      <c r="A566">
        <v>565</v>
      </c>
      <c r="B566" s="579">
        <f t="shared" si="38"/>
        <v>168787.5</v>
      </c>
      <c r="C566" s="586">
        <f t="shared" si="35"/>
        <v>2.5</v>
      </c>
      <c r="F566">
        <v>565</v>
      </c>
      <c r="G566" s="587">
        <f t="shared" si="36"/>
        <v>135030</v>
      </c>
      <c r="H566" s="586">
        <f t="shared" si="39"/>
        <v>2</v>
      </c>
    </row>
    <row r="567" spans="1:8" x14ac:dyDescent="0.25">
      <c r="A567">
        <v>566</v>
      </c>
      <c r="B567" s="579">
        <f t="shared" si="38"/>
        <v>168787.5</v>
      </c>
      <c r="C567" s="586">
        <f t="shared" si="35"/>
        <v>2.5</v>
      </c>
      <c r="F567">
        <v>566</v>
      </c>
      <c r="G567" s="587">
        <f t="shared" si="36"/>
        <v>135030</v>
      </c>
      <c r="H567" s="586">
        <f t="shared" si="39"/>
        <v>2</v>
      </c>
    </row>
    <row r="568" spans="1:8" x14ac:dyDescent="0.25">
      <c r="A568">
        <v>567</v>
      </c>
      <c r="B568" s="579">
        <f t="shared" si="38"/>
        <v>168787.5</v>
      </c>
      <c r="C568" s="586">
        <f t="shared" si="35"/>
        <v>2.5</v>
      </c>
      <c r="F568">
        <v>567</v>
      </c>
      <c r="G568" s="587">
        <f t="shared" si="36"/>
        <v>135030</v>
      </c>
      <c r="H568" s="586">
        <f t="shared" si="39"/>
        <v>2</v>
      </c>
    </row>
    <row r="569" spans="1:8" x14ac:dyDescent="0.25">
      <c r="A569">
        <v>568</v>
      </c>
      <c r="B569" s="579">
        <f t="shared" si="38"/>
        <v>168787.5</v>
      </c>
      <c r="C569" s="586">
        <f t="shared" si="35"/>
        <v>2.5</v>
      </c>
      <c r="F569">
        <v>568</v>
      </c>
      <c r="G569" s="587">
        <f t="shared" si="36"/>
        <v>135030</v>
      </c>
      <c r="H569" s="586">
        <f t="shared" si="39"/>
        <v>2</v>
      </c>
    </row>
    <row r="570" spans="1:8" x14ac:dyDescent="0.25">
      <c r="A570">
        <v>569</v>
      </c>
      <c r="B570" s="579">
        <f t="shared" si="38"/>
        <v>168787.5</v>
      </c>
      <c r="C570" s="586">
        <f t="shared" si="35"/>
        <v>2.5</v>
      </c>
      <c r="F570">
        <v>569</v>
      </c>
      <c r="G570" s="587">
        <f t="shared" si="36"/>
        <v>135030</v>
      </c>
      <c r="H570" s="586">
        <f t="shared" si="39"/>
        <v>2</v>
      </c>
    </row>
    <row r="571" spans="1:8" x14ac:dyDescent="0.25">
      <c r="A571">
        <v>570</v>
      </c>
      <c r="B571" s="579">
        <f t="shared" si="38"/>
        <v>168787.5</v>
      </c>
      <c r="C571" s="586">
        <f t="shared" si="35"/>
        <v>2.5</v>
      </c>
      <c r="F571">
        <v>570</v>
      </c>
      <c r="G571" s="587">
        <f t="shared" si="36"/>
        <v>135030</v>
      </c>
      <c r="H571" s="586">
        <f t="shared" si="39"/>
        <v>2</v>
      </c>
    </row>
    <row r="572" spans="1:8" x14ac:dyDescent="0.25">
      <c r="A572">
        <v>571</v>
      </c>
      <c r="B572" s="579">
        <f t="shared" si="38"/>
        <v>168787.5</v>
      </c>
      <c r="C572" s="586">
        <f t="shared" si="35"/>
        <v>2.5</v>
      </c>
      <c r="F572">
        <v>571</v>
      </c>
      <c r="G572" s="587">
        <f t="shared" si="36"/>
        <v>135030</v>
      </c>
      <c r="H572" s="586">
        <f t="shared" si="39"/>
        <v>2</v>
      </c>
    </row>
    <row r="573" spans="1:8" x14ac:dyDescent="0.25">
      <c r="A573">
        <v>572</v>
      </c>
      <c r="B573" s="579">
        <f t="shared" si="38"/>
        <v>168787.5</v>
      </c>
      <c r="C573" s="586">
        <f t="shared" si="35"/>
        <v>2.5</v>
      </c>
      <c r="F573">
        <v>572</v>
      </c>
      <c r="G573" s="587">
        <f t="shared" si="36"/>
        <v>135030</v>
      </c>
      <c r="H573" s="586">
        <f t="shared" si="39"/>
        <v>2</v>
      </c>
    </row>
    <row r="574" spans="1:8" x14ac:dyDescent="0.25">
      <c r="A574">
        <v>573</v>
      </c>
      <c r="B574" s="579">
        <f t="shared" si="38"/>
        <v>168787.5</v>
      </c>
      <c r="C574" s="586">
        <f t="shared" si="35"/>
        <v>2.5</v>
      </c>
      <c r="F574">
        <v>573</v>
      </c>
      <c r="G574" s="587">
        <f t="shared" si="36"/>
        <v>135030</v>
      </c>
      <c r="H574" s="586">
        <f t="shared" si="39"/>
        <v>2</v>
      </c>
    </row>
    <row r="575" spans="1:8" x14ac:dyDescent="0.25">
      <c r="A575">
        <v>574</v>
      </c>
      <c r="B575" s="579">
        <f t="shared" si="38"/>
        <v>168787.5</v>
      </c>
      <c r="C575" s="586">
        <f t="shared" si="35"/>
        <v>2.5</v>
      </c>
      <c r="F575">
        <v>574</v>
      </c>
      <c r="G575" s="587">
        <f t="shared" si="36"/>
        <v>135030</v>
      </c>
      <c r="H575" s="586">
        <f t="shared" si="39"/>
        <v>2</v>
      </c>
    </row>
    <row r="576" spans="1:8" x14ac:dyDescent="0.25">
      <c r="A576">
        <v>575</v>
      </c>
      <c r="B576" s="579">
        <f t="shared" si="38"/>
        <v>168787.5</v>
      </c>
      <c r="C576" s="586">
        <f t="shared" si="35"/>
        <v>2.5</v>
      </c>
      <c r="F576">
        <v>575</v>
      </c>
      <c r="G576" s="587">
        <f t="shared" si="36"/>
        <v>135030</v>
      </c>
      <c r="H576" s="586">
        <f t="shared" si="39"/>
        <v>2</v>
      </c>
    </row>
    <row r="577" spans="1:8" x14ac:dyDescent="0.25">
      <c r="A577">
        <v>576</v>
      </c>
      <c r="B577" s="579">
        <f t="shared" si="38"/>
        <v>168787.5</v>
      </c>
      <c r="C577" s="586">
        <f t="shared" si="35"/>
        <v>2.5</v>
      </c>
      <c r="F577">
        <v>576</v>
      </c>
      <c r="G577" s="587">
        <f t="shared" si="36"/>
        <v>135030</v>
      </c>
      <c r="H577" s="586">
        <f t="shared" si="39"/>
        <v>2</v>
      </c>
    </row>
    <row r="578" spans="1:8" x14ac:dyDescent="0.25">
      <c r="A578">
        <v>577</v>
      </c>
      <c r="B578" s="579">
        <f t="shared" si="38"/>
        <v>168787.5</v>
      </c>
      <c r="C578" s="586">
        <f t="shared" si="35"/>
        <v>2.5</v>
      </c>
      <c r="F578">
        <v>577</v>
      </c>
      <c r="G578" s="587">
        <f t="shared" si="36"/>
        <v>135030</v>
      </c>
      <c r="H578" s="586">
        <f t="shared" si="39"/>
        <v>2</v>
      </c>
    </row>
    <row r="579" spans="1:8" x14ac:dyDescent="0.25">
      <c r="A579">
        <v>578</v>
      </c>
      <c r="B579" s="579">
        <f t="shared" si="38"/>
        <v>168787.5</v>
      </c>
      <c r="C579" s="586">
        <f t="shared" ref="C579:C642" si="40">B579/$D$2</f>
        <v>2.5</v>
      </c>
      <c r="F579">
        <v>578</v>
      </c>
      <c r="G579" s="587">
        <f t="shared" ref="G579:G642" si="41">H579*$D$2</f>
        <v>135030</v>
      </c>
      <c r="H579" s="586">
        <f t="shared" si="39"/>
        <v>2</v>
      </c>
    </row>
    <row r="580" spans="1:8" x14ac:dyDescent="0.25">
      <c r="A580">
        <v>579</v>
      </c>
      <c r="B580" s="579">
        <f t="shared" si="38"/>
        <v>168787.5</v>
      </c>
      <c r="C580" s="586">
        <f t="shared" si="40"/>
        <v>2.5</v>
      </c>
      <c r="F580">
        <v>579</v>
      </c>
      <c r="G580" s="587">
        <f t="shared" si="41"/>
        <v>135030</v>
      </c>
      <c r="H580" s="586">
        <f t="shared" si="39"/>
        <v>2</v>
      </c>
    </row>
    <row r="581" spans="1:8" x14ac:dyDescent="0.25">
      <c r="A581">
        <v>580</v>
      </c>
      <c r="B581" s="579">
        <f t="shared" si="38"/>
        <v>168787.5</v>
      </c>
      <c r="C581" s="586">
        <f t="shared" si="40"/>
        <v>2.5</v>
      </c>
      <c r="F581">
        <v>580</v>
      </c>
      <c r="G581" s="587">
        <f t="shared" si="41"/>
        <v>135030</v>
      </c>
      <c r="H581" s="586">
        <f t="shared" si="39"/>
        <v>2</v>
      </c>
    </row>
    <row r="582" spans="1:8" x14ac:dyDescent="0.25">
      <c r="A582">
        <v>581</v>
      </c>
      <c r="B582" s="579">
        <f t="shared" si="38"/>
        <v>168787.5</v>
      </c>
      <c r="C582" s="586">
        <f t="shared" si="40"/>
        <v>2.5</v>
      </c>
      <c r="F582">
        <v>581</v>
      </c>
      <c r="G582" s="587">
        <f t="shared" si="41"/>
        <v>135030</v>
      </c>
      <c r="H582" s="586">
        <f t="shared" si="39"/>
        <v>2</v>
      </c>
    </row>
    <row r="583" spans="1:8" x14ac:dyDescent="0.25">
      <c r="A583">
        <v>582</v>
      </c>
      <c r="B583" s="579">
        <f t="shared" si="38"/>
        <v>168787.5</v>
      </c>
      <c r="C583" s="586">
        <f t="shared" si="40"/>
        <v>2.5</v>
      </c>
      <c r="F583">
        <v>582</v>
      </c>
      <c r="G583" s="587">
        <f t="shared" si="41"/>
        <v>135030</v>
      </c>
      <c r="H583" s="586">
        <f t="shared" si="39"/>
        <v>2</v>
      </c>
    </row>
    <row r="584" spans="1:8" x14ac:dyDescent="0.25">
      <c r="A584">
        <v>583</v>
      </c>
      <c r="B584" s="579">
        <f t="shared" si="38"/>
        <v>168787.5</v>
      </c>
      <c r="C584" s="586">
        <f t="shared" si="40"/>
        <v>2.5</v>
      </c>
      <c r="F584">
        <v>583</v>
      </c>
      <c r="G584" s="587">
        <f t="shared" si="41"/>
        <v>135030</v>
      </c>
      <c r="H584" s="586">
        <f t="shared" si="39"/>
        <v>2</v>
      </c>
    </row>
    <row r="585" spans="1:8" x14ac:dyDescent="0.25">
      <c r="A585">
        <v>584</v>
      </c>
      <c r="B585" s="579">
        <f t="shared" si="38"/>
        <v>168787.5</v>
      </c>
      <c r="C585" s="586">
        <f t="shared" si="40"/>
        <v>2.5</v>
      </c>
      <c r="F585">
        <v>584</v>
      </c>
      <c r="G585" s="587">
        <f t="shared" si="41"/>
        <v>135030</v>
      </c>
      <c r="H585" s="586">
        <f t="shared" si="39"/>
        <v>2</v>
      </c>
    </row>
    <row r="586" spans="1:8" x14ac:dyDescent="0.25">
      <c r="A586">
        <v>585</v>
      </c>
      <c r="B586" s="579">
        <f t="shared" si="38"/>
        <v>168787.5</v>
      </c>
      <c r="C586" s="586">
        <f t="shared" si="40"/>
        <v>2.5</v>
      </c>
      <c r="F586">
        <v>585</v>
      </c>
      <c r="G586" s="587">
        <f t="shared" si="41"/>
        <v>135030</v>
      </c>
      <c r="H586" s="586">
        <f t="shared" si="39"/>
        <v>2</v>
      </c>
    </row>
    <row r="587" spans="1:8" x14ac:dyDescent="0.25">
      <c r="A587">
        <v>586</v>
      </c>
      <c r="B587" s="579">
        <f t="shared" si="38"/>
        <v>168787.5</v>
      </c>
      <c r="C587" s="586">
        <f t="shared" si="40"/>
        <v>2.5</v>
      </c>
      <c r="F587">
        <v>586</v>
      </c>
      <c r="G587" s="587">
        <f t="shared" si="41"/>
        <v>135030</v>
      </c>
      <c r="H587" s="586">
        <f t="shared" si="39"/>
        <v>2</v>
      </c>
    </row>
    <row r="588" spans="1:8" x14ac:dyDescent="0.25">
      <c r="A588">
        <v>587</v>
      </c>
      <c r="B588" s="579">
        <f t="shared" si="38"/>
        <v>168787.5</v>
      </c>
      <c r="C588" s="586">
        <f t="shared" si="40"/>
        <v>2.5</v>
      </c>
      <c r="F588">
        <v>587</v>
      </c>
      <c r="G588" s="587">
        <f t="shared" si="41"/>
        <v>135030</v>
      </c>
      <c r="H588" s="586">
        <f t="shared" si="39"/>
        <v>2</v>
      </c>
    </row>
    <row r="589" spans="1:8" x14ac:dyDescent="0.25">
      <c r="A589">
        <v>588</v>
      </c>
      <c r="B589" s="579">
        <f t="shared" si="38"/>
        <v>168787.5</v>
      </c>
      <c r="C589" s="586">
        <f t="shared" si="40"/>
        <v>2.5</v>
      </c>
      <c r="F589">
        <v>588</v>
      </c>
      <c r="G589" s="587">
        <f t="shared" si="41"/>
        <v>135030</v>
      </c>
      <c r="H589" s="586">
        <f t="shared" si="39"/>
        <v>2</v>
      </c>
    </row>
    <row r="590" spans="1:8" x14ac:dyDescent="0.25">
      <c r="A590">
        <v>589</v>
      </c>
      <c r="B590" s="579">
        <f t="shared" si="38"/>
        <v>168787.5</v>
      </c>
      <c r="C590" s="586">
        <f t="shared" si="40"/>
        <v>2.5</v>
      </c>
      <c r="F590">
        <v>589</v>
      </c>
      <c r="G590" s="587">
        <f t="shared" si="41"/>
        <v>135030</v>
      </c>
      <c r="H590" s="586">
        <f t="shared" si="39"/>
        <v>2</v>
      </c>
    </row>
    <row r="591" spans="1:8" x14ac:dyDescent="0.25">
      <c r="A591">
        <v>590</v>
      </c>
      <c r="B591" s="579">
        <f t="shared" si="38"/>
        <v>168787.5</v>
      </c>
      <c r="C591" s="586">
        <f t="shared" si="40"/>
        <v>2.5</v>
      </c>
      <c r="F591">
        <v>590</v>
      </c>
      <c r="G591" s="587">
        <f t="shared" si="41"/>
        <v>135030</v>
      </c>
      <c r="H591" s="586">
        <f t="shared" si="39"/>
        <v>2</v>
      </c>
    </row>
    <row r="592" spans="1:8" x14ac:dyDescent="0.25">
      <c r="A592">
        <v>591</v>
      </c>
      <c r="B592" s="579">
        <f t="shared" si="38"/>
        <v>168787.5</v>
      </c>
      <c r="C592" s="586">
        <f t="shared" si="40"/>
        <v>2.5</v>
      </c>
      <c r="F592">
        <v>591</v>
      </c>
      <c r="G592" s="587">
        <f t="shared" si="41"/>
        <v>135030</v>
      </c>
      <c r="H592" s="586">
        <f t="shared" si="39"/>
        <v>2</v>
      </c>
    </row>
    <row r="593" spans="1:8" x14ac:dyDescent="0.25">
      <c r="A593">
        <v>592</v>
      </c>
      <c r="B593" s="579">
        <f t="shared" si="38"/>
        <v>168787.5</v>
      </c>
      <c r="C593" s="586">
        <f t="shared" si="40"/>
        <v>2.5</v>
      </c>
      <c r="F593">
        <v>592</v>
      </c>
      <c r="G593" s="587">
        <f t="shared" si="41"/>
        <v>135030</v>
      </c>
      <c r="H593" s="586">
        <f t="shared" si="39"/>
        <v>2</v>
      </c>
    </row>
    <row r="594" spans="1:8" x14ac:dyDescent="0.25">
      <c r="A594">
        <v>593</v>
      </c>
      <c r="B594" s="579">
        <f t="shared" si="38"/>
        <v>168787.5</v>
      </c>
      <c r="C594" s="586">
        <f t="shared" si="40"/>
        <v>2.5</v>
      </c>
      <c r="F594">
        <v>593</v>
      </c>
      <c r="G594" s="587">
        <f t="shared" si="41"/>
        <v>135030</v>
      </c>
      <c r="H594" s="586">
        <f t="shared" si="39"/>
        <v>2</v>
      </c>
    </row>
    <row r="595" spans="1:8" x14ac:dyDescent="0.25">
      <c r="A595">
        <v>594</v>
      </c>
      <c r="B595" s="579">
        <f t="shared" si="38"/>
        <v>168787.5</v>
      </c>
      <c r="C595" s="586">
        <f t="shared" si="40"/>
        <v>2.5</v>
      </c>
      <c r="F595">
        <v>594</v>
      </c>
      <c r="G595" s="587">
        <f t="shared" si="41"/>
        <v>135030</v>
      </c>
      <c r="H595" s="586">
        <f t="shared" si="39"/>
        <v>2</v>
      </c>
    </row>
    <row r="596" spans="1:8" x14ac:dyDescent="0.25">
      <c r="A596">
        <v>595</v>
      </c>
      <c r="B596" s="579">
        <f t="shared" si="38"/>
        <v>168787.5</v>
      </c>
      <c r="C596" s="586">
        <f t="shared" si="40"/>
        <v>2.5</v>
      </c>
      <c r="F596">
        <v>595</v>
      </c>
      <c r="G596" s="587">
        <f t="shared" si="41"/>
        <v>135030</v>
      </c>
      <c r="H596" s="586">
        <f t="shared" si="39"/>
        <v>2</v>
      </c>
    </row>
    <row r="597" spans="1:8" x14ac:dyDescent="0.25">
      <c r="A597">
        <v>596</v>
      </c>
      <c r="B597" s="579">
        <f t="shared" si="38"/>
        <v>168787.5</v>
      </c>
      <c r="C597" s="586">
        <f t="shared" si="40"/>
        <v>2.5</v>
      </c>
      <c r="F597">
        <v>596</v>
      </c>
      <c r="G597" s="587">
        <f t="shared" si="41"/>
        <v>135030</v>
      </c>
      <c r="H597" s="586">
        <f t="shared" si="39"/>
        <v>2</v>
      </c>
    </row>
    <row r="598" spans="1:8" x14ac:dyDescent="0.25">
      <c r="A598">
        <v>597</v>
      </c>
      <c r="B598" s="579">
        <f t="shared" si="38"/>
        <v>168787.5</v>
      </c>
      <c r="C598" s="586">
        <f t="shared" si="40"/>
        <v>2.5</v>
      </c>
      <c r="F598">
        <v>597</v>
      </c>
      <c r="G598" s="587">
        <f t="shared" si="41"/>
        <v>135030</v>
      </c>
      <c r="H598" s="586">
        <f t="shared" si="39"/>
        <v>2</v>
      </c>
    </row>
    <row r="599" spans="1:8" x14ac:dyDescent="0.25">
      <c r="A599">
        <v>598</v>
      </c>
      <c r="B599" s="579">
        <f t="shared" si="38"/>
        <v>168787.5</v>
      </c>
      <c r="C599" s="586">
        <f t="shared" si="40"/>
        <v>2.5</v>
      </c>
      <c r="F599">
        <v>598</v>
      </c>
      <c r="G599" s="587">
        <f t="shared" si="41"/>
        <v>135030</v>
      </c>
      <c r="H599" s="586">
        <f t="shared" si="39"/>
        <v>2</v>
      </c>
    </row>
    <row r="600" spans="1:8" x14ac:dyDescent="0.25">
      <c r="A600">
        <v>599</v>
      </c>
      <c r="B600" s="579">
        <f t="shared" si="38"/>
        <v>168787.5</v>
      </c>
      <c r="C600" s="586">
        <f t="shared" si="40"/>
        <v>2.5</v>
      </c>
      <c r="F600">
        <v>599</v>
      </c>
      <c r="G600" s="587">
        <f t="shared" si="41"/>
        <v>135030</v>
      </c>
      <c r="H600" s="586">
        <f t="shared" si="39"/>
        <v>2</v>
      </c>
    </row>
    <row r="601" spans="1:8" x14ac:dyDescent="0.25">
      <c r="A601">
        <v>600</v>
      </c>
      <c r="B601" s="579">
        <f t="shared" si="38"/>
        <v>168787.5</v>
      </c>
      <c r="C601" s="586">
        <f t="shared" si="40"/>
        <v>2.5</v>
      </c>
      <c r="F601">
        <v>600</v>
      </c>
      <c r="G601" s="587">
        <f t="shared" si="41"/>
        <v>135030</v>
      </c>
      <c r="H601" s="586">
        <f t="shared" si="39"/>
        <v>2</v>
      </c>
    </row>
    <row r="602" spans="1:8" x14ac:dyDescent="0.25">
      <c r="A602">
        <v>601</v>
      </c>
      <c r="B602" s="579">
        <f>3.5*$D$2</f>
        <v>236302.5</v>
      </c>
      <c r="C602" s="586">
        <f t="shared" si="40"/>
        <v>3.5</v>
      </c>
      <c r="F602">
        <v>601</v>
      </c>
      <c r="G602" s="587">
        <f t="shared" si="41"/>
        <v>202545</v>
      </c>
      <c r="H602" s="586">
        <f>$L$3</f>
        <v>3</v>
      </c>
    </row>
    <row r="603" spans="1:8" x14ac:dyDescent="0.25">
      <c r="A603">
        <v>602</v>
      </c>
      <c r="B603" s="579">
        <f t="shared" ref="B603:B666" si="42">3.5*$D$2</f>
        <v>236302.5</v>
      </c>
      <c r="C603" s="586">
        <f t="shared" si="40"/>
        <v>3.5</v>
      </c>
      <c r="F603">
        <v>602</v>
      </c>
      <c r="G603" s="587">
        <f t="shared" si="41"/>
        <v>202545</v>
      </c>
      <c r="H603" s="586">
        <f t="shared" ref="H603:H666" si="43">$L$3</f>
        <v>3</v>
      </c>
    </row>
    <row r="604" spans="1:8" x14ac:dyDescent="0.25">
      <c r="A604">
        <v>603</v>
      </c>
      <c r="B604" s="579">
        <f t="shared" si="42"/>
        <v>236302.5</v>
      </c>
      <c r="C604" s="586">
        <f t="shared" si="40"/>
        <v>3.5</v>
      </c>
      <c r="F604">
        <v>603</v>
      </c>
      <c r="G604" s="587">
        <f t="shared" si="41"/>
        <v>202545</v>
      </c>
      <c r="H604" s="586">
        <f t="shared" si="43"/>
        <v>3</v>
      </c>
    </row>
    <row r="605" spans="1:8" x14ac:dyDescent="0.25">
      <c r="A605">
        <v>604</v>
      </c>
      <c r="B605" s="579">
        <f t="shared" si="42"/>
        <v>236302.5</v>
      </c>
      <c r="C605" s="586">
        <f t="shared" si="40"/>
        <v>3.5</v>
      </c>
      <c r="F605">
        <v>604</v>
      </c>
      <c r="G605" s="587">
        <f t="shared" si="41"/>
        <v>202545</v>
      </c>
      <c r="H605" s="586">
        <f t="shared" si="43"/>
        <v>3</v>
      </c>
    </row>
    <row r="606" spans="1:8" x14ac:dyDescent="0.25">
      <c r="A606">
        <v>605</v>
      </c>
      <c r="B606" s="579">
        <f t="shared" si="42"/>
        <v>236302.5</v>
      </c>
      <c r="C606" s="586">
        <f t="shared" si="40"/>
        <v>3.5</v>
      </c>
      <c r="F606">
        <v>605</v>
      </c>
      <c r="G606" s="587">
        <f t="shared" si="41"/>
        <v>202545</v>
      </c>
      <c r="H606" s="586">
        <f t="shared" si="43"/>
        <v>3</v>
      </c>
    </row>
    <row r="607" spans="1:8" x14ac:dyDescent="0.25">
      <c r="A607">
        <v>606</v>
      </c>
      <c r="B607" s="579">
        <f t="shared" si="42"/>
        <v>236302.5</v>
      </c>
      <c r="C607" s="586">
        <f t="shared" si="40"/>
        <v>3.5</v>
      </c>
      <c r="F607">
        <v>606</v>
      </c>
      <c r="G607" s="587">
        <f t="shared" si="41"/>
        <v>202545</v>
      </c>
      <c r="H607" s="586">
        <f t="shared" si="43"/>
        <v>3</v>
      </c>
    </row>
    <row r="608" spans="1:8" x14ac:dyDescent="0.25">
      <c r="A608">
        <v>607</v>
      </c>
      <c r="B608" s="579">
        <f t="shared" si="42"/>
        <v>236302.5</v>
      </c>
      <c r="C608" s="586">
        <f t="shared" si="40"/>
        <v>3.5</v>
      </c>
      <c r="F608">
        <v>607</v>
      </c>
      <c r="G608" s="587">
        <f t="shared" si="41"/>
        <v>202545</v>
      </c>
      <c r="H608" s="586">
        <f t="shared" si="43"/>
        <v>3</v>
      </c>
    </row>
    <row r="609" spans="1:8" x14ac:dyDescent="0.25">
      <c r="A609">
        <v>608</v>
      </c>
      <c r="B609" s="579">
        <f t="shared" si="42"/>
        <v>236302.5</v>
      </c>
      <c r="C609" s="586">
        <f t="shared" si="40"/>
        <v>3.5</v>
      </c>
      <c r="F609">
        <v>608</v>
      </c>
      <c r="G609" s="587">
        <f t="shared" si="41"/>
        <v>202545</v>
      </c>
      <c r="H609" s="586">
        <f t="shared" si="43"/>
        <v>3</v>
      </c>
    </row>
    <row r="610" spans="1:8" x14ac:dyDescent="0.25">
      <c r="A610">
        <v>609</v>
      </c>
      <c r="B610" s="579">
        <f t="shared" si="42"/>
        <v>236302.5</v>
      </c>
      <c r="C610" s="586">
        <f t="shared" si="40"/>
        <v>3.5</v>
      </c>
      <c r="F610">
        <v>609</v>
      </c>
      <c r="G610" s="587">
        <f t="shared" si="41"/>
        <v>202545</v>
      </c>
      <c r="H610" s="586">
        <f t="shared" si="43"/>
        <v>3</v>
      </c>
    </row>
    <row r="611" spans="1:8" x14ac:dyDescent="0.25">
      <c r="A611">
        <v>610</v>
      </c>
      <c r="B611" s="579">
        <f t="shared" si="42"/>
        <v>236302.5</v>
      </c>
      <c r="C611" s="586">
        <f t="shared" si="40"/>
        <v>3.5</v>
      </c>
      <c r="F611">
        <v>610</v>
      </c>
      <c r="G611" s="587">
        <f t="shared" si="41"/>
        <v>202545</v>
      </c>
      <c r="H611" s="586">
        <f t="shared" si="43"/>
        <v>3</v>
      </c>
    </row>
    <row r="612" spans="1:8" x14ac:dyDescent="0.25">
      <c r="A612">
        <v>611</v>
      </c>
      <c r="B612" s="579">
        <f t="shared" si="42"/>
        <v>236302.5</v>
      </c>
      <c r="C612" s="586">
        <f t="shared" si="40"/>
        <v>3.5</v>
      </c>
      <c r="F612">
        <v>611</v>
      </c>
      <c r="G612" s="587">
        <f t="shared" si="41"/>
        <v>202545</v>
      </c>
      <c r="H612" s="586">
        <f t="shared" si="43"/>
        <v>3</v>
      </c>
    </row>
    <row r="613" spans="1:8" x14ac:dyDescent="0.25">
      <c r="A613">
        <v>612</v>
      </c>
      <c r="B613" s="579">
        <f t="shared" si="42"/>
        <v>236302.5</v>
      </c>
      <c r="C613" s="586">
        <f t="shared" si="40"/>
        <v>3.5</v>
      </c>
      <c r="F613">
        <v>612</v>
      </c>
      <c r="G613" s="587">
        <f t="shared" si="41"/>
        <v>202545</v>
      </c>
      <c r="H613" s="586">
        <f t="shared" si="43"/>
        <v>3</v>
      </c>
    </row>
    <row r="614" spans="1:8" x14ac:dyDescent="0.25">
      <c r="A614">
        <v>613</v>
      </c>
      <c r="B614" s="579">
        <f t="shared" si="42"/>
        <v>236302.5</v>
      </c>
      <c r="C614" s="586">
        <f t="shared" si="40"/>
        <v>3.5</v>
      </c>
      <c r="F614">
        <v>613</v>
      </c>
      <c r="G614" s="587">
        <f t="shared" si="41"/>
        <v>202545</v>
      </c>
      <c r="H614" s="586">
        <f t="shared" si="43"/>
        <v>3</v>
      </c>
    </row>
    <row r="615" spans="1:8" x14ac:dyDescent="0.25">
      <c r="A615">
        <v>614</v>
      </c>
      <c r="B615" s="579">
        <f t="shared" si="42"/>
        <v>236302.5</v>
      </c>
      <c r="C615" s="586">
        <f t="shared" si="40"/>
        <v>3.5</v>
      </c>
      <c r="F615">
        <v>614</v>
      </c>
      <c r="G615" s="587">
        <f t="shared" si="41"/>
        <v>202545</v>
      </c>
      <c r="H615" s="586">
        <f t="shared" si="43"/>
        <v>3</v>
      </c>
    </row>
    <row r="616" spans="1:8" x14ac:dyDescent="0.25">
      <c r="A616">
        <v>615</v>
      </c>
      <c r="B616" s="579">
        <f t="shared" si="42"/>
        <v>236302.5</v>
      </c>
      <c r="C616" s="586">
        <f t="shared" si="40"/>
        <v>3.5</v>
      </c>
      <c r="F616">
        <v>615</v>
      </c>
      <c r="G616" s="587">
        <f t="shared" si="41"/>
        <v>202545</v>
      </c>
      <c r="H616" s="586">
        <f t="shared" si="43"/>
        <v>3</v>
      </c>
    </row>
    <row r="617" spans="1:8" x14ac:dyDescent="0.25">
      <c r="A617">
        <v>616</v>
      </c>
      <c r="B617" s="579">
        <f t="shared" si="42"/>
        <v>236302.5</v>
      </c>
      <c r="C617" s="586">
        <f t="shared" si="40"/>
        <v>3.5</v>
      </c>
      <c r="F617">
        <v>616</v>
      </c>
      <c r="G617" s="587">
        <f t="shared" si="41"/>
        <v>202545</v>
      </c>
      <c r="H617" s="586">
        <f t="shared" si="43"/>
        <v>3</v>
      </c>
    </row>
    <row r="618" spans="1:8" x14ac:dyDescent="0.25">
      <c r="A618">
        <v>617</v>
      </c>
      <c r="B618" s="579">
        <f t="shared" si="42"/>
        <v>236302.5</v>
      </c>
      <c r="C618" s="586">
        <f t="shared" si="40"/>
        <v>3.5</v>
      </c>
      <c r="F618">
        <v>617</v>
      </c>
      <c r="G618" s="587">
        <f t="shared" si="41"/>
        <v>202545</v>
      </c>
      <c r="H618" s="586">
        <f t="shared" si="43"/>
        <v>3</v>
      </c>
    </row>
    <row r="619" spans="1:8" x14ac:dyDescent="0.25">
      <c r="A619">
        <v>618</v>
      </c>
      <c r="B619" s="579">
        <f t="shared" si="42"/>
        <v>236302.5</v>
      </c>
      <c r="C619" s="586">
        <f t="shared" si="40"/>
        <v>3.5</v>
      </c>
      <c r="F619">
        <v>618</v>
      </c>
      <c r="G619" s="587">
        <f t="shared" si="41"/>
        <v>202545</v>
      </c>
      <c r="H619" s="586">
        <f t="shared" si="43"/>
        <v>3</v>
      </c>
    </row>
    <row r="620" spans="1:8" x14ac:dyDescent="0.25">
      <c r="A620">
        <v>619</v>
      </c>
      <c r="B620" s="579">
        <f t="shared" si="42"/>
        <v>236302.5</v>
      </c>
      <c r="C620" s="586">
        <f t="shared" si="40"/>
        <v>3.5</v>
      </c>
      <c r="F620">
        <v>619</v>
      </c>
      <c r="G620" s="587">
        <f t="shared" si="41"/>
        <v>202545</v>
      </c>
      <c r="H620" s="586">
        <f t="shared" si="43"/>
        <v>3</v>
      </c>
    </row>
    <row r="621" spans="1:8" x14ac:dyDescent="0.25">
      <c r="A621">
        <v>620</v>
      </c>
      <c r="B621" s="579">
        <f t="shared" si="42"/>
        <v>236302.5</v>
      </c>
      <c r="C621" s="586">
        <f t="shared" si="40"/>
        <v>3.5</v>
      </c>
      <c r="F621">
        <v>620</v>
      </c>
      <c r="G621" s="587">
        <f t="shared" si="41"/>
        <v>202545</v>
      </c>
      <c r="H621" s="586">
        <f t="shared" si="43"/>
        <v>3</v>
      </c>
    </row>
    <row r="622" spans="1:8" x14ac:dyDescent="0.25">
      <c r="A622">
        <v>621</v>
      </c>
      <c r="B622" s="579">
        <f t="shared" si="42"/>
        <v>236302.5</v>
      </c>
      <c r="C622" s="586">
        <f t="shared" si="40"/>
        <v>3.5</v>
      </c>
      <c r="F622">
        <v>621</v>
      </c>
      <c r="G622" s="587">
        <f t="shared" si="41"/>
        <v>202545</v>
      </c>
      <c r="H622" s="586">
        <f t="shared" si="43"/>
        <v>3</v>
      </c>
    </row>
    <row r="623" spans="1:8" x14ac:dyDescent="0.25">
      <c r="A623">
        <v>622</v>
      </c>
      <c r="B623" s="579">
        <f t="shared" si="42"/>
        <v>236302.5</v>
      </c>
      <c r="C623" s="586">
        <f t="shared" si="40"/>
        <v>3.5</v>
      </c>
      <c r="F623">
        <v>622</v>
      </c>
      <c r="G623" s="587">
        <f t="shared" si="41"/>
        <v>202545</v>
      </c>
      <c r="H623" s="586">
        <f t="shared" si="43"/>
        <v>3</v>
      </c>
    </row>
    <row r="624" spans="1:8" x14ac:dyDescent="0.25">
      <c r="A624">
        <v>623</v>
      </c>
      <c r="B624" s="579">
        <f t="shared" si="42"/>
        <v>236302.5</v>
      </c>
      <c r="C624" s="586">
        <f t="shared" si="40"/>
        <v>3.5</v>
      </c>
      <c r="F624">
        <v>623</v>
      </c>
      <c r="G624" s="587">
        <f t="shared" si="41"/>
        <v>202545</v>
      </c>
      <c r="H624" s="586">
        <f t="shared" si="43"/>
        <v>3</v>
      </c>
    </row>
    <row r="625" spans="1:8" x14ac:dyDescent="0.25">
      <c r="A625">
        <v>624</v>
      </c>
      <c r="B625" s="579">
        <f t="shared" si="42"/>
        <v>236302.5</v>
      </c>
      <c r="C625" s="586">
        <f t="shared" si="40"/>
        <v>3.5</v>
      </c>
      <c r="F625">
        <v>624</v>
      </c>
      <c r="G625" s="587">
        <f t="shared" si="41"/>
        <v>202545</v>
      </c>
      <c r="H625" s="586">
        <f t="shared" si="43"/>
        <v>3</v>
      </c>
    </row>
    <row r="626" spans="1:8" x14ac:dyDescent="0.25">
      <c r="A626">
        <v>625</v>
      </c>
      <c r="B626" s="579">
        <f t="shared" si="42"/>
        <v>236302.5</v>
      </c>
      <c r="C626" s="586">
        <f t="shared" si="40"/>
        <v>3.5</v>
      </c>
      <c r="F626">
        <v>625</v>
      </c>
      <c r="G626" s="587">
        <f t="shared" si="41"/>
        <v>202545</v>
      </c>
      <c r="H626" s="586">
        <f t="shared" si="43"/>
        <v>3</v>
      </c>
    </row>
    <row r="627" spans="1:8" x14ac:dyDescent="0.25">
      <c r="A627">
        <v>626</v>
      </c>
      <c r="B627" s="579">
        <f t="shared" si="42"/>
        <v>236302.5</v>
      </c>
      <c r="C627" s="586">
        <f t="shared" si="40"/>
        <v>3.5</v>
      </c>
      <c r="F627">
        <v>626</v>
      </c>
      <c r="G627" s="587">
        <f t="shared" si="41"/>
        <v>202545</v>
      </c>
      <c r="H627" s="586">
        <f t="shared" si="43"/>
        <v>3</v>
      </c>
    </row>
    <row r="628" spans="1:8" x14ac:dyDescent="0.25">
      <c r="A628">
        <v>627</v>
      </c>
      <c r="B628" s="579">
        <f t="shared" si="42"/>
        <v>236302.5</v>
      </c>
      <c r="C628" s="586">
        <f t="shared" si="40"/>
        <v>3.5</v>
      </c>
      <c r="F628">
        <v>627</v>
      </c>
      <c r="G628" s="587">
        <f t="shared" si="41"/>
        <v>202545</v>
      </c>
      <c r="H628" s="586">
        <f t="shared" si="43"/>
        <v>3</v>
      </c>
    </row>
    <row r="629" spans="1:8" x14ac:dyDescent="0.25">
      <c r="A629">
        <v>628</v>
      </c>
      <c r="B629" s="579">
        <f t="shared" si="42"/>
        <v>236302.5</v>
      </c>
      <c r="C629" s="586">
        <f t="shared" si="40"/>
        <v>3.5</v>
      </c>
      <c r="F629">
        <v>628</v>
      </c>
      <c r="G629" s="587">
        <f t="shared" si="41"/>
        <v>202545</v>
      </c>
      <c r="H629" s="586">
        <f t="shared" si="43"/>
        <v>3</v>
      </c>
    </row>
    <row r="630" spans="1:8" x14ac:dyDescent="0.25">
      <c r="A630">
        <v>629</v>
      </c>
      <c r="B630" s="579">
        <f t="shared" si="42"/>
        <v>236302.5</v>
      </c>
      <c r="C630" s="586">
        <f t="shared" si="40"/>
        <v>3.5</v>
      </c>
      <c r="F630">
        <v>629</v>
      </c>
      <c r="G630" s="587">
        <f t="shared" si="41"/>
        <v>202545</v>
      </c>
      <c r="H630" s="586">
        <f t="shared" si="43"/>
        <v>3</v>
      </c>
    </row>
    <row r="631" spans="1:8" x14ac:dyDescent="0.25">
      <c r="A631">
        <v>630</v>
      </c>
      <c r="B631" s="579">
        <f t="shared" si="42"/>
        <v>236302.5</v>
      </c>
      <c r="C631" s="586">
        <f t="shared" si="40"/>
        <v>3.5</v>
      </c>
      <c r="F631">
        <v>630</v>
      </c>
      <c r="G631" s="587">
        <f t="shared" si="41"/>
        <v>202545</v>
      </c>
      <c r="H631" s="586">
        <f t="shared" si="43"/>
        <v>3</v>
      </c>
    </row>
    <row r="632" spans="1:8" x14ac:dyDescent="0.25">
      <c r="A632">
        <v>631</v>
      </c>
      <c r="B632" s="579">
        <f t="shared" si="42"/>
        <v>236302.5</v>
      </c>
      <c r="C632" s="586">
        <f t="shared" si="40"/>
        <v>3.5</v>
      </c>
      <c r="F632">
        <v>631</v>
      </c>
      <c r="G632" s="587">
        <f t="shared" si="41"/>
        <v>202545</v>
      </c>
      <c r="H632" s="586">
        <f t="shared" si="43"/>
        <v>3</v>
      </c>
    </row>
    <row r="633" spans="1:8" x14ac:dyDescent="0.25">
      <c r="A633">
        <v>632</v>
      </c>
      <c r="B633" s="579">
        <f t="shared" si="42"/>
        <v>236302.5</v>
      </c>
      <c r="C633" s="586">
        <f t="shared" si="40"/>
        <v>3.5</v>
      </c>
      <c r="F633">
        <v>632</v>
      </c>
      <c r="G633" s="587">
        <f t="shared" si="41"/>
        <v>202545</v>
      </c>
      <c r="H633" s="586">
        <f t="shared" si="43"/>
        <v>3</v>
      </c>
    </row>
    <row r="634" spans="1:8" x14ac:dyDescent="0.25">
      <c r="A634">
        <v>633</v>
      </c>
      <c r="B634" s="579">
        <f t="shared" si="42"/>
        <v>236302.5</v>
      </c>
      <c r="C634" s="586">
        <f t="shared" si="40"/>
        <v>3.5</v>
      </c>
      <c r="F634">
        <v>633</v>
      </c>
      <c r="G634" s="587">
        <f t="shared" si="41"/>
        <v>202545</v>
      </c>
      <c r="H634" s="586">
        <f t="shared" si="43"/>
        <v>3</v>
      </c>
    </row>
    <row r="635" spans="1:8" x14ac:dyDescent="0.25">
      <c r="A635">
        <v>634</v>
      </c>
      <c r="B635" s="579">
        <f t="shared" si="42"/>
        <v>236302.5</v>
      </c>
      <c r="C635" s="586">
        <f t="shared" si="40"/>
        <v>3.5</v>
      </c>
      <c r="F635">
        <v>634</v>
      </c>
      <c r="G635" s="587">
        <f t="shared" si="41"/>
        <v>202545</v>
      </c>
      <c r="H635" s="586">
        <f t="shared" si="43"/>
        <v>3</v>
      </c>
    </row>
    <row r="636" spans="1:8" x14ac:dyDescent="0.25">
      <c r="A636">
        <v>635</v>
      </c>
      <c r="B636" s="579">
        <f t="shared" si="42"/>
        <v>236302.5</v>
      </c>
      <c r="C636" s="586">
        <f t="shared" si="40"/>
        <v>3.5</v>
      </c>
      <c r="F636">
        <v>635</v>
      </c>
      <c r="G636" s="587">
        <f t="shared" si="41"/>
        <v>202545</v>
      </c>
      <c r="H636" s="586">
        <f t="shared" si="43"/>
        <v>3</v>
      </c>
    </row>
    <row r="637" spans="1:8" x14ac:dyDescent="0.25">
      <c r="A637">
        <v>636</v>
      </c>
      <c r="B637" s="579">
        <f t="shared" si="42"/>
        <v>236302.5</v>
      </c>
      <c r="C637" s="586">
        <f t="shared" si="40"/>
        <v>3.5</v>
      </c>
      <c r="F637">
        <v>636</v>
      </c>
      <c r="G637" s="587">
        <f t="shared" si="41"/>
        <v>202545</v>
      </c>
      <c r="H637" s="586">
        <f t="shared" si="43"/>
        <v>3</v>
      </c>
    </row>
    <row r="638" spans="1:8" x14ac:dyDescent="0.25">
      <c r="A638">
        <v>637</v>
      </c>
      <c r="B638" s="579">
        <f t="shared" si="42"/>
        <v>236302.5</v>
      </c>
      <c r="C638" s="586">
        <f t="shared" si="40"/>
        <v>3.5</v>
      </c>
      <c r="F638">
        <v>637</v>
      </c>
      <c r="G638" s="587">
        <f t="shared" si="41"/>
        <v>202545</v>
      </c>
      <c r="H638" s="586">
        <f t="shared" si="43"/>
        <v>3</v>
      </c>
    </row>
    <row r="639" spans="1:8" x14ac:dyDescent="0.25">
      <c r="A639">
        <v>638</v>
      </c>
      <c r="B639" s="579">
        <f t="shared" si="42"/>
        <v>236302.5</v>
      </c>
      <c r="C639" s="586">
        <f t="shared" si="40"/>
        <v>3.5</v>
      </c>
      <c r="F639">
        <v>638</v>
      </c>
      <c r="G639" s="587">
        <f t="shared" si="41"/>
        <v>202545</v>
      </c>
      <c r="H639" s="586">
        <f t="shared" si="43"/>
        <v>3</v>
      </c>
    </row>
    <row r="640" spans="1:8" x14ac:dyDescent="0.25">
      <c r="A640">
        <v>639</v>
      </c>
      <c r="B640" s="579">
        <f t="shared" si="42"/>
        <v>236302.5</v>
      </c>
      <c r="C640" s="586">
        <f t="shared" si="40"/>
        <v>3.5</v>
      </c>
      <c r="F640">
        <v>639</v>
      </c>
      <c r="G640" s="587">
        <f t="shared" si="41"/>
        <v>202545</v>
      </c>
      <c r="H640" s="586">
        <f t="shared" si="43"/>
        <v>3</v>
      </c>
    </row>
    <row r="641" spans="1:8" x14ac:dyDescent="0.25">
      <c r="A641">
        <v>640</v>
      </c>
      <c r="B641" s="579">
        <f t="shared" si="42"/>
        <v>236302.5</v>
      </c>
      <c r="C641" s="586">
        <f t="shared" si="40"/>
        <v>3.5</v>
      </c>
      <c r="F641">
        <v>640</v>
      </c>
      <c r="G641" s="587">
        <f t="shared" si="41"/>
        <v>202545</v>
      </c>
      <c r="H641" s="586">
        <f t="shared" si="43"/>
        <v>3</v>
      </c>
    </row>
    <row r="642" spans="1:8" x14ac:dyDescent="0.25">
      <c r="A642">
        <v>641</v>
      </c>
      <c r="B642" s="579">
        <f t="shared" si="42"/>
        <v>236302.5</v>
      </c>
      <c r="C642" s="586">
        <f t="shared" si="40"/>
        <v>3.5</v>
      </c>
      <c r="F642">
        <v>641</v>
      </c>
      <c r="G642" s="587">
        <f t="shared" si="41"/>
        <v>202545</v>
      </c>
      <c r="H642" s="586">
        <f t="shared" si="43"/>
        <v>3</v>
      </c>
    </row>
    <row r="643" spans="1:8" x14ac:dyDescent="0.25">
      <c r="A643">
        <v>642</v>
      </c>
      <c r="B643" s="579">
        <f t="shared" si="42"/>
        <v>236302.5</v>
      </c>
      <c r="C643" s="586">
        <f t="shared" ref="C643:C706" si="44">B643/$D$2</f>
        <v>3.5</v>
      </c>
      <c r="F643">
        <v>642</v>
      </c>
      <c r="G643" s="587">
        <f t="shared" ref="G643:G706" si="45">H643*$D$2</f>
        <v>202545</v>
      </c>
      <c r="H643" s="586">
        <f t="shared" si="43"/>
        <v>3</v>
      </c>
    </row>
    <row r="644" spans="1:8" x14ac:dyDescent="0.25">
      <c r="A644">
        <v>643</v>
      </c>
      <c r="B644" s="579">
        <f t="shared" si="42"/>
        <v>236302.5</v>
      </c>
      <c r="C644" s="586">
        <f t="shared" si="44"/>
        <v>3.5</v>
      </c>
      <c r="F644">
        <v>643</v>
      </c>
      <c r="G644" s="587">
        <f t="shared" si="45"/>
        <v>202545</v>
      </c>
      <c r="H644" s="586">
        <f t="shared" si="43"/>
        <v>3</v>
      </c>
    </row>
    <row r="645" spans="1:8" x14ac:dyDescent="0.25">
      <c r="A645">
        <v>644</v>
      </c>
      <c r="B645" s="579">
        <f t="shared" si="42"/>
        <v>236302.5</v>
      </c>
      <c r="C645" s="586">
        <f t="shared" si="44"/>
        <v>3.5</v>
      </c>
      <c r="F645">
        <v>644</v>
      </c>
      <c r="G645" s="587">
        <f t="shared" si="45"/>
        <v>202545</v>
      </c>
      <c r="H645" s="586">
        <f t="shared" si="43"/>
        <v>3</v>
      </c>
    </row>
    <row r="646" spans="1:8" x14ac:dyDescent="0.25">
      <c r="A646">
        <v>645</v>
      </c>
      <c r="B646" s="579">
        <f t="shared" si="42"/>
        <v>236302.5</v>
      </c>
      <c r="C646" s="586">
        <f t="shared" si="44"/>
        <v>3.5</v>
      </c>
      <c r="F646">
        <v>645</v>
      </c>
      <c r="G646" s="587">
        <f t="shared" si="45"/>
        <v>202545</v>
      </c>
      <c r="H646" s="586">
        <f t="shared" si="43"/>
        <v>3</v>
      </c>
    </row>
    <row r="647" spans="1:8" x14ac:dyDescent="0.25">
      <c r="A647">
        <v>646</v>
      </c>
      <c r="B647" s="579">
        <f t="shared" si="42"/>
        <v>236302.5</v>
      </c>
      <c r="C647" s="586">
        <f t="shared" si="44"/>
        <v>3.5</v>
      </c>
      <c r="F647">
        <v>646</v>
      </c>
      <c r="G647" s="587">
        <f t="shared" si="45"/>
        <v>202545</v>
      </c>
      <c r="H647" s="586">
        <f t="shared" si="43"/>
        <v>3</v>
      </c>
    </row>
    <row r="648" spans="1:8" x14ac:dyDescent="0.25">
      <c r="A648">
        <v>647</v>
      </c>
      <c r="B648" s="579">
        <f t="shared" si="42"/>
        <v>236302.5</v>
      </c>
      <c r="C648" s="586">
        <f t="shared" si="44"/>
        <v>3.5</v>
      </c>
      <c r="F648">
        <v>647</v>
      </c>
      <c r="G648" s="587">
        <f t="shared" si="45"/>
        <v>202545</v>
      </c>
      <c r="H648" s="586">
        <f t="shared" si="43"/>
        <v>3</v>
      </c>
    </row>
    <row r="649" spans="1:8" x14ac:dyDescent="0.25">
      <c r="A649">
        <v>648</v>
      </c>
      <c r="B649" s="579">
        <f t="shared" si="42"/>
        <v>236302.5</v>
      </c>
      <c r="C649" s="586">
        <f t="shared" si="44"/>
        <v>3.5</v>
      </c>
      <c r="F649">
        <v>648</v>
      </c>
      <c r="G649" s="587">
        <f t="shared" si="45"/>
        <v>202545</v>
      </c>
      <c r="H649" s="586">
        <f t="shared" si="43"/>
        <v>3</v>
      </c>
    </row>
    <row r="650" spans="1:8" x14ac:dyDescent="0.25">
      <c r="A650">
        <v>649</v>
      </c>
      <c r="B650" s="579">
        <f t="shared" si="42"/>
        <v>236302.5</v>
      </c>
      <c r="C650" s="586">
        <f t="shared" si="44"/>
        <v>3.5</v>
      </c>
      <c r="F650">
        <v>649</v>
      </c>
      <c r="G650" s="587">
        <f t="shared" si="45"/>
        <v>202545</v>
      </c>
      <c r="H650" s="586">
        <f t="shared" si="43"/>
        <v>3</v>
      </c>
    </row>
    <row r="651" spans="1:8" x14ac:dyDescent="0.25">
      <c r="A651">
        <v>650</v>
      </c>
      <c r="B651" s="579">
        <f t="shared" si="42"/>
        <v>236302.5</v>
      </c>
      <c r="C651" s="586">
        <f t="shared" si="44"/>
        <v>3.5</v>
      </c>
      <c r="F651">
        <v>650</v>
      </c>
      <c r="G651" s="587">
        <f t="shared" si="45"/>
        <v>202545</v>
      </c>
      <c r="H651" s="586">
        <f t="shared" si="43"/>
        <v>3</v>
      </c>
    </row>
    <row r="652" spans="1:8" x14ac:dyDescent="0.25">
      <c r="A652">
        <v>651</v>
      </c>
      <c r="B652" s="579">
        <f t="shared" si="42"/>
        <v>236302.5</v>
      </c>
      <c r="C652" s="586">
        <f t="shared" si="44"/>
        <v>3.5</v>
      </c>
      <c r="F652">
        <v>651</v>
      </c>
      <c r="G652" s="587">
        <f t="shared" si="45"/>
        <v>202545</v>
      </c>
      <c r="H652" s="586">
        <f t="shared" si="43"/>
        <v>3</v>
      </c>
    </row>
    <row r="653" spans="1:8" x14ac:dyDescent="0.25">
      <c r="A653">
        <v>652</v>
      </c>
      <c r="B653" s="579">
        <f t="shared" si="42"/>
        <v>236302.5</v>
      </c>
      <c r="C653" s="586">
        <f t="shared" si="44"/>
        <v>3.5</v>
      </c>
      <c r="F653">
        <v>652</v>
      </c>
      <c r="G653" s="587">
        <f t="shared" si="45"/>
        <v>202545</v>
      </c>
      <c r="H653" s="586">
        <f t="shared" si="43"/>
        <v>3</v>
      </c>
    </row>
    <row r="654" spans="1:8" x14ac:dyDescent="0.25">
      <c r="A654">
        <v>653</v>
      </c>
      <c r="B654" s="579">
        <f t="shared" si="42"/>
        <v>236302.5</v>
      </c>
      <c r="C654" s="586">
        <f t="shared" si="44"/>
        <v>3.5</v>
      </c>
      <c r="F654">
        <v>653</v>
      </c>
      <c r="G654" s="587">
        <f t="shared" si="45"/>
        <v>202545</v>
      </c>
      <c r="H654" s="586">
        <f t="shared" si="43"/>
        <v>3</v>
      </c>
    </row>
    <row r="655" spans="1:8" x14ac:dyDescent="0.25">
      <c r="A655">
        <v>654</v>
      </c>
      <c r="B655" s="579">
        <f t="shared" si="42"/>
        <v>236302.5</v>
      </c>
      <c r="C655" s="586">
        <f t="shared" si="44"/>
        <v>3.5</v>
      </c>
      <c r="F655">
        <v>654</v>
      </c>
      <c r="G655" s="587">
        <f t="shared" si="45"/>
        <v>202545</v>
      </c>
      <c r="H655" s="586">
        <f t="shared" si="43"/>
        <v>3</v>
      </c>
    </row>
    <row r="656" spans="1:8" x14ac:dyDescent="0.25">
      <c r="A656">
        <v>655</v>
      </c>
      <c r="B656" s="579">
        <f t="shared" si="42"/>
        <v>236302.5</v>
      </c>
      <c r="C656" s="586">
        <f t="shared" si="44"/>
        <v>3.5</v>
      </c>
      <c r="F656">
        <v>655</v>
      </c>
      <c r="G656" s="587">
        <f t="shared" si="45"/>
        <v>202545</v>
      </c>
      <c r="H656" s="586">
        <f t="shared" si="43"/>
        <v>3</v>
      </c>
    </row>
    <row r="657" spans="1:8" x14ac:dyDescent="0.25">
      <c r="A657">
        <v>656</v>
      </c>
      <c r="B657" s="579">
        <f t="shared" si="42"/>
        <v>236302.5</v>
      </c>
      <c r="C657" s="586">
        <f t="shared" si="44"/>
        <v>3.5</v>
      </c>
      <c r="F657">
        <v>656</v>
      </c>
      <c r="G657" s="587">
        <f t="shared" si="45"/>
        <v>202545</v>
      </c>
      <c r="H657" s="586">
        <f t="shared" si="43"/>
        <v>3</v>
      </c>
    </row>
    <row r="658" spans="1:8" x14ac:dyDescent="0.25">
      <c r="A658">
        <v>657</v>
      </c>
      <c r="B658" s="579">
        <f t="shared" si="42"/>
        <v>236302.5</v>
      </c>
      <c r="C658" s="586">
        <f t="shared" si="44"/>
        <v>3.5</v>
      </c>
      <c r="F658">
        <v>657</v>
      </c>
      <c r="G658" s="587">
        <f t="shared" si="45"/>
        <v>202545</v>
      </c>
      <c r="H658" s="586">
        <f t="shared" si="43"/>
        <v>3</v>
      </c>
    </row>
    <row r="659" spans="1:8" x14ac:dyDescent="0.25">
      <c r="A659">
        <v>658</v>
      </c>
      <c r="B659" s="579">
        <f t="shared" si="42"/>
        <v>236302.5</v>
      </c>
      <c r="C659" s="586">
        <f t="shared" si="44"/>
        <v>3.5</v>
      </c>
      <c r="F659">
        <v>658</v>
      </c>
      <c r="G659" s="587">
        <f t="shared" si="45"/>
        <v>202545</v>
      </c>
      <c r="H659" s="586">
        <f t="shared" si="43"/>
        <v>3</v>
      </c>
    </row>
    <row r="660" spans="1:8" x14ac:dyDescent="0.25">
      <c r="A660">
        <v>659</v>
      </c>
      <c r="B660" s="579">
        <f t="shared" si="42"/>
        <v>236302.5</v>
      </c>
      <c r="C660" s="586">
        <f t="shared" si="44"/>
        <v>3.5</v>
      </c>
      <c r="F660">
        <v>659</v>
      </c>
      <c r="G660" s="587">
        <f t="shared" si="45"/>
        <v>202545</v>
      </c>
      <c r="H660" s="586">
        <f t="shared" si="43"/>
        <v>3</v>
      </c>
    </row>
    <row r="661" spans="1:8" x14ac:dyDescent="0.25">
      <c r="A661">
        <v>660</v>
      </c>
      <c r="B661" s="579">
        <f t="shared" si="42"/>
        <v>236302.5</v>
      </c>
      <c r="C661" s="586">
        <f t="shared" si="44"/>
        <v>3.5</v>
      </c>
      <c r="F661">
        <v>660</v>
      </c>
      <c r="G661" s="587">
        <f t="shared" si="45"/>
        <v>202545</v>
      </c>
      <c r="H661" s="586">
        <f t="shared" si="43"/>
        <v>3</v>
      </c>
    </row>
    <row r="662" spans="1:8" x14ac:dyDescent="0.25">
      <c r="A662">
        <v>661</v>
      </c>
      <c r="B662" s="579">
        <f t="shared" si="42"/>
        <v>236302.5</v>
      </c>
      <c r="C662" s="586">
        <f t="shared" si="44"/>
        <v>3.5</v>
      </c>
      <c r="F662">
        <v>661</v>
      </c>
      <c r="G662" s="587">
        <f t="shared" si="45"/>
        <v>202545</v>
      </c>
      <c r="H662" s="586">
        <f t="shared" si="43"/>
        <v>3</v>
      </c>
    </row>
    <row r="663" spans="1:8" x14ac:dyDescent="0.25">
      <c r="A663">
        <v>662</v>
      </c>
      <c r="B663" s="579">
        <f t="shared" si="42"/>
        <v>236302.5</v>
      </c>
      <c r="C663" s="586">
        <f t="shared" si="44"/>
        <v>3.5</v>
      </c>
      <c r="F663">
        <v>662</v>
      </c>
      <c r="G663" s="587">
        <f t="shared" si="45"/>
        <v>202545</v>
      </c>
      <c r="H663" s="586">
        <f t="shared" si="43"/>
        <v>3</v>
      </c>
    </row>
    <row r="664" spans="1:8" x14ac:dyDescent="0.25">
      <c r="A664">
        <v>663</v>
      </c>
      <c r="B664" s="579">
        <f t="shared" si="42"/>
        <v>236302.5</v>
      </c>
      <c r="C664" s="586">
        <f t="shared" si="44"/>
        <v>3.5</v>
      </c>
      <c r="F664">
        <v>663</v>
      </c>
      <c r="G664" s="587">
        <f t="shared" si="45"/>
        <v>202545</v>
      </c>
      <c r="H664" s="586">
        <f t="shared" si="43"/>
        <v>3</v>
      </c>
    </row>
    <row r="665" spans="1:8" x14ac:dyDescent="0.25">
      <c r="A665">
        <v>664</v>
      </c>
      <c r="B665" s="579">
        <f t="shared" si="42"/>
        <v>236302.5</v>
      </c>
      <c r="C665" s="586">
        <f t="shared" si="44"/>
        <v>3.5</v>
      </c>
      <c r="F665">
        <v>664</v>
      </c>
      <c r="G665" s="587">
        <f t="shared" si="45"/>
        <v>202545</v>
      </c>
      <c r="H665" s="586">
        <f t="shared" si="43"/>
        <v>3</v>
      </c>
    </row>
    <row r="666" spans="1:8" x14ac:dyDescent="0.25">
      <c r="A666">
        <v>665</v>
      </c>
      <c r="B666" s="579">
        <f t="shared" si="42"/>
        <v>236302.5</v>
      </c>
      <c r="C666" s="586">
        <f t="shared" si="44"/>
        <v>3.5</v>
      </c>
      <c r="F666">
        <v>665</v>
      </c>
      <c r="G666" s="587">
        <f t="shared" si="45"/>
        <v>202545</v>
      </c>
      <c r="H666" s="586">
        <f t="shared" si="43"/>
        <v>3</v>
      </c>
    </row>
    <row r="667" spans="1:8" x14ac:dyDescent="0.25">
      <c r="A667">
        <v>666</v>
      </c>
      <c r="B667" s="579">
        <f t="shared" ref="B667:B730" si="46">3.5*$D$2</f>
        <v>236302.5</v>
      </c>
      <c r="C667" s="586">
        <f t="shared" si="44"/>
        <v>3.5</v>
      </c>
      <c r="F667">
        <v>666</v>
      </c>
      <c r="G667" s="587">
        <f t="shared" si="45"/>
        <v>202545</v>
      </c>
      <c r="H667" s="586">
        <f t="shared" ref="H667:H730" si="47">$L$3</f>
        <v>3</v>
      </c>
    </row>
    <row r="668" spans="1:8" x14ac:dyDescent="0.25">
      <c r="A668">
        <v>667</v>
      </c>
      <c r="B668" s="579">
        <f t="shared" si="46"/>
        <v>236302.5</v>
      </c>
      <c r="C668" s="586">
        <f t="shared" si="44"/>
        <v>3.5</v>
      </c>
      <c r="F668">
        <v>667</v>
      </c>
      <c r="G668" s="587">
        <f t="shared" si="45"/>
        <v>202545</v>
      </c>
      <c r="H668" s="586">
        <f t="shared" si="47"/>
        <v>3</v>
      </c>
    </row>
    <row r="669" spans="1:8" x14ac:dyDescent="0.25">
      <c r="A669">
        <v>668</v>
      </c>
      <c r="B669" s="579">
        <f t="shared" si="46"/>
        <v>236302.5</v>
      </c>
      <c r="C669" s="586">
        <f t="shared" si="44"/>
        <v>3.5</v>
      </c>
      <c r="F669">
        <v>668</v>
      </c>
      <c r="G669" s="587">
        <f t="shared" si="45"/>
        <v>202545</v>
      </c>
      <c r="H669" s="586">
        <f t="shared" si="47"/>
        <v>3</v>
      </c>
    </row>
    <row r="670" spans="1:8" x14ac:dyDescent="0.25">
      <c r="A670">
        <v>669</v>
      </c>
      <c r="B670" s="579">
        <f t="shared" si="46"/>
        <v>236302.5</v>
      </c>
      <c r="C670" s="586">
        <f t="shared" si="44"/>
        <v>3.5</v>
      </c>
      <c r="F670">
        <v>669</v>
      </c>
      <c r="G670" s="587">
        <f t="shared" si="45"/>
        <v>202545</v>
      </c>
      <c r="H670" s="586">
        <f t="shared" si="47"/>
        <v>3</v>
      </c>
    </row>
    <row r="671" spans="1:8" x14ac:dyDescent="0.25">
      <c r="A671">
        <v>670</v>
      </c>
      <c r="B671" s="579">
        <f t="shared" si="46"/>
        <v>236302.5</v>
      </c>
      <c r="C671" s="586">
        <f t="shared" si="44"/>
        <v>3.5</v>
      </c>
      <c r="F671">
        <v>670</v>
      </c>
      <c r="G671" s="587">
        <f t="shared" si="45"/>
        <v>202545</v>
      </c>
      <c r="H671" s="586">
        <f t="shared" si="47"/>
        <v>3</v>
      </c>
    </row>
    <row r="672" spans="1:8" x14ac:dyDescent="0.25">
      <c r="A672">
        <v>671</v>
      </c>
      <c r="B672" s="579">
        <f t="shared" si="46"/>
        <v>236302.5</v>
      </c>
      <c r="C672" s="586">
        <f t="shared" si="44"/>
        <v>3.5</v>
      </c>
      <c r="F672">
        <v>671</v>
      </c>
      <c r="G672" s="587">
        <f t="shared" si="45"/>
        <v>202545</v>
      </c>
      <c r="H672" s="586">
        <f t="shared" si="47"/>
        <v>3</v>
      </c>
    </row>
    <row r="673" spans="1:8" x14ac:dyDescent="0.25">
      <c r="A673">
        <v>672</v>
      </c>
      <c r="B673" s="579">
        <f t="shared" si="46"/>
        <v>236302.5</v>
      </c>
      <c r="C673" s="586">
        <f t="shared" si="44"/>
        <v>3.5</v>
      </c>
      <c r="F673">
        <v>672</v>
      </c>
      <c r="G673" s="587">
        <f t="shared" si="45"/>
        <v>202545</v>
      </c>
      <c r="H673" s="586">
        <f t="shared" si="47"/>
        <v>3</v>
      </c>
    </row>
    <row r="674" spans="1:8" x14ac:dyDescent="0.25">
      <c r="A674">
        <v>673</v>
      </c>
      <c r="B674" s="579">
        <f t="shared" si="46"/>
        <v>236302.5</v>
      </c>
      <c r="C674" s="586">
        <f t="shared" si="44"/>
        <v>3.5</v>
      </c>
      <c r="F674">
        <v>673</v>
      </c>
      <c r="G674" s="587">
        <f t="shared" si="45"/>
        <v>202545</v>
      </c>
      <c r="H674" s="586">
        <f t="shared" si="47"/>
        <v>3</v>
      </c>
    </row>
    <row r="675" spans="1:8" x14ac:dyDescent="0.25">
      <c r="A675">
        <v>674</v>
      </c>
      <c r="B675" s="579">
        <f t="shared" si="46"/>
        <v>236302.5</v>
      </c>
      <c r="C675" s="586">
        <f t="shared" si="44"/>
        <v>3.5</v>
      </c>
      <c r="F675">
        <v>674</v>
      </c>
      <c r="G675" s="587">
        <f t="shared" si="45"/>
        <v>202545</v>
      </c>
      <c r="H675" s="586">
        <f t="shared" si="47"/>
        <v>3</v>
      </c>
    </row>
    <row r="676" spans="1:8" x14ac:dyDescent="0.25">
      <c r="A676">
        <v>675</v>
      </c>
      <c r="B676" s="579">
        <f t="shared" si="46"/>
        <v>236302.5</v>
      </c>
      <c r="C676" s="586">
        <f t="shared" si="44"/>
        <v>3.5</v>
      </c>
      <c r="F676">
        <v>675</v>
      </c>
      <c r="G676" s="587">
        <f t="shared" si="45"/>
        <v>202545</v>
      </c>
      <c r="H676" s="586">
        <f t="shared" si="47"/>
        <v>3</v>
      </c>
    </row>
    <row r="677" spans="1:8" x14ac:dyDescent="0.25">
      <c r="A677">
        <v>676</v>
      </c>
      <c r="B677" s="579">
        <f t="shared" si="46"/>
        <v>236302.5</v>
      </c>
      <c r="C677" s="586">
        <f t="shared" si="44"/>
        <v>3.5</v>
      </c>
      <c r="F677">
        <v>676</v>
      </c>
      <c r="G677" s="587">
        <f t="shared" si="45"/>
        <v>202545</v>
      </c>
      <c r="H677" s="586">
        <f t="shared" si="47"/>
        <v>3</v>
      </c>
    </row>
    <row r="678" spans="1:8" x14ac:dyDescent="0.25">
      <c r="A678">
        <v>677</v>
      </c>
      <c r="B678" s="579">
        <f t="shared" si="46"/>
        <v>236302.5</v>
      </c>
      <c r="C678" s="586">
        <f t="shared" si="44"/>
        <v>3.5</v>
      </c>
      <c r="F678">
        <v>677</v>
      </c>
      <c r="G678" s="587">
        <f t="shared" si="45"/>
        <v>202545</v>
      </c>
      <c r="H678" s="586">
        <f t="shared" si="47"/>
        <v>3</v>
      </c>
    </row>
    <row r="679" spans="1:8" x14ac:dyDescent="0.25">
      <c r="A679">
        <v>678</v>
      </c>
      <c r="B679" s="579">
        <f t="shared" si="46"/>
        <v>236302.5</v>
      </c>
      <c r="C679" s="586">
        <f t="shared" si="44"/>
        <v>3.5</v>
      </c>
      <c r="F679">
        <v>678</v>
      </c>
      <c r="G679" s="587">
        <f t="shared" si="45"/>
        <v>202545</v>
      </c>
      <c r="H679" s="586">
        <f t="shared" si="47"/>
        <v>3</v>
      </c>
    </row>
    <row r="680" spans="1:8" x14ac:dyDescent="0.25">
      <c r="A680">
        <v>679</v>
      </c>
      <c r="B680" s="579">
        <f t="shared" si="46"/>
        <v>236302.5</v>
      </c>
      <c r="C680" s="586">
        <f t="shared" si="44"/>
        <v>3.5</v>
      </c>
      <c r="F680">
        <v>679</v>
      </c>
      <c r="G680" s="587">
        <f t="shared" si="45"/>
        <v>202545</v>
      </c>
      <c r="H680" s="586">
        <f t="shared" si="47"/>
        <v>3</v>
      </c>
    </row>
    <row r="681" spans="1:8" x14ac:dyDescent="0.25">
      <c r="A681">
        <v>680</v>
      </c>
      <c r="B681" s="579">
        <f t="shared" si="46"/>
        <v>236302.5</v>
      </c>
      <c r="C681" s="586">
        <f t="shared" si="44"/>
        <v>3.5</v>
      </c>
      <c r="F681">
        <v>680</v>
      </c>
      <c r="G681" s="587">
        <f t="shared" si="45"/>
        <v>202545</v>
      </c>
      <c r="H681" s="586">
        <f t="shared" si="47"/>
        <v>3</v>
      </c>
    </row>
    <row r="682" spans="1:8" x14ac:dyDescent="0.25">
      <c r="A682">
        <v>681</v>
      </c>
      <c r="B682" s="579">
        <f t="shared" si="46"/>
        <v>236302.5</v>
      </c>
      <c r="C682" s="586">
        <f t="shared" si="44"/>
        <v>3.5</v>
      </c>
      <c r="F682">
        <v>681</v>
      </c>
      <c r="G682" s="587">
        <f t="shared" si="45"/>
        <v>202545</v>
      </c>
      <c r="H682" s="586">
        <f t="shared" si="47"/>
        <v>3</v>
      </c>
    </row>
    <row r="683" spans="1:8" x14ac:dyDescent="0.25">
      <c r="A683">
        <v>682</v>
      </c>
      <c r="B683" s="579">
        <f t="shared" si="46"/>
        <v>236302.5</v>
      </c>
      <c r="C683" s="586">
        <f t="shared" si="44"/>
        <v>3.5</v>
      </c>
      <c r="F683">
        <v>682</v>
      </c>
      <c r="G683" s="587">
        <f t="shared" si="45"/>
        <v>202545</v>
      </c>
      <c r="H683" s="586">
        <f t="shared" si="47"/>
        <v>3</v>
      </c>
    </row>
    <row r="684" spans="1:8" x14ac:dyDescent="0.25">
      <c r="A684">
        <v>683</v>
      </c>
      <c r="B684" s="579">
        <f t="shared" si="46"/>
        <v>236302.5</v>
      </c>
      <c r="C684" s="586">
        <f t="shared" si="44"/>
        <v>3.5</v>
      </c>
      <c r="F684">
        <v>683</v>
      </c>
      <c r="G684" s="587">
        <f t="shared" si="45"/>
        <v>202545</v>
      </c>
      <c r="H684" s="586">
        <f t="shared" si="47"/>
        <v>3</v>
      </c>
    </row>
    <row r="685" spans="1:8" x14ac:dyDescent="0.25">
      <c r="A685">
        <v>684</v>
      </c>
      <c r="B685" s="579">
        <f t="shared" si="46"/>
        <v>236302.5</v>
      </c>
      <c r="C685" s="586">
        <f t="shared" si="44"/>
        <v>3.5</v>
      </c>
      <c r="F685">
        <v>684</v>
      </c>
      <c r="G685" s="587">
        <f t="shared" si="45"/>
        <v>202545</v>
      </c>
      <c r="H685" s="586">
        <f t="shared" si="47"/>
        <v>3</v>
      </c>
    </row>
    <row r="686" spans="1:8" x14ac:dyDescent="0.25">
      <c r="A686">
        <v>685</v>
      </c>
      <c r="B686" s="579">
        <f t="shared" si="46"/>
        <v>236302.5</v>
      </c>
      <c r="C686" s="586">
        <f t="shared" si="44"/>
        <v>3.5</v>
      </c>
      <c r="F686">
        <v>685</v>
      </c>
      <c r="G686" s="587">
        <f t="shared" si="45"/>
        <v>202545</v>
      </c>
      <c r="H686" s="586">
        <f t="shared" si="47"/>
        <v>3</v>
      </c>
    </row>
    <row r="687" spans="1:8" x14ac:dyDescent="0.25">
      <c r="A687">
        <v>686</v>
      </c>
      <c r="B687" s="579">
        <f t="shared" si="46"/>
        <v>236302.5</v>
      </c>
      <c r="C687" s="586">
        <f t="shared" si="44"/>
        <v>3.5</v>
      </c>
      <c r="F687">
        <v>686</v>
      </c>
      <c r="G687" s="587">
        <f t="shared" si="45"/>
        <v>202545</v>
      </c>
      <c r="H687" s="586">
        <f t="shared" si="47"/>
        <v>3</v>
      </c>
    </row>
    <row r="688" spans="1:8" x14ac:dyDescent="0.25">
      <c r="A688">
        <v>687</v>
      </c>
      <c r="B688" s="579">
        <f t="shared" si="46"/>
        <v>236302.5</v>
      </c>
      <c r="C688" s="586">
        <f t="shared" si="44"/>
        <v>3.5</v>
      </c>
      <c r="F688">
        <v>687</v>
      </c>
      <c r="G688" s="587">
        <f t="shared" si="45"/>
        <v>202545</v>
      </c>
      <c r="H688" s="586">
        <f t="shared" si="47"/>
        <v>3</v>
      </c>
    </row>
    <row r="689" spans="1:8" x14ac:dyDescent="0.25">
      <c r="A689">
        <v>688</v>
      </c>
      <c r="B689" s="579">
        <f t="shared" si="46"/>
        <v>236302.5</v>
      </c>
      <c r="C689" s="586">
        <f t="shared" si="44"/>
        <v>3.5</v>
      </c>
      <c r="F689">
        <v>688</v>
      </c>
      <c r="G689" s="587">
        <f t="shared" si="45"/>
        <v>202545</v>
      </c>
      <c r="H689" s="586">
        <f t="shared" si="47"/>
        <v>3</v>
      </c>
    </row>
    <row r="690" spans="1:8" x14ac:dyDescent="0.25">
      <c r="A690">
        <v>689</v>
      </c>
      <c r="B690" s="579">
        <f t="shared" si="46"/>
        <v>236302.5</v>
      </c>
      <c r="C690" s="586">
        <f t="shared" si="44"/>
        <v>3.5</v>
      </c>
      <c r="F690">
        <v>689</v>
      </c>
      <c r="G690" s="587">
        <f t="shared" si="45"/>
        <v>202545</v>
      </c>
      <c r="H690" s="586">
        <f t="shared" si="47"/>
        <v>3</v>
      </c>
    </row>
    <row r="691" spans="1:8" x14ac:dyDescent="0.25">
      <c r="A691">
        <v>690</v>
      </c>
      <c r="B691" s="579">
        <f t="shared" si="46"/>
        <v>236302.5</v>
      </c>
      <c r="C691" s="586">
        <f t="shared" si="44"/>
        <v>3.5</v>
      </c>
      <c r="F691">
        <v>690</v>
      </c>
      <c r="G691" s="587">
        <f t="shared" si="45"/>
        <v>202545</v>
      </c>
      <c r="H691" s="586">
        <f t="shared" si="47"/>
        <v>3</v>
      </c>
    </row>
    <row r="692" spans="1:8" x14ac:dyDescent="0.25">
      <c r="A692">
        <v>691</v>
      </c>
      <c r="B692" s="579">
        <f t="shared" si="46"/>
        <v>236302.5</v>
      </c>
      <c r="C692" s="586">
        <f t="shared" si="44"/>
        <v>3.5</v>
      </c>
      <c r="F692">
        <v>691</v>
      </c>
      <c r="G692" s="587">
        <f t="shared" si="45"/>
        <v>202545</v>
      </c>
      <c r="H692" s="586">
        <f t="shared" si="47"/>
        <v>3</v>
      </c>
    </row>
    <row r="693" spans="1:8" x14ac:dyDescent="0.25">
      <c r="A693">
        <v>692</v>
      </c>
      <c r="B693" s="579">
        <f t="shared" si="46"/>
        <v>236302.5</v>
      </c>
      <c r="C693" s="586">
        <f t="shared" si="44"/>
        <v>3.5</v>
      </c>
      <c r="F693">
        <v>692</v>
      </c>
      <c r="G693" s="587">
        <f t="shared" si="45"/>
        <v>202545</v>
      </c>
      <c r="H693" s="586">
        <f t="shared" si="47"/>
        <v>3</v>
      </c>
    </row>
    <row r="694" spans="1:8" x14ac:dyDescent="0.25">
      <c r="A694">
        <v>693</v>
      </c>
      <c r="B694" s="579">
        <f t="shared" si="46"/>
        <v>236302.5</v>
      </c>
      <c r="C694" s="586">
        <f t="shared" si="44"/>
        <v>3.5</v>
      </c>
      <c r="F694">
        <v>693</v>
      </c>
      <c r="G694" s="587">
        <f t="shared" si="45"/>
        <v>202545</v>
      </c>
      <c r="H694" s="586">
        <f t="shared" si="47"/>
        <v>3</v>
      </c>
    </row>
    <row r="695" spans="1:8" x14ac:dyDescent="0.25">
      <c r="A695">
        <v>694</v>
      </c>
      <c r="B695" s="579">
        <f t="shared" si="46"/>
        <v>236302.5</v>
      </c>
      <c r="C695" s="586">
        <f t="shared" si="44"/>
        <v>3.5</v>
      </c>
      <c r="F695">
        <v>694</v>
      </c>
      <c r="G695" s="587">
        <f t="shared" si="45"/>
        <v>202545</v>
      </c>
      <c r="H695" s="586">
        <f t="shared" si="47"/>
        <v>3</v>
      </c>
    </row>
    <row r="696" spans="1:8" x14ac:dyDescent="0.25">
      <c r="A696">
        <v>695</v>
      </c>
      <c r="B696" s="579">
        <f t="shared" si="46"/>
        <v>236302.5</v>
      </c>
      <c r="C696" s="586">
        <f t="shared" si="44"/>
        <v>3.5</v>
      </c>
      <c r="F696">
        <v>695</v>
      </c>
      <c r="G696" s="587">
        <f t="shared" si="45"/>
        <v>202545</v>
      </c>
      <c r="H696" s="586">
        <f t="shared" si="47"/>
        <v>3</v>
      </c>
    </row>
    <row r="697" spans="1:8" x14ac:dyDescent="0.25">
      <c r="A697">
        <v>696</v>
      </c>
      <c r="B697" s="579">
        <f t="shared" si="46"/>
        <v>236302.5</v>
      </c>
      <c r="C697" s="586">
        <f t="shared" si="44"/>
        <v>3.5</v>
      </c>
      <c r="F697">
        <v>696</v>
      </c>
      <c r="G697" s="587">
        <f t="shared" si="45"/>
        <v>202545</v>
      </c>
      <c r="H697" s="586">
        <f t="shared" si="47"/>
        <v>3</v>
      </c>
    </row>
    <row r="698" spans="1:8" x14ac:dyDescent="0.25">
      <c r="A698">
        <v>697</v>
      </c>
      <c r="B698" s="579">
        <f t="shared" si="46"/>
        <v>236302.5</v>
      </c>
      <c r="C698" s="586">
        <f t="shared" si="44"/>
        <v>3.5</v>
      </c>
      <c r="F698">
        <v>697</v>
      </c>
      <c r="G698" s="587">
        <f t="shared" si="45"/>
        <v>202545</v>
      </c>
      <c r="H698" s="586">
        <f t="shared" si="47"/>
        <v>3</v>
      </c>
    </row>
    <row r="699" spans="1:8" x14ac:dyDescent="0.25">
      <c r="A699">
        <v>698</v>
      </c>
      <c r="B699" s="579">
        <f t="shared" si="46"/>
        <v>236302.5</v>
      </c>
      <c r="C699" s="586">
        <f t="shared" si="44"/>
        <v>3.5</v>
      </c>
      <c r="F699">
        <v>698</v>
      </c>
      <c r="G699" s="587">
        <f t="shared" si="45"/>
        <v>202545</v>
      </c>
      <c r="H699" s="586">
        <f t="shared" si="47"/>
        <v>3</v>
      </c>
    </row>
    <row r="700" spans="1:8" x14ac:dyDescent="0.25">
      <c r="A700">
        <v>699</v>
      </c>
      <c r="B700" s="579">
        <f t="shared" si="46"/>
        <v>236302.5</v>
      </c>
      <c r="C700" s="586">
        <f t="shared" si="44"/>
        <v>3.5</v>
      </c>
      <c r="F700">
        <v>699</v>
      </c>
      <c r="G700" s="587">
        <f t="shared" si="45"/>
        <v>202545</v>
      </c>
      <c r="H700" s="586">
        <f t="shared" si="47"/>
        <v>3</v>
      </c>
    </row>
    <row r="701" spans="1:8" x14ac:dyDescent="0.25">
      <c r="A701">
        <v>700</v>
      </c>
      <c r="B701" s="579">
        <f t="shared" si="46"/>
        <v>236302.5</v>
      </c>
      <c r="C701" s="586">
        <f t="shared" si="44"/>
        <v>3.5</v>
      </c>
      <c r="F701">
        <v>700</v>
      </c>
      <c r="G701" s="587">
        <f t="shared" si="45"/>
        <v>202545</v>
      </c>
      <c r="H701" s="586">
        <f t="shared" si="47"/>
        <v>3</v>
      </c>
    </row>
    <row r="702" spans="1:8" x14ac:dyDescent="0.25">
      <c r="A702">
        <v>701</v>
      </c>
      <c r="B702" s="579">
        <f t="shared" si="46"/>
        <v>236302.5</v>
      </c>
      <c r="C702" s="586">
        <f t="shared" si="44"/>
        <v>3.5</v>
      </c>
      <c r="F702">
        <v>701</v>
      </c>
      <c r="G702" s="587">
        <f t="shared" si="45"/>
        <v>202545</v>
      </c>
      <c r="H702" s="586">
        <f t="shared" si="47"/>
        <v>3</v>
      </c>
    </row>
    <row r="703" spans="1:8" x14ac:dyDescent="0.25">
      <c r="A703">
        <v>702</v>
      </c>
      <c r="B703" s="579">
        <f t="shared" si="46"/>
        <v>236302.5</v>
      </c>
      <c r="C703" s="586">
        <f t="shared" si="44"/>
        <v>3.5</v>
      </c>
      <c r="F703">
        <v>702</v>
      </c>
      <c r="G703" s="587">
        <f t="shared" si="45"/>
        <v>202545</v>
      </c>
      <c r="H703" s="586">
        <f t="shared" si="47"/>
        <v>3</v>
      </c>
    </row>
    <row r="704" spans="1:8" x14ac:dyDescent="0.25">
      <c r="A704">
        <v>703</v>
      </c>
      <c r="B704" s="579">
        <f t="shared" si="46"/>
        <v>236302.5</v>
      </c>
      <c r="C704" s="586">
        <f t="shared" si="44"/>
        <v>3.5</v>
      </c>
      <c r="F704">
        <v>703</v>
      </c>
      <c r="G704" s="587">
        <f t="shared" si="45"/>
        <v>202545</v>
      </c>
      <c r="H704" s="586">
        <f t="shared" si="47"/>
        <v>3</v>
      </c>
    </row>
    <row r="705" spans="1:8" x14ac:dyDescent="0.25">
      <c r="A705">
        <v>704</v>
      </c>
      <c r="B705" s="579">
        <f t="shared" si="46"/>
        <v>236302.5</v>
      </c>
      <c r="C705" s="586">
        <f t="shared" si="44"/>
        <v>3.5</v>
      </c>
      <c r="F705">
        <v>704</v>
      </c>
      <c r="G705" s="587">
        <f t="shared" si="45"/>
        <v>202545</v>
      </c>
      <c r="H705" s="586">
        <f t="shared" si="47"/>
        <v>3</v>
      </c>
    </row>
    <row r="706" spans="1:8" x14ac:dyDescent="0.25">
      <c r="A706">
        <v>705</v>
      </c>
      <c r="B706" s="579">
        <f t="shared" si="46"/>
        <v>236302.5</v>
      </c>
      <c r="C706" s="586">
        <f t="shared" si="44"/>
        <v>3.5</v>
      </c>
      <c r="F706">
        <v>705</v>
      </c>
      <c r="G706" s="587">
        <f t="shared" si="45"/>
        <v>202545</v>
      </c>
      <c r="H706" s="586">
        <f t="shared" si="47"/>
        <v>3</v>
      </c>
    </row>
    <row r="707" spans="1:8" x14ac:dyDescent="0.25">
      <c r="A707">
        <v>706</v>
      </c>
      <c r="B707" s="579">
        <f t="shared" si="46"/>
        <v>236302.5</v>
      </c>
      <c r="C707" s="586">
        <f t="shared" ref="C707:C770" si="48">B707/$D$2</f>
        <v>3.5</v>
      </c>
      <c r="F707">
        <v>706</v>
      </c>
      <c r="G707" s="587">
        <f t="shared" ref="G707:G770" si="49">H707*$D$2</f>
        <v>202545</v>
      </c>
      <c r="H707" s="586">
        <f t="shared" si="47"/>
        <v>3</v>
      </c>
    </row>
    <row r="708" spans="1:8" x14ac:dyDescent="0.25">
      <c r="A708">
        <v>707</v>
      </c>
      <c r="B708" s="579">
        <f t="shared" si="46"/>
        <v>236302.5</v>
      </c>
      <c r="C708" s="586">
        <f t="shared" si="48"/>
        <v>3.5</v>
      </c>
      <c r="F708">
        <v>707</v>
      </c>
      <c r="G708" s="587">
        <f t="shared" si="49"/>
        <v>202545</v>
      </c>
      <c r="H708" s="586">
        <f t="shared" si="47"/>
        <v>3</v>
      </c>
    </row>
    <row r="709" spans="1:8" x14ac:dyDescent="0.25">
      <c r="A709">
        <v>708</v>
      </c>
      <c r="B709" s="579">
        <f t="shared" si="46"/>
        <v>236302.5</v>
      </c>
      <c r="C709" s="586">
        <f t="shared" si="48"/>
        <v>3.5</v>
      </c>
      <c r="F709">
        <v>708</v>
      </c>
      <c r="G709" s="587">
        <f t="shared" si="49"/>
        <v>202545</v>
      </c>
      <c r="H709" s="586">
        <f t="shared" si="47"/>
        <v>3</v>
      </c>
    </row>
    <row r="710" spans="1:8" x14ac:dyDescent="0.25">
      <c r="A710">
        <v>709</v>
      </c>
      <c r="B710" s="579">
        <f t="shared" si="46"/>
        <v>236302.5</v>
      </c>
      <c r="C710" s="586">
        <f t="shared" si="48"/>
        <v>3.5</v>
      </c>
      <c r="F710">
        <v>709</v>
      </c>
      <c r="G710" s="587">
        <f t="shared" si="49"/>
        <v>202545</v>
      </c>
      <c r="H710" s="586">
        <f t="shared" si="47"/>
        <v>3</v>
      </c>
    </row>
    <row r="711" spans="1:8" x14ac:dyDescent="0.25">
      <c r="A711">
        <v>710</v>
      </c>
      <c r="B711" s="579">
        <f t="shared" si="46"/>
        <v>236302.5</v>
      </c>
      <c r="C711" s="586">
        <f t="shared" si="48"/>
        <v>3.5</v>
      </c>
      <c r="F711">
        <v>710</v>
      </c>
      <c r="G711" s="587">
        <f t="shared" si="49"/>
        <v>202545</v>
      </c>
      <c r="H711" s="586">
        <f t="shared" si="47"/>
        <v>3</v>
      </c>
    </row>
    <row r="712" spans="1:8" x14ac:dyDescent="0.25">
      <c r="A712">
        <v>711</v>
      </c>
      <c r="B712" s="579">
        <f t="shared" si="46"/>
        <v>236302.5</v>
      </c>
      <c r="C712" s="586">
        <f t="shared" si="48"/>
        <v>3.5</v>
      </c>
      <c r="F712">
        <v>711</v>
      </c>
      <c r="G712" s="587">
        <f t="shared" si="49"/>
        <v>202545</v>
      </c>
      <c r="H712" s="586">
        <f t="shared" si="47"/>
        <v>3</v>
      </c>
    </row>
    <row r="713" spans="1:8" x14ac:dyDescent="0.25">
      <c r="A713">
        <v>712</v>
      </c>
      <c r="B713" s="579">
        <f t="shared" si="46"/>
        <v>236302.5</v>
      </c>
      <c r="C713" s="586">
        <f t="shared" si="48"/>
        <v>3.5</v>
      </c>
      <c r="F713">
        <v>712</v>
      </c>
      <c r="G713" s="587">
        <f t="shared" si="49"/>
        <v>202545</v>
      </c>
      <c r="H713" s="586">
        <f t="shared" si="47"/>
        <v>3</v>
      </c>
    </row>
    <row r="714" spans="1:8" x14ac:dyDescent="0.25">
      <c r="A714">
        <v>713</v>
      </c>
      <c r="B714" s="579">
        <f t="shared" si="46"/>
        <v>236302.5</v>
      </c>
      <c r="C714" s="586">
        <f t="shared" si="48"/>
        <v>3.5</v>
      </c>
      <c r="F714">
        <v>713</v>
      </c>
      <c r="G714" s="587">
        <f t="shared" si="49"/>
        <v>202545</v>
      </c>
      <c r="H714" s="586">
        <f t="shared" si="47"/>
        <v>3</v>
      </c>
    </row>
    <row r="715" spans="1:8" x14ac:dyDescent="0.25">
      <c r="A715">
        <v>714</v>
      </c>
      <c r="B715" s="579">
        <f t="shared" si="46"/>
        <v>236302.5</v>
      </c>
      <c r="C715" s="586">
        <f t="shared" si="48"/>
        <v>3.5</v>
      </c>
      <c r="F715">
        <v>714</v>
      </c>
      <c r="G715" s="587">
        <f t="shared" si="49"/>
        <v>202545</v>
      </c>
      <c r="H715" s="586">
        <f t="shared" si="47"/>
        <v>3</v>
      </c>
    </row>
    <row r="716" spans="1:8" x14ac:dyDescent="0.25">
      <c r="A716">
        <v>715</v>
      </c>
      <c r="B716" s="579">
        <f t="shared" si="46"/>
        <v>236302.5</v>
      </c>
      <c r="C716" s="586">
        <f t="shared" si="48"/>
        <v>3.5</v>
      </c>
      <c r="F716">
        <v>715</v>
      </c>
      <c r="G716" s="587">
        <f t="shared" si="49"/>
        <v>202545</v>
      </c>
      <c r="H716" s="586">
        <f t="shared" si="47"/>
        <v>3</v>
      </c>
    </row>
    <row r="717" spans="1:8" x14ac:dyDescent="0.25">
      <c r="A717">
        <v>716</v>
      </c>
      <c r="B717" s="579">
        <f t="shared" si="46"/>
        <v>236302.5</v>
      </c>
      <c r="C717" s="586">
        <f t="shared" si="48"/>
        <v>3.5</v>
      </c>
      <c r="F717">
        <v>716</v>
      </c>
      <c r="G717" s="587">
        <f t="shared" si="49"/>
        <v>202545</v>
      </c>
      <c r="H717" s="586">
        <f t="shared" si="47"/>
        <v>3</v>
      </c>
    </row>
    <row r="718" spans="1:8" x14ac:dyDescent="0.25">
      <c r="A718">
        <v>717</v>
      </c>
      <c r="B718" s="579">
        <f t="shared" si="46"/>
        <v>236302.5</v>
      </c>
      <c r="C718" s="586">
        <f t="shared" si="48"/>
        <v>3.5</v>
      </c>
      <c r="F718">
        <v>717</v>
      </c>
      <c r="G718" s="587">
        <f t="shared" si="49"/>
        <v>202545</v>
      </c>
      <c r="H718" s="586">
        <f t="shared" si="47"/>
        <v>3</v>
      </c>
    </row>
    <row r="719" spans="1:8" x14ac:dyDescent="0.25">
      <c r="A719">
        <v>718</v>
      </c>
      <c r="B719" s="579">
        <f t="shared" si="46"/>
        <v>236302.5</v>
      </c>
      <c r="C719" s="586">
        <f t="shared" si="48"/>
        <v>3.5</v>
      </c>
      <c r="F719">
        <v>718</v>
      </c>
      <c r="G719" s="587">
        <f t="shared" si="49"/>
        <v>202545</v>
      </c>
      <c r="H719" s="586">
        <f t="shared" si="47"/>
        <v>3</v>
      </c>
    </row>
    <row r="720" spans="1:8" x14ac:dyDescent="0.25">
      <c r="A720">
        <v>719</v>
      </c>
      <c r="B720" s="579">
        <f t="shared" si="46"/>
        <v>236302.5</v>
      </c>
      <c r="C720" s="586">
        <f t="shared" si="48"/>
        <v>3.5</v>
      </c>
      <c r="F720">
        <v>719</v>
      </c>
      <c r="G720" s="587">
        <f t="shared" si="49"/>
        <v>202545</v>
      </c>
      <c r="H720" s="586">
        <f t="shared" si="47"/>
        <v>3</v>
      </c>
    </row>
    <row r="721" spans="1:8" x14ac:dyDescent="0.25">
      <c r="A721">
        <v>720</v>
      </c>
      <c r="B721" s="579">
        <f t="shared" si="46"/>
        <v>236302.5</v>
      </c>
      <c r="C721" s="586">
        <f t="shared" si="48"/>
        <v>3.5</v>
      </c>
      <c r="F721">
        <v>720</v>
      </c>
      <c r="G721" s="587">
        <f t="shared" si="49"/>
        <v>202545</v>
      </c>
      <c r="H721" s="586">
        <f t="shared" si="47"/>
        <v>3</v>
      </c>
    </row>
    <row r="722" spans="1:8" x14ac:dyDescent="0.25">
      <c r="A722">
        <v>721</v>
      </c>
      <c r="B722" s="579">
        <f t="shared" si="46"/>
        <v>236302.5</v>
      </c>
      <c r="C722" s="586">
        <f t="shared" si="48"/>
        <v>3.5</v>
      </c>
      <c r="F722">
        <v>721</v>
      </c>
      <c r="G722" s="587">
        <f t="shared" si="49"/>
        <v>202545</v>
      </c>
      <c r="H722" s="586">
        <f t="shared" si="47"/>
        <v>3</v>
      </c>
    </row>
    <row r="723" spans="1:8" x14ac:dyDescent="0.25">
      <c r="A723">
        <v>722</v>
      </c>
      <c r="B723" s="579">
        <f t="shared" si="46"/>
        <v>236302.5</v>
      </c>
      <c r="C723" s="586">
        <f t="shared" si="48"/>
        <v>3.5</v>
      </c>
      <c r="F723">
        <v>722</v>
      </c>
      <c r="G723" s="587">
        <f t="shared" si="49"/>
        <v>202545</v>
      </c>
      <c r="H723" s="586">
        <f t="shared" si="47"/>
        <v>3</v>
      </c>
    </row>
    <row r="724" spans="1:8" x14ac:dyDescent="0.25">
      <c r="A724">
        <v>723</v>
      </c>
      <c r="B724" s="579">
        <f t="shared" si="46"/>
        <v>236302.5</v>
      </c>
      <c r="C724" s="586">
        <f t="shared" si="48"/>
        <v>3.5</v>
      </c>
      <c r="F724">
        <v>723</v>
      </c>
      <c r="G724" s="587">
        <f t="shared" si="49"/>
        <v>202545</v>
      </c>
      <c r="H724" s="586">
        <f t="shared" si="47"/>
        <v>3</v>
      </c>
    </row>
    <row r="725" spans="1:8" x14ac:dyDescent="0.25">
      <c r="A725">
        <v>724</v>
      </c>
      <c r="B725" s="579">
        <f t="shared" si="46"/>
        <v>236302.5</v>
      </c>
      <c r="C725" s="586">
        <f t="shared" si="48"/>
        <v>3.5</v>
      </c>
      <c r="F725">
        <v>724</v>
      </c>
      <c r="G725" s="587">
        <f t="shared" si="49"/>
        <v>202545</v>
      </c>
      <c r="H725" s="586">
        <f t="shared" si="47"/>
        <v>3</v>
      </c>
    </row>
    <row r="726" spans="1:8" x14ac:dyDescent="0.25">
      <c r="A726">
        <v>725</v>
      </c>
      <c r="B726" s="579">
        <f t="shared" si="46"/>
        <v>236302.5</v>
      </c>
      <c r="C726" s="586">
        <f t="shared" si="48"/>
        <v>3.5</v>
      </c>
      <c r="F726">
        <v>725</v>
      </c>
      <c r="G726" s="587">
        <f t="shared" si="49"/>
        <v>202545</v>
      </c>
      <c r="H726" s="586">
        <f t="shared" si="47"/>
        <v>3</v>
      </c>
    </row>
    <row r="727" spans="1:8" x14ac:dyDescent="0.25">
      <c r="A727">
        <v>726</v>
      </c>
      <c r="B727" s="579">
        <f t="shared" si="46"/>
        <v>236302.5</v>
      </c>
      <c r="C727" s="586">
        <f t="shared" si="48"/>
        <v>3.5</v>
      </c>
      <c r="F727">
        <v>726</v>
      </c>
      <c r="G727" s="587">
        <f t="shared" si="49"/>
        <v>202545</v>
      </c>
      <c r="H727" s="586">
        <f t="shared" si="47"/>
        <v>3</v>
      </c>
    </row>
    <row r="728" spans="1:8" x14ac:dyDescent="0.25">
      <c r="A728">
        <v>727</v>
      </c>
      <c r="B728" s="579">
        <f t="shared" si="46"/>
        <v>236302.5</v>
      </c>
      <c r="C728" s="586">
        <f t="shared" si="48"/>
        <v>3.5</v>
      </c>
      <c r="F728">
        <v>727</v>
      </c>
      <c r="G728" s="587">
        <f t="shared" si="49"/>
        <v>202545</v>
      </c>
      <c r="H728" s="586">
        <f t="shared" si="47"/>
        <v>3</v>
      </c>
    </row>
    <row r="729" spans="1:8" x14ac:dyDescent="0.25">
      <c r="A729">
        <v>728</v>
      </c>
      <c r="B729" s="579">
        <f t="shared" si="46"/>
        <v>236302.5</v>
      </c>
      <c r="C729" s="586">
        <f t="shared" si="48"/>
        <v>3.5</v>
      </c>
      <c r="F729">
        <v>728</v>
      </c>
      <c r="G729" s="587">
        <f t="shared" si="49"/>
        <v>202545</v>
      </c>
      <c r="H729" s="586">
        <f t="shared" si="47"/>
        <v>3</v>
      </c>
    </row>
    <row r="730" spans="1:8" x14ac:dyDescent="0.25">
      <c r="A730">
        <v>729</v>
      </c>
      <c r="B730" s="579">
        <f t="shared" si="46"/>
        <v>236302.5</v>
      </c>
      <c r="C730" s="586">
        <f t="shared" si="48"/>
        <v>3.5</v>
      </c>
      <c r="F730">
        <v>729</v>
      </c>
      <c r="G730" s="587">
        <f t="shared" si="49"/>
        <v>202545</v>
      </c>
      <c r="H730" s="586">
        <f t="shared" si="47"/>
        <v>3</v>
      </c>
    </row>
    <row r="731" spans="1:8" x14ac:dyDescent="0.25">
      <c r="A731">
        <v>730</v>
      </c>
      <c r="B731" s="579">
        <f t="shared" ref="B731:B794" si="50">3.5*$D$2</f>
        <v>236302.5</v>
      </c>
      <c r="C731" s="586">
        <f t="shared" si="48"/>
        <v>3.5</v>
      </c>
      <c r="F731">
        <v>730</v>
      </c>
      <c r="G731" s="587">
        <f t="shared" si="49"/>
        <v>202545</v>
      </c>
      <c r="H731" s="586">
        <f t="shared" ref="H731:H794" si="51">$L$3</f>
        <v>3</v>
      </c>
    </row>
    <row r="732" spans="1:8" x14ac:dyDescent="0.25">
      <c r="A732">
        <v>731</v>
      </c>
      <c r="B732" s="579">
        <f t="shared" si="50"/>
        <v>236302.5</v>
      </c>
      <c r="C732" s="586">
        <f t="shared" si="48"/>
        <v>3.5</v>
      </c>
      <c r="F732">
        <v>731</v>
      </c>
      <c r="G732" s="587">
        <f t="shared" si="49"/>
        <v>202545</v>
      </c>
      <c r="H732" s="586">
        <f t="shared" si="51"/>
        <v>3</v>
      </c>
    </row>
    <row r="733" spans="1:8" x14ac:dyDescent="0.25">
      <c r="A733">
        <v>732</v>
      </c>
      <c r="B733" s="579">
        <f t="shared" si="50"/>
        <v>236302.5</v>
      </c>
      <c r="C733" s="586">
        <f t="shared" si="48"/>
        <v>3.5</v>
      </c>
      <c r="F733">
        <v>732</v>
      </c>
      <c r="G733" s="587">
        <f t="shared" si="49"/>
        <v>202545</v>
      </c>
      <c r="H733" s="586">
        <f t="shared" si="51"/>
        <v>3</v>
      </c>
    </row>
    <row r="734" spans="1:8" x14ac:dyDescent="0.25">
      <c r="A734">
        <v>733</v>
      </c>
      <c r="B734" s="579">
        <f t="shared" si="50"/>
        <v>236302.5</v>
      </c>
      <c r="C734" s="586">
        <f t="shared" si="48"/>
        <v>3.5</v>
      </c>
      <c r="F734">
        <v>733</v>
      </c>
      <c r="G734" s="587">
        <f t="shared" si="49"/>
        <v>202545</v>
      </c>
      <c r="H734" s="586">
        <f t="shared" si="51"/>
        <v>3</v>
      </c>
    </row>
    <row r="735" spans="1:8" x14ac:dyDescent="0.25">
      <c r="A735">
        <v>734</v>
      </c>
      <c r="B735" s="579">
        <f t="shared" si="50"/>
        <v>236302.5</v>
      </c>
      <c r="C735" s="586">
        <f t="shared" si="48"/>
        <v>3.5</v>
      </c>
      <c r="F735">
        <v>734</v>
      </c>
      <c r="G735" s="587">
        <f t="shared" si="49"/>
        <v>202545</v>
      </c>
      <c r="H735" s="586">
        <f t="shared" si="51"/>
        <v>3</v>
      </c>
    </row>
    <row r="736" spans="1:8" x14ac:dyDescent="0.25">
      <c r="A736">
        <v>735</v>
      </c>
      <c r="B736" s="579">
        <f t="shared" si="50"/>
        <v>236302.5</v>
      </c>
      <c r="C736" s="586">
        <f t="shared" si="48"/>
        <v>3.5</v>
      </c>
      <c r="F736">
        <v>735</v>
      </c>
      <c r="G736" s="587">
        <f t="shared" si="49"/>
        <v>202545</v>
      </c>
      <c r="H736" s="586">
        <f t="shared" si="51"/>
        <v>3</v>
      </c>
    </row>
    <row r="737" spans="1:8" x14ac:dyDescent="0.25">
      <c r="A737">
        <v>736</v>
      </c>
      <c r="B737" s="579">
        <f t="shared" si="50"/>
        <v>236302.5</v>
      </c>
      <c r="C737" s="586">
        <f t="shared" si="48"/>
        <v>3.5</v>
      </c>
      <c r="F737">
        <v>736</v>
      </c>
      <c r="G737" s="587">
        <f t="shared" si="49"/>
        <v>202545</v>
      </c>
      <c r="H737" s="586">
        <f t="shared" si="51"/>
        <v>3</v>
      </c>
    </row>
    <row r="738" spans="1:8" x14ac:dyDescent="0.25">
      <c r="A738">
        <v>737</v>
      </c>
      <c r="B738" s="579">
        <f t="shared" si="50"/>
        <v>236302.5</v>
      </c>
      <c r="C738" s="586">
        <f t="shared" si="48"/>
        <v>3.5</v>
      </c>
      <c r="F738">
        <v>737</v>
      </c>
      <c r="G738" s="587">
        <f t="shared" si="49"/>
        <v>202545</v>
      </c>
      <c r="H738" s="586">
        <f t="shared" si="51"/>
        <v>3</v>
      </c>
    </row>
    <row r="739" spans="1:8" x14ac:dyDescent="0.25">
      <c r="A739">
        <v>738</v>
      </c>
      <c r="B739" s="579">
        <f t="shared" si="50"/>
        <v>236302.5</v>
      </c>
      <c r="C739" s="586">
        <f t="shared" si="48"/>
        <v>3.5</v>
      </c>
      <c r="F739">
        <v>738</v>
      </c>
      <c r="G739" s="587">
        <f t="shared" si="49"/>
        <v>202545</v>
      </c>
      <c r="H739" s="586">
        <f t="shared" si="51"/>
        <v>3</v>
      </c>
    </row>
    <row r="740" spans="1:8" x14ac:dyDescent="0.25">
      <c r="A740">
        <v>739</v>
      </c>
      <c r="B740" s="579">
        <f t="shared" si="50"/>
        <v>236302.5</v>
      </c>
      <c r="C740" s="586">
        <f t="shared" si="48"/>
        <v>3.5</v>
      </c>
      <c r="F740">
        <v>739</v>
      </c>
      <c r="G740" s="587">
        <f t="shared" si="49"/>
        <v>202545</v>
      </c>
      <c r="H740" s="586">
        <f t="shared" si="51"/>
        <v>3</v>
      </c>
    </row>
    <row r="741" spans="1:8" x14ac:dyDescent="0.25">
      <c r="A741">
        <v>740</v>
      </c>
      <c r="B741" s="579">
        <f t="shared" si="50"/>
        <v>236302.5</v>
      </c>
      <c r="C741" s="586">
        <f t="shared" si="48"/>
        <v>3.5</v>
      </c>
      <c r="F741">
        <v>740</v>
      </c>
      <c r="G741" s="587">
        <f t="shared" si="49"/>
        <v>202545</v>
      </c>
      <c r="H741" s="586">
        <f t="shared" si="51"/>
        <v>3</v>
      </c>
    </row>
    <row r="742" spans="1:8" x14ac:dyDescent="0.25">
      <c r="A742">
        <v>741</v>
      </c>
      <c r="B742" s="579">
        <f t="shared" si="50"/>
        <v>236302.5</v>
      </c>
      <c r="C742" s="586">
        <f t="shared" si="48"/>
        <v>3.5</v>
      </c>
      <c r="F742">
        <v>741</v>
      </c>
      <c r="G742" s="587">
        <f t="shared" si="49"/>
        <v>202545</v>
      </c>
      <c r="H742" s="586">
        <f t="shared" si="51"/>
        <v>3</v>
      </c>
    </row>
    <row r="743" spans="1:8" x14ac:dyDescent="0.25">
      <c r="A743">
        <v>742</v>
      </c>
      <c r="B743" s="579">
        <f t="shared" si="50"/>
        <v>236302.5</v>
      </c>
      <c r="C743" s="586">
        <f t="shared" si="48"/>
        <v>3.5</v>
      </c>
      <c r="F743">
        <v>742</v>
      </c>
      <c r="G743" s="587">
        <f t="shared" si="49"/>
        <v>202545</v>
      </c>
      <c r="H743" s="586">
        <f t="shared" si="51"/>
        <v>3</v>
      </c>
    </row>
    <row r="744" spans="1:8" x14ac:dyDescent="0.25">
      <c r="A744">
        <v>743</v>
      </c>
      <c r="B744" s="579">
        <f t="shared" si="50"/>
        <v>236302.5</v>
      </c>
      <c r="C744" s="586">
        <f t="shared" si="48"/>
        <v>3.5</v>
      </c>
      <c r="F744">
        <v>743</v>
      </c>
      <c r="G744" s="587">
        <f t="shared" si="49"/>
        <v>202545</v>
      </c>
      <c r="H744" s="586">
        <f t="shared" si="51"/>
        <v>3</v>
      </c>
    </row>
    <row r="745" spans="1:8" x14ac:dyDescent="0.25">
      <c r="A745">
        <v>744</v>
      </c>
      <c r="B745" s="579">
        <f t="shared" si="50"/>
        <v>236302.5</v>
      </c>
      <c r="C745" s="586">
        <f t="shared" si="48"/>
        <v>3.5</v>
      </c>
      <c r="F745">
        <v>744</v>
      </c>
      <c r="G745" s="587">
        <f t="shared" si="49"/>
        <v>202545</v>
      </c>
      <c r="H745" s="586">
        <f t="shared" si="51"/>
        <v>3</v>
      </c>
    </row>
    <row r="746" spans="1:8" x14ac:dyDescent="0.25">
      <c r="A746">
        <v>745</v>
      </c>
      <c r="B746" s="579">
        <f t="shared" si="50"/>
        <v>236302.5</v>
      </c>
      <c r="C746" s="586">
        <f t="shared" si="48"/>
        <v>3.5</v>
      </c>
      <c r="F746">
        <v>745</v>
      </c>
      <c r="G746" s="587">
        <f t="shared" si="49"/>
        <v>202545</v>
      </c>
      <c r="H746" s="586">
        <f t="shared" si="51"/>
        <v>3</v>
      </c>
    </row>
    <row r="747" spans="1:8" x14ac:dyDescent="0.25">
      <c r="A747">
        <v>746</v>
      </c>
      <c r="B747" s="579">
        <f t="shared" si="50"/>
        <v>236302.5</v>
      </c>
      <c r="C747" s="586">
        <f t="shared" si="48"/>
        <v>3.5</v>
      </c>
      <c r="F747">
        <v>746</v>
      </c>
      <c r="G747" s="587">
        <f t="shared" si="49"/>
        <v>202545</v>
      </c>
      <c r="H747" s="586">
        <f t="shared" si="51"/>
        <v>3</v>
      </c>
    </row>
    <row r="748" spans="1:8" x14ac:dyDescent="0.25">
      <c r="A748">
        <v>747</v>
      </c>
      <c r="B748" s="579">
        <f t="shared" si="50"/>
        <v>236302.5</v>
      </c>
      <c r="C748" s="586">
        <f t="shared" si="48"/>
        <v>3.5</v>
      </c>
      <c r="F748">
        <v>747</v>
      </c>
      <c r="G748" s="587">
        <f t="shared" si="49"/>
        <v>202545</v>
      </c>
      <c r="H748" s="586">
        <f t="shared" si="51"/>
        <v>3</v>
      </c>
    </row>
    <row r="749" spans="1:8" x14ac:dyDescent="0.25">
      <c r="A749">
        <v>748</v>
      </c>
      <c r="B749" s="579">
        <f t="shared" si="50"/>
        <v>236302.5</v>
      </c>
      <c r="C749" s="586">
        <f t="shared" si="48"/>
        <v>3.5</v>
      </c>
      <c r="F749">
        <v>748</v>
      </c>
      <c r="G749" s="587">
        <f t="shared" si="49"/>
        <v>202545</v>
      </c>
      <c r="H749" s="586">
        <f t="shared" si="51"/>
        <v>3</v>
      </c>
    </row>
    <row r="750" spans="1:8" x14ac:dyDescent="0.25">
      <c r="A750">
        <v>749</v>
      </c>
      <c r="B750" s="579">
        <f t="shared" si="50"/>
        <v>236302.5</v>
      </c>
      <c r="C750" s="586">
        <f t="shared" si="48"/>
        <v>3.5</v>
      </c>
      <c r="F750">
        <v>749</v>
      </c>
      <c r="G750" s="587">
        <f t="shared" si="49"/>
        <v>202545</v>
      </c>
      <c r="H750" s="586">
        <f t="shared" si="51"/>
        <v>3</v>
      </c>
    </row>
    <row r="751" spans="1:8" x14ac:dyDescent="0.25">
      <c r="A751">
        <v>750</v>
      </c>
      <c r="B751" s="579">
        <f t="shared" si="50"/>
        <v>236302.5</v>
      </c>
      <c r="C751" s="586">
        <f t="shared" si="48"/>
        <v>3.5</v>
      </c>
      <c r="F751">
        <v>750</v>
      </c>
      <c r="G751" s="587">
        <f t="shared" si="49"/>
        <v>202545</v>
      </c>
      <c r="H751" s="586">
        <f t="shared" si="51"/>
        <v>3</v>
      </c>
    </row>
    <row r="752" spans="1:8" x14ac:dyDescent="0.25">
      <c r="A752">
        <v>751</v>
      </c>
      <c r="B752" s="579">
        <f t="shared" si="50"/>
        <v>236302.5</v>
      </c>
      <c r="C752" s="586">
        <f t="shared" si="48"/>
        <v>3.5</v>
      </c>
      <c r="F752">
        <v>751</v>
      </c>
      <c r="G752" s="587">
        <f t="shared" si="49"/>
        <v>202545</v>
      </c>
      <c r="H752" s="586">
        <f t="shared" si="51"/>
        <v>3</v>
      </c>
    </row>
    <row r="753" spans="1:8" x14ac:dyDescent="0.25">
      <c r="A753">
        <v>752</v>
      </c>
      <c r="B753" s="579">
        <f t="shared" si="50"/>
        <v>236302.5</v>
      </c>
      <c r="C753" s="586">
        <f t="shared" si="48"/>
        <v>3.5</v>
      </c>
      <c r="F753">
        <v>752</v>
      </c>
      <c r="G753" s="587">
        <f t="shared" si="49"/>
        <v>202545</v>
      </c>
      <c r="H753" s="586">
        <f t="shared" si="51"/>
        <v>3</v>
      </c>
    </row>
    <row r="754" spans="1:8" x14ac:dyDescent="0.25">
      <c r="A754">
        <v>753</v>
      </c>
      <c r="B754" s="579">
        <f t="shared" si="50"/>
        <v>236302.5</v>
      </c>
      <c r="C754" s="586">
        <f t="shared" si="48"/>
        <v>3.5</v>
      </c>
      <c r="F754">
        <v>753</v>
      </c>
      <c r="G754" s="587">
        <f t="shared" si="49"/>
        <v>202545</v>
      </c>
      <c r="H754" s="586">
        <f t="shared" si="51"/>
        <v>3</v>
      </c>
    </row>
    <row r="755" spans="1:8" x14ac:dyDescent="0.25">
      <c r="A755">
        <v>754</v>
      </c>
      <c r="B755" s="579">
        <f t="shared" si="50"/>
        <v>236302.5</v>
      </c>
      <c r="C755" s="586">
        <f t="shared" si="48"/>
        <v>3.5</v>
      </c>
      <c r="F755">
        <v>754</v>
      </c>
      <c r="G755" s="587">
        <f t="shared" si="49"/>
        <v>202545</v>
      </c>
      <c r="H755" s="586">
        <f t="shared" si="51"/>
        <v>3</v>
      </c>
    </row>
    <row r="756" spans="1:8" x14ac:dyDescent="0.25">
      <c r="A756">
        <v>755</v>
      </c>
      <c r="B756" s="579">
        <f t="shared" si="50"/>
        <v>236302.5</v>
      </c>
      <c r="C756" s="586">
        <f t="shared" si="48"/>
        <v>3.5</v>
      </c>
      <c r="F756">
        <v>755</v>
      </c>
      <c r="G756" s="587">
        <f t="shared" si="49"/>
        <v>202545</v>
      </c>
      <c r="H756" s="586">
        <f t="shared" si="51"/>
        <v>3</v>
      </c>
    </row>
    <row r="757" spans="1:8" x14ac:dyDescent="0.25">
      <c r="A757">
        <v>756</v>
      </c>
      <c r="B757" s="579">
        <f t="shared" si="50"/>
        <v>236302.5</v>
      </c>
      <c r="C757" s="586">
        <f t="shared" si="48"/>
        <v>3.5</v>
      </c>
      <c r="F757">
        <v>756</v>
      </c>
      <c r="G757" s="587">
        <f t="shared" si="49"/>
        <v>202545</v>
      </c>
      <c r="H757" s="586">
        <f t="shared" si="51"/>
        <v>3</v>
      </c>
    </row>
    <row r="758" spans="1:8" x14ac:dyDescent="0.25">
      <c r="A758">
        <v>757</v>
      </c>
      <c r="B758" s="579">
        <f t="shared" si="50"/>
        <v>236302.5</v>
      </c>
      <c r="C758" s="586">
        <f t="shared" si="48"/>
        <v>3.5</v>
      </c>
      <c r="F758">
        <v>757</v>
      </c>
      <c r="G758" s="587">
        <f t="shared" si="49"/>
        <v>202545</v>
      </c>
      <c r="H758" s="586">
        <f t="shared" si="51"/>
        <v>3</v>
      </c>
    </row>
    <row r="759" spans="1:8" x14ac:dyDescent="0.25">
      <c r="A759">
        <v>758</v>
      </c>
      <c r="B759" s="579">
        <f t="shared" si="50"/>
        <v>236302.5</v>
      </c>
      <c r="C759" s="586">
        <f t="shared" si="48"/>
        <v>3.5</v>
      </c>
      <c r="F759">
        <v>758</v>
      </c>
      <c r="G759" s="587">
        <f t="shared" si="49"/>
        <v>202545</v>
      </c>
      <c r="H759" s="586">
        <f t="shared" si="51"/>
        <v>3</v>
      </c>
    </row>
    <row r="760" spans="1:8" x14ac:dyDescent="0.25">
      <c r="A760">
        <v>759</v>
      </c>
      <c r="B760" s="579">
        <f t="shared" si="50"/>
        <v>236302.5</v>
      </c>
      <c r="C760" s="586">
        <f t="shared" si="48"/>
        <v>3.5</v>
      </c>
      <c r="F760">
        <v>759</v>
      </c>
      <c r="G760" s="587">
        <f t="shared" si="49"/>
        <v>202545</v>
      </c>
      <c r="H760" s="586">
        <f t="shared" si="51"/>
        <v>3</v>
      </c>
    </row>
    <row r="761" spans="1:8" x14ac:dyDescent="0.25">
      <c r="A761">
        <v>760</v>
      </c>
      <c r="B761" s="579">
        <f t="shared" si="50"/>
        <v>236302.5</v>
      </c>
      <c r="C761" s="586">
        <f t="shared" si="48"/>
        <v>3.5</v>
      </c>
      <c r="F761">
        <v>760</v>
      </c>
      <c r="G761" s="587">
        <f t="shared" si="49"/>
        <v>202545</v>
      </c>
      <c r="H761" s="586">
        <f t="shared" si="51"/>
        <v>3</v>
      </c>
    </row>
    <row r="762" spans="1:8" x14ac:dyDescent="0.25">
      <c r="A762">
        <v>761</v>
      </c>
      <c r="B762" s="579">
        <f t="shared" si="50"/>
        <v>236302.5</v>
      </c>
      <c r="C762" s="586">
        <f t="shared" si="48"/>
        <v>3.5</v>
      </c>
      <c r="F762">
        <v>761</v>
      </c>
      <c r="G762" s="587">
        <f t="shared" si="49"/>
        <v>202545</v>
      </c>
      <c r="H762" s="586">
        <f t="shared" si="51"/>
        <v>3</v>
      </c>
    </row>
    <row r="763" spans="1:8" x14ac:dyDescent="0.25">
      <c r="A763">
        <v>762</v>
      </c>
      <c r="B763" s="579">
        <f t="shared" si="50"/>
        <v>236302.5</v>
      </c>
      <c r="C763" s="586">
        <f t="shared" si="48"/>
        <v>3.5</v>
      </c>
      <c r="F763">
        <v>762</v>
      </c>
      <c r="G763" s="587">
        <f t="shared" si="49"/>
        <v>202545</v>
      </c>
      <c r="H763" s="586">
        <f t="shared" si="51"/>
        <v>3</v>
      </c>
    </row>
    <row r="764" spans="1:8" x14ac:dyDescent="0.25">
      <c r="A764">
        <v>763</v>
      </c>
      <c r="B764" s="579">
        <f t="shared" si="50"/>
        <v>236302.5</v>
      </c>
      <c r="C764" s="586">
        <f t="shared" si="48"/>
        <v>3.5</v>
      </c>
      <c r="F764">
        <v>763</v>
      </c>
      <c r="G764" s="587">
        <f t="shared" si="49"/>
        <v>202545</v>
      </c>
      <c r="H764" s="586">
        <f t="shared" si="51"/>
        <v>3</v>
      </c>
    </row>
    <row r="765" spans="1:8" x14ac:dyDescent="0.25">
      <c r="A765">
        <v>764</v>
      </c>
      <c r="B765" s="579">
        <f t="shared" si="50"/>
        <v>236302.5</v>
      </c>
      <c r="C765" s="586">
        <f t="shared" si="48"/>
        <v>3.5</v>
      </c>
      <c r="F765">
        <v>764</v>
      </c>
      <c r="G765" s="587">
        <f t="shared" si="49"/>
        <v>202545</v>
      </c>
      <c r="H765" s="586">
        <f t="shared" si="51"/>
        <v>3</v>
      </c>
    </row>
    <row r="766" spans="1:8" x14ac:dyDescent="0.25">
      <c r="A766">
        <v>765</v>
      </c>
      <c r="B766" s="579">
        <f t="shared" si="50"/>
        <v>236302.5</v>
      </c>
      <c r="C766" s="586">
        <f t="shared" si="48"/>
        <v>3.5</v>
      </c>
      <c r="F766">
        <v>765</v>
      </c>
      <c r="G766" s="587">
        <f t="shared" si="49"/>
        <v>202545</v>
      </c>
      <c r="H766" s="586">
        <f t="shared" si="51"/>
        <v>3</v>
      </c>
    </row>
    <row r="767" spans="1:8" x14ac:dyDescent="0.25">
      <c r="A767">
        <v>766</v>
      </c>
      <c r="B767" s="579">
        <f t="shared" si="50"/>
        <v>236302.5</v>
      </c>
      <c r="C767" s="586">
        <f t="shared" si="48"/>
        <v>3.5</v>
      </c>
      <c r="F767">
        <v>766</v>
      </c>
      <c r="G767" s="587">
        <f t="shared" si="49"/>
        <v>202545</v>
      </c>
      <c r="H767" s="586">
        <f t="shared" si="51"/>
        <v>3</v>
      </c>
    </row>
    <row r="768" spans="1:8" x14ac:dyDescent="0.25">
      <c r="A768">
        <v>767</v>
      </c>
      <c r="B768" s="579">
        <f t="shared" si="50"/>
        <v>236302.5</v>
      </c>
      <c r="C768" s="586">
        <f t="shared" si="48"/>
        <v>3.5</v>
      </c>
      <c r="F768">
        <v>767</v>
      </c>
      <c r="G768" s="587">
        <f t="shared" si="49"/>
        <v>202545</v>
      </c>
      <c r="H768" s="586">
        <f t="shared" si="51"/>
        <v>3</v>
      </c>
    </row>
    <row r="769" spans="1:8" x14ac:dyDescent="0.25">
      <c r="A769">
        <v>768</v>
      </c>
      <c r="B769" s="579">
        <f t="shared" si="50"/>
        <v>236302.5</v>
      </c>
      <c r="C769" s="586">
        <f t="shared" si="48"/>
        <v>3.5</v>
      </c>
      <c r="F769">
        <v>768</v>
      </c>
      <c r="G769" s="587">
        <f t="shared" si="49"/>
        <v>202545</v>
      </c>
      <c r="H769" s="586">
        <f t="shared" si="51"/>
        <v>3</v>
      </c>
    </row>
    <row r="770" spans="1:8" x14ac:dyDescent="0.25">
      <c r="A770">
        <v>769</v>
      </c>
      <c r="B770" s="579">
        <f t="shared" si="50"/>
        <v>236302.5</v>
      </c>
      <c r="C770" s="586">
        <f t="shared" si="48"/>
        <v>3.5</v>
      </c>
      <c r="F770">
        <v>769</v>
      </c>
      <c r="G770" s="587">
        <f t="shared" si="49"/>
        <v>202545</v>
      </c>
      <c r="H770" s="586">
        <f t="shared" si="51"/>
        <v>3</v>
      </c>
    </row>
    <row r="771" spans="1:8" x14ac:dyDescent="0.25">
      <c r="A771">
        <v>770</v>
      </c>
      <c r="B771" s="579">
        <f t="shared" si="50"/>
        <v>236302.5</v>
      </c>
      <c r="C771" s="586">
        <f t="shared" ref="C771:C834" si="52">B771/$D$2</f>
        <v>3.5</v>
      </c>
      <c r="F771">
        <v>770</v>
      </c>
      <c r="G771" s="587">
        <f t="shared" ref="G771:G834" si="53">H771*$D$2</f>
        <v>202545</v>
      </c>
      <c r="H771" s="586">
        <f t="shared" si="51"/>
        <v>3</v>
      </c>
    </row>
    <row r="772" spans="1:8" x14ac:dyDescent="0.25">
      <c r="A772">
        <v>771</v>
      </c>
      <c r="B772" s="579">
        <f t="shared" si="50"/>
        <v>236302.5</v>
      </c>
      <c r="C772" s="586">
        <f t="shared" si="52"/>
        <v>3.5</v>
      </c>
      <c r="F772">
        <v>771</v>
      </c>
      <c r="G772" s="587">
        <f t="shared" si="53"/>
        <v>202545</v>
      </c>
      <c r="H772" s="586">
        <f t="shared" si="51"/>
        <v>3</v>
      </c>
    </row>
    <row r="773" spans="1:8" x14ac:dyDescent="0.25">
      <c r="A773">
        <v>772</v>
      </c>
      <c r="B773" s="579">
        <f t="shared" si="50"/>
        <v>236302.5</v>
      </c>
      <c r="C773" s="586">
        <f t="shared" si="52"/>
        <v>3.5</v>
      </c>
      <c r="F773">
        <v>772</v>
      </c>
      <c r="G773" s="587">
        <f t="shared" si="53"/>
        <v>202545</v>
      </c>
      <c r="H773" s="586">
        <f t="shared" si="51"/>
        <v>3</v>
      </c>
    </row>
    <row r="774" spans="1:8" x14ac:dyDescent="0.25">
      <c r="A774">
        <v>773</v>
      </c>
      <c r="B774" s="579">
        <f t="shared" si="50"/>
        <v>236302.5</v>
      </c>
      <c r="C774" s="586">
        <f t="shared" si="52"/>
        <v>3.5</v>
      </c>
      <c r="F774">
        <v>773</v>
      </c>
      <c r="G774" s="587">
        <f t="shared" si="53"/>
        <v>202545</v>
      </c>
      <c r="H774" s="586">
        <f t="shared" si="51"/>
        <v>3</v>
      </c>
    </row>
    <row r="775" spans="1:8" x14ac:dyDescent="0.25">
      <c r="A775">
        <v>774</v>
      </c>
      <c r="B775" s="579">
        <f t="shared" si="50"/>
        <v>236302.5</v>
      </c>
      <c r="C775" s="586">
        <f t="shared" si="52"/>
        <v>3.5</v>
      </c>
      <c r="F775">
        <v>774</v>
      </c>
      <c r="G775" s="587">
        <f t="shared" si="53"/>
        <v>202545</v>
      </c>
      <c r="H775" s="586">
        <f t="shared" si="51"/>
        <v>3</v>
      </c>
    </row>
    <row r="776" spans="1:8" x14ac:dyDescent="0.25">
      <c r="A776">
        <v>775</v>
      </c>
      <c r="B776" s="579">
        <f t="shared" si="50"/>
        <v>236302.5</v>
      </c>
      <c r="C776" s="586">
        <f t="shared" si="52"/>
        <v>3.5</v>
      </c>
      <c r="F776">
        <v>775</v>
      </c>
      <c r="G776" s="587">
        <f t="shared" si="53"/>
        <v>202545</v>
      </c>
      <c r="H776" s="586">
        <f t="shared" si="51"/>
        <v>3</v>
      </c>
    </row>
    <row r="777" spans="1:8" x14ac:dyDescent="0.25">
      <c r="A777">
        <v>776</v>
      </c>
      <c r="B777" s="579">
        <f t="shared" si="50"/>
        <v>236302.5</v>
      </c>
      <c r="C777" s="586">
        <f t="shared" si="52"/>
        <v>3.5</v>
      </c>
      <c r="F777">
        <v>776</v>
      </c>
      <c r="G777" s="587">
        <f t="shared" si="53"/>
        <v>202545</v>
      </c>
      <c r="H777" s="586">
        <f t="shared" si="51"/>
        <v>3</v>
      </c>
    </row>
    <row r="778" spans="1:8" x14ac:dyDescent="0.25">
      <c r="A778">
        <v>777</v>
      </c>
      <c r="B778" s="579">
        <f t="shared" si="50"/>
        <v>236302.5</v>
      </c>
      <c r="C778" s="586">
        <f t="shared" si="52"/>
        <v>3.5</v>
      </c>
      <c r="F778">
        <v>777</v>
      </c>
      <c r="G778" s="587">
        <f t="shared" si="53"/>
        <v>202545</v>
      </c>
      <c r="H778" s="586">
        <f t="shared" si="51"/>
        <v>3</v>
      </c>
    </row>
    <row r="779" spans="1:8" x14ac:dyDescent="0.25">
      <c r="A779">
        <v>778</v>
      </c>
      <c r="B779" s="579">
        <f t="shared" si="50"/>
        <v>236302.5</v>
      </c>
      <c r="C779" s="586">
        <f t="shared" si="52"/>
        <v>3.5</v>
      </c>
      <c r="F779">
        <v>778</v>
      </c>
      <c r="G779" s="587">
        <f t="shared" si="53"/>
        <v>202545</v>
      </c>
      <c r="H779" s="586">
        <f t="shared" si="51"/>
        <v>3</v>
      </c>
    </row>
    <row r="780" spans="1:8" x14ac:dyDescent="0.25">
      <c r="A780">
        <v>779</v>
      </c>
      <c r="B780" s="579">
        <f t="shared" si="50"/>
        <v>236302.5</v>
      </c>
      <c r="C780" s="586">
        <f t="shared" si="52"/>
        <v>3.5</v>
      </c>
      <c r="F780">
        <v>779</v>
      </c>
      <c r="G780" s="587">
        <f t="shared" si="53"/>
        <v>202545</v>
      </c>
      <c r="H780" s="586">
        <f t="shared" si="51"/>
        <v>3</v>
      </c>
    </row>
    <row r="781" spans="1:8" x14ac:dyDescent="0.25">
      <c r="A781">
        <v>780</v>
      </c>
      <c r="B781" s="579">
        <f t="shared" si="50"/>
        <v>236302.5</v>
      </c>
      <c r="C781" s="586">
        <f t="shared" si="52"/>
        <v>3.5</v>
      </c>
      <c r="F781">
        <v>780</v>
      </c>
      <c r="G781" s="587">
        <f t="shared" si="53"/>
        <v>202545</v>
      </c>
      <c r="H781" s="586">
        <f t="shared" si="51"/>
        <v>3</v>
      </c>
    </row>
    <row r="782" spans="1:8" x14ac:dyDescent="0.25">
      <c r="A782">
        <v>781</v>
      </c>
      <c r="B782" s="579">
        <f t="shared" si="50"/>
        <v>236302.5</v>
      </c>
      <c r="C782" s="586">
        <f t="shared" si="52"/>
        <v>3.5</v>
      </c>
      <c r="F782">
        <v>781</v>
      </c>
      <c r="G782" s="587">
        <f t="shared" si="53"/>
        <v>202545</v>
      </c>
      <c r="H782" s="586">
        <f t="shared" si="51"/>
        <v>3</v>
      </c>
    </row>
    <row r="783" spans="1:8" x14ac:dyDescent="0.25">
      <c r="A783">
        <v>782</v>
      </c>
      <c r="B783" s="579">
        <f t="shared" si="50"/>
        <v>236302.5</v>
      </c>
      <c r="C783" s="586">
        <f t="shared" si="52"/>
        <v>3.5</v>
      </c>
      <c r="F783">
        <v>782</v>
      </c>
      <c r="G783" s="587">
        <f t="shared" si="53"/>
        <v>202545</v>
      </c>
      <c r="H783" s="586">
        <f t="shared" si="51"/>
        <v>3</v>
      </c>
    </row>
    <row r="784" spans="1:8" x14ac:dyDescent="0.25">
      <c r="A784">
        <v>783</v>
      </c>
      <c r="B784" s="579">
        <f t="shared" si="50"/>
        <v>236302.5</v>
      </c>
      <c r="C784" s="586">
        <f t="shared" si="52"/>
        <v>3.5</v>
      </c>
      <c r="F784">
        <v>783</v>
      </c>
      <c r="G784" s="587">
        <f t="shared" si="53"/>
        <v>202545</v>
      </c>
      <c r="H784" s="586">
        <f t="shared" si="51"/>
        <v>3</v>
      </c>
    </row>
    <row r="785" spans="1:8" x14ac:dyDescent="0.25">
      <c r="A785">
        <v>784</v>
      </c>
      <c r="B785" s="579">
        <f t="shared" si="50"/>
        <v>236302.5</v>
      </c>
      <c r="C785" s="586">
        <f t="shared" si="52"/>
        <v>3.5</v>
      </c>
      <c r="F785">
        <v>784</v>
      </c>
      <c r="G785" s="587">
        <f t="shared" si="53"/>
        <v>202545</v>
      </c>
      <c r="H785" s="586">
        <f t="shared" si="51"/>
        <v>3</v>
      </c>
    </row>
    <row r="786" spans="1:8" x14ac:dyDescent="0.25">
      <c r="A786">
        <v>785</v>
      </c>
      <c r="B786" s="579">
        <f t="shared" si="50"/>
        <v>236302.5</v>
      </c>
      <c r="C786" s="586">
        <f t="shared" si="52"/>
        <v>3.5</v>
      </c>
      <c r="F786">
        <v>785</v>
      </c>
      <c r="G786" s="587">
        <f t="shared" si="53"/>
        <v>202545</v>
      </c>
      <c r="H786" s="586">
        <f t="shared" si="51"/>
        <v>3</v>
      </c>
    </row>
    <row r="787" spans="1:8" x14ac:dyDescent="0.25">
      <c r="A787">
        <v>786</v>
      </c>
      <c r="B787" s="579">
        <f t="shared" si="50"/>
        <v>236302.5</v>
      </c>
      <c r="C787" s="586">
        <f t="shared" si="52"/>
        <v>3.5</v>
      </c>
      <c r="F787">
        <v>786</v>
      </c>
      <c r="G787" s="587">
        <f t="shared" si="53"/>
        <v>202545</v>
      </c>
      <c r="H787" s="586">
        <f t="shared" si="51"/>
        <v>3</v>
      </c>
    </row>
    <row r="788" spans="1:8" x14ac:dyDescent="0.25">
      <c r="A788">
        <v>787</v>
      </c>
      <c r="B788" s="579">
        <f t="shared" si="50"/>
        <v>236302.5</v>
      </c>
      <c r="C788" s="586">
        <f t="shared" si="52"/>
        <v>3.5</v>
      </c>
      <c r="F788">
        <v>787</v>
      </c>
      <c r="G788" s="587">
        <f t="shared" si="53"/>
        <v>202545</v>
      </c>
      <c r="H788" s="586">
        <f t="shared" si="51"/>
        <v>3</v>
      </c>
    </row>
    <row r="789" spans="1:8" x14ac:dyDescent="0.25">
      <c r="A789">
        <v>788</v>
      </c>
      <c r="B789" s="579">
        <f t="shared" si="50"/>
        <v>236302.5</v>
      </c>
      <c r="C789" s="586">
        <f t="shared" si="52"/>
        <v>3.5</v>
      </c>
      <c r="F789">
        <v>788</v>
      </c>
      <c r="G789" s="587">
        <f t="shared" si="53"/>
        <v>202545</v>
      </c>
      <c r="H789" s="586">
        <f t="shared" si="51"/>
        <v>3</v>
      </c>
    </row>
    <row r="790" spans="1:8" x14ac:dyDescent="0.25">
      <c r="A790">
        <v>789</v>
      </c>
      <c r="B790" s="579">
        <f t="shared" si="50"/>
        <v>236302.5</v>
      </c>
      <c r="C790" s="586">
        <f t="shared" si="52"/>
        <v>3.5</v>
      </c>
      <c r="F790">
        <v>789</v>
      </c>
      <c r="G790" s="587">
        <f t="shared" si="53"/>
        <v>202545</v>
      </c>
      <c r="H790" s="586">
        <f t="shared" si="51"/>
        <v>3</v>
      </c>
    </row>
    <row r="791" spans="1:8" x14ac:dyDescent="0.25">
      <c r="A791">
        <v>790</v>
      </c>
      <c r="B791" s="579">
        <f t="shared" si="50"/>
        <v>236302.5</v>
      </c>
      <c r="C791" s="586">
        <f t="shared" si="52"/>
        <v>3.5</v>
      </c>
      <c r="F791">
        <v>790</v>
      </c>
      <c r="G791" s="587">
        <f t="shared" si="53"/>
        <v>202545</v>
      </c>
      <c r="H791" s="586">
        <f t="shared" si="51"/>
        <v>3</v>
      </c>
    </row>
    <row r="792" spans="1:8" x14ac:dyDescent="0.25">
      <c r="A792">
        <v>791</v>
      </c>
      <c r="B792" s="579">
        <f t="shared" si="50"/>
        <v>236302.5</v>
      </c>
      <c r="C792" s="586">
        <f t="shared" si="52"/>
        <v>3.5</v>
      </c>
      <c r="F792">
        <v>791</v>
      </c>
      <c r="G792" s="587">
        <f t="shared" si="53"/>
        <v>202545</v>
      </c>
      <c r="H792" s="586">
        <f t="shared" si="51"/>
        <v>3</v>
      </c>
    </row>
    <row r="793" spans="1:8" x14ac:dyDescent="0.25">
      <c r="A793">
        <v>792</v>
      </c>
      <c r="B793" s="579">
        <f t="shared" si="50"/>
        <v>236302.5</v>
      </c>
      <c r="C793" s="586">
        <f t="shared" si="52"/>
        <v>3.5</v>
      </c>
      <c r="F793">
        <v>792</v>
      </c>
      <c r="G793" s="587">
        <f t="shared" si="53"/>
        <v>202545</v>
      </c>
      <c r="H793" s="586">
        <f t="shared" si="51"/>
        <v>3</v>
      </c>
    </row>
    <row r="794" spans="1:8" x14ac:dyDescent="0.25">
      <c r="A794">
        <v>793</v>
      </c>
      <c r="B794" s="579">
        <f t="shared" si="50"/>
        <v>236302.5</v>
      </c>
      <c r="C794" s="586">
        <f t="shared" si="52"/>
        <v>3.5</v>
      </c>
      <c r="F794">
        <v>793</v>
      </c>
      <c r="G794" s="587">
        <f t="shared" si="53"/>
        <v>202545</v>
      </c>
      <c r="H794" s="586">
        <f t="shared" si="51"/>
        <v>3</v>
      </c>
    </row>
    <row r="795" spans="1:8" x14ac:dyDescent="0.25">
      <c r="A795">
        <v>794</v>
      </c>
      <c r="B795" s="579">
        <f t="shared" ref="B795:B858" si="54">3.5*$D$2</f>
        <v>236302.5</v>
      </c>
      <c r="C795" s="586">
        <f t="shared" si="52"/>
        <v>3.5</v>
      </c>
      <c r="F795">
        <v>794</v>
      </c>
      <c r="G795" s="587">
        <f t="shared" si="53"/>
        <v>202545</v>
      </c>
      <c r="H795" s="586">
        <f t="shared" ref="H795:H858" si="55">$L$3</f>
        <v>3</v>
      </c>
    </row>
    <row r="796" spans="1:8" x14ac:dyDescent="0.25">
      <c r="A796">
        <v>795</v>
      </c>
      <c r="B796" s="579">
        <f t="shared" si="54"/>
        <v>236302.5</v>
      </c>
      <c r="C796" s="586">
        <f t="shared" si="52"/>
        <v>3.5</v>
      </c>
      <c r="F796">
        <v>795</v>
      </c>
      <c r="G796" s="587">
        <f t="shared" si="53"/>
        <v>202545</v>
      </c>
      <c r="H796" s="586">
        <f t="shared" si="55"/>
        <v>3</v>
      </c>
    </row>
    <row r="797" spans="1:8" x14ac:dyDescent="0.25">
      <c r="A797">
        <v>796</v>
      </c>
      <c r="B797" s="579">
        <f t="shared" si="54"/>
        <v>236302.5</v>
      </c>
      <c r="C797" s="586">
        <f t="shared" si="52"/>
        <v>3.5</v>
      </c>
      <c r="F797">
        <v>796</v>
      </c>
      <c r="G797" s="587">
        <f t="shared" si="53"/>
        <v>202545</v>
      </c>
      <c r="H797" s="586">
        <f t="shared" si="55"/>
        <v>3</v>
      </c>
    </row>
    <row r="798" spans="1:8" x14ac:dyDescent="0.25">
      <c r="A798">
        <v>797</v>
      </c>
      <c r="B798" s="579">
        <f t="shared" si="54"/>
        <v>236302.5</v>
      </c>
      <c r="C798" s="586">
        <f t="shared" si="52"/>
        <v>3.5</v>
      </c>
      <c r="F798">
        <v>797</v>
      </c>
      <c r="G798" s="587">
        <f t="shared" si="53"/>
        <v>202545</v>
      </c>
      <c r="H798" s="586">
        <f t="shared" si="55"/>
        <v>3</v>
      </c>
    </row>
    <row r="799" spans="1:8" x14ac:dyDescent="0.25">
      <c r="A799">
        <v>798</v>
      </c>
      <c r="B799" s="579">
        <f t="shared" si="54"/>
        <v>236302.5</v>
      </c>
      <c r="C799" s="586">
        <f t="shared" si="52"/>
        <v>3.5</v>
      </c>
      <c r="F799">
        <v>798</v>
      </c>
      <c r="G799" s="587">
        <f t="shared" si="53"/>
        <v>202545</v>
      </c>
      <c r="H799" s="586">
        <f t="shared" si="55"/>
        <v>3</v>
      </c>
    </row>
    <row r="800" spans="1:8" x14ac:dyDescent="0.25">
      <c r="A800">
        <v>799</v>
      </c>
      <c r="B800" s="579">
        <f t="shared" si="54"/>
        <v>236302.5</v>
      </c>
      <c r="C800" s="586">
        <f t="shared" si="52"/>
        <v>3.5</v>
      </c>
      <c r="F800">
        <v>799</v>
      </c>
      <c r="G800" s="587">
        <f t="shared" si="53"/>
        <v>202545</v>
      </c>
      <c r="H800" s="586">
        <f t="shared" si="55"/>
        <v>3</v>
      </c>
    </row>
    <row r="801" spans="1:8" x14ac:dyDescent="0.25">
      <c r="A801">
        <v>800</v>
      </c>
      <c r="B801" s="579">
        <f t="shared" si="54"/>
        <v>236302.5</v>
      </c>
      <c r="C801" s="586">
        <f t="shared" si="52"/>
        <v>3.5</v>
      </c>
      <c r="F801">
        <v>800</v>
      </c>
      <c r="G801" s="587">
        <f t="shared" si="53"/>
        <v>202545</v>
      </c>
      <c r="H801" s="586">
        <f t="shared" si="55"/>
        <v>3</v>
      </c>
    </row>
    <row r="802" spans="1:8" x14ac:dyDescent="0.25">
      <c r="A802">
        <v>801</v>
      </c>
      <c r="B802" s="579">
        <f t="shared" si="54"/>
        <v>236302.5</v>
      </c>
      <c r="C802" s="586">
        <f t="shared" si="52"/>
        <v>3.5</v>
      </c>
      <c r="F802">
        <v>801</v>
      </c>
      <c r="G802" s="587">
        <f t="shared" si="53"/>
        <v>202545</v>
      </c>
      <c r="H802" s="586">
        <f t="shared" si="55"/>
        <v>3</v>
      </c>
    </row>
    <row r="803" spans="1:8" x14ac:dyDescent="0.25">
      <c r="A803">
        <v>802</v>
      </c>
      <c r="B803" s="579">
        <f t="shared" si="54"/>
        <v>236302.5</v>
      </c>
      <c r="C803" s="586">
        <f t="shared" si="52"/>
        <v>3.5</v>
      </c>
      <c r="F803">
        <v>802</v>
      </c>
      <c r="G803" s="587">
        <f t="shared" si="53"/>
        <v>202545</v>
      </c>
      <c r="H803" s="586">
        <f t="shared" si="55"/>
        <v>3</v>
      </c>
    </row>
    <row r="804" spans="1:8" x14ac:dyDescent="0.25">
      <c r="A804">
        <v>803</v>
      </c>
      <c r="B804" s="579">
        <f t="shared" si="54"/>
        <v>236302.5</v>
      </c>
      <c r="C804" s="586">
        <f t="shared" si="52"/>
        <v>3.5</v>
      </c>
      <c r="F804">
        <v>803</v>
      </c>
      <c r="G804" s="587">
        <f t="shared" si="53"/>
        <v>202545</v>
      </c>
      <c r="H804" s="586">
        <f t="shared" si="55"/>
        <v>3</v>
      </c>
    </row>
    <row r="805" spans="1:8" x14ac:dyDescent="0.25">
      <c r="A805">
        <v>804</v>
      </c>
      <c r="B805" s="579">
        <f t="shared" si="54"/>
        <v>236302.5</v>
      </c>
      <c r="C805" s="586">
        <f t="shared" si="52"/>
        <v>3.5</v>
      </c>
      <c r="F805">
        <v>804</v>
      </c>
      <c r="G805" s="587">
        <f t="shared" si="53"/>
        <v>202545</v>
      </c>
      <c r="H805" s="586">
        <f t="shared" si="55"/>
        <v>3</v>
      </c>
    </row>
    <row r="806" spans="1:8" x14ac:dyDescent="0.25">
      <c r="A806">
        <v>805</v>
      </c>
      <c r="B806" s="579">
        <f t="shared" si="54"/>
        <v>236302.5</v>
      </c>
      <c r="C806" s="586">
        <f t="shared" si="52"/>
        <v>3.5</v>
      </c>
      <c r="F806">
        <v>805</v>
      </c>
      <c r="G806" s="587">
        <f t="shared" si="53"/>
        <v>202545</v>
      </c>
      <c r="H806" s="586">
        <f t="shared" si="55"/>
        <v>3</v>
      </c>
    </row>
    <row r="807" spans="1:8" x14ac:dyDescent="0.25">
      <c r="A807">
        <v>806</v>
      </c>
      <c r="B807" s="579">
        <f t="shared" si="54"/>
        <v>236302.5</v>
      </c>
      <c r="C807" s="586">
        <f t="shared" si="52"/>
        <v>3.5</v>
      </c>
      <c r="F807">
        <v>806</v>
      </c>
      <c r="G807" s="587">
        <f t="shared" si="53"/>
        <v>202545</v>
      </c>
      <c r="H807" s="586">
        <f t="shared" si="55"/>
        <v>3</v>
      </c>
    </row>
    <row r="808" spans="1:8" x14ac:dyDescent="0.25">
      <c r="A808">
        <v>807</v>
      </c>
      <c r="B808" s="579">
        <f t="shared" si="54"/>
        <v>236302.5</v>
      </c>
      <c r="C808" s="586">
        <f t="shared" si="52"/>
        <v>3.5</v>
      </c>
      <c r="F808">
        <v>807</v>
      </c>
      <c r="G808" s="587">
        <f t="shared" si="53"/>
        <v>202545</v>
      </c>
      <c r="H808" s="586">
        <f t="shared" si="55"/>
        <v>3</v>
      </c>
    </row>
    <row r="809" spans="1:8" x14ac:dyDescent="0.25">
      <c r="A809">
        <v>808</v>
      </c>
      <c r="B809" s="579">
        <f t="shared" si="54"/>
        <v>236302.5</v>
      </c>
      <c r="C809" s="586">
        <f t="shared" si="52"/>
        <v>3.5</v>
      </c>
      <c r="F809">
        <v>808</v>
      </c>
      <c r="G809" s="587">
        <f t="shared" si="53"/>
        <v>202545</v>
      </c>
      <c r="H809" s="586">
        <f t="shared" si="55"/>
        <v>3</v>
      </c>
    </row>
    <row r="810" spans="1:8" x14ac:dyDescent="0.25">
      <c r="A810">
        <v>809</v>
      </c>
      <c r="B810" s="579">
        <f t="shared" si="54"/>
        <v>236302.5</v>
      </c>
      <c r="C810" s="586">
        <f t="shared" si="52"/>
        <v>3.5</v>
      </c>
      <c r="F810">
        <v>809</v>
      </c>
      <c r="G810" s="587">
        <f t="shared" si="53"/>
        <v>202545</v>
      </c>
      <c r="H810" s="586">
        <f t="shared" si="55"/>
        <v>3</v>
      </c>
    </row>
    <row r="811" spans="1:8" x14ac:dyDescent="0.25">
      <c r="A811">
        <v>810</v>
      </c>
      <c r="B811" s="579">
        <f t="shared" si="54"/>
        <v>236302.5</v>
      </c>
      <c r="C811" s="586">
        <f t="shared" si="52"/>
        <v>3.5</v>
      </c>
      <c r="F811">
        <v>810</v>
      </c>
      <c r="G811" s="587">
        <f t="shared" si="53"/>
        <v>202545</v>
      </c>
      <c r="H811" s="586">
        <f t="shared" si="55"/>
        <v>3</v>
      </c>
    </row>
    <row r="812" spans="1:8" x14ac:dyDescent="0.25">
      <c r="A812">
        <v>811</v>
      </c>
      <c r="B812" s="579">
        <f t="shared" si="54"/>
        <v>236302.5</v>
      </c>
      <c r="C812" s="586">
        <f t="shared" si="52"/>
        <v>3.5</v>
      </c>
      <c r="F812">
        <v>811</v>
      </c>
      <c r="G812" s="587">
        <f t="shared" si="53"/>
        <v>202545</v>
      </c>
      <c r="H812" s="586">
        <f t="shared" si="55"/>
        <v>3</v>
      </c>
    </row>
    <row r="813" spans="1:8" x14ac:dyDescent="0.25">
      <c r="A813">
        <v>812</v>
      </c>
      <c r="B813" s="579">
        <f t="shared" si="54"/>
        <v>236302.5</v>
      </c>
      <c r="C813" s="586">
        <f t="shared" si="52"/>
        <v>3.5</v>
      </c>
      <c r="F813">
        <v>812</v>
      </c>
      <c r="G813" s="587">
        <f t="shared" si="53"/>
        <v>202545</v>
      </c>
      <c r="H813" s="586">
        <f t="shared" si="55"/>
        <v>3</v>
      </c>
    </row>
    <row r="814" spans="1:8" x14ac:dyDescent="0.25">
      <c r="A814">
        <v>813</v>
      </c>
      <c r="B814" s="579">
        <f t="shared" si="54"/>
        <v>236302.5</v>
      </c>
      <c r="C814" s="586">
        <f t="shared" si="52"/>
        <v>3.5</v>
      </c>
      <c r="F814">
        <v>813</v>
      </c>
      <c r="G814" s="587">
        <f t="shared" si="53"/>
        <v>202545</v>
      </c>
      <c r="H814" s="586">
        <f t="shared" si="55"/>
        <v>3</v>
      </c>
    </row>
    <row r="815" spans="1:8" x14ac:dyDescent="0.25">
      <c r="A815">
        <v>814</v>
      </c>
      <c r="B815" s="579">
        <f t="shared" si="54"/>
        <v>236302.5</v>
      </c>
      <c r="C815" s="586">
        <f t="shared" si="52"/>
        <v>3.5</v>
      </c>
      <c r="F815">
        <v>814</v>
      </c>
      <c r="G815" s="587">
        <f t="shared" si="53"/>
        <v>202545</v>
      </c>
      <c r="H815" s="586">
        <f t="shared" si="55"/>
        <v>3</v>
      </c>
    </row>
    <row r="816" spans="1:8" x14ac:dyDescent="0.25">
      <c r="A816">
        <v>815</v>
      </c>
      <c r="B816" s="579">
        <f t="shared" si="54"/>
        <v>236302.5</v>
      </c>
      <c r="C816" s="586">
        <f t="shared" si="52"/>
        <v>3.5</v>
      </c>
      <c r="F816">
        <v>815</v>
      </c>
      <c r="G816" s="587">
        <f t="shared" si="53"/>
        <v>202545</v>
      </c>
      <c r="H816" s="586">
        <f t="shared" si="55"/>
        <v>3</v>
      </c>
    </row>
    <row r="817" spans="1:8" x14ac:dyDescent="0.25">
      <c r="A817">
        <v>816</v>
      </c>
      <c r="B817" s="579">
        <f t="shared" si="54"/>
        <v>236302.5</v>
      </c>
      <c r="C817" s="586">
        <f t="shared" si="52"/>
        <v>3.5</v>
      </c>
      <c r="F817">
        <v>816</v>
      </c>
      <c r="G817" s="587">
        <f t="shared" si="53"/>
        <v>202545</v>
      </c>
      <c r="H817" s="586">
        <f t="shared" si="55"/>
        <v>3</v>
      </c>
    </row>
    <row r="818" spans="1:8" x14ac:dyDescent="0.25">
      <c r="A818">
        <v>817</v>
      </c>
      <c r="B818" s="579">
        <f t="shared" si="54"/>
        <v>236302.5</v>
      </c>
      <c r="C818" s="586">
        <f t="shared" si="52"/>
        <v>3.5</v>
      </c>
      <c r="F818">
        <v>817</v>
      </c>
      <c r="G818" s="587">
        <f t="shared" si="53"/>
        <v>202545</v>
      </c>
      <c r="H818" s="586">
        <f t="shared" si="55"/>
        <v>3</v>
      </c>
    </row>
    <row r="819" spans="1:8" x14ac:dyDescent="0.25">
      <c r="A819">
        <v>818</v>
      </c>
      <c r="B819" s="579">
        <f t="shared" si="54"/>
        <v>236302.5</v>
      </c>
      <c r="C819" s="586">
        <f t="shared" si="52"/>
        <v>3.5</v>
      </c>
      <c r="F819">
        <v>818</v>
      </c>
      <c r="G819" s="587">
        <f t="shared" si="53"/>
        <v>202545</v>
      </c>
      <c r="H819" s="586">
        <f t="shared" si="55"/>
        <v>3</v>
      </c>
    </row>
    <row r="820" spans="1:8" x14ac:dyDescent="0.25">
      <c r="A820">
        <v>819</v>
      </c>
      <c r="B820" s="579">
        <f t="shared" si="54"/>
        <v>236302.5</v>
      </c>
      <c r="C820" s="586">
        <f t="shared" si="52"/>
        <v>3.5</v>
      </c>
      <c r="F820">
        <v>819</v>
      </c>
      <c r="G820" s="587">
        <f t="shared" si="53"/>
        <v>202545</v>
      </c>
      <c r="H820" s="586">
        <f t="shared" si="55"/>
        <v>3</v>
      </c>
    </row>
    <row r="821" spans="1:8" x14ac:dyDescent="0.25">
      <c r="A821">
        <v>820</v>
      </c>
      <c r="B821" s="579">
        <f t="shared" si="54"/>
        <v>236302.5</v>
      </c>
      <c r="C821" s="586">
        <f t="shared" si="52"/>
        <v>3.5</v>
      </c>
      <c r="F821">
        <v>820</v>
      </c>
      <c r="G821" s="587">
        <f t="shared" si="53"/>
        <v>202545</v>
      </c>
      <c r="H821" s="586">
        <f t="shared" si="55"/>
        <v>3</v>
      </c>
    </row>
    <row r="822" spans="1:8" x14ac:dyDescent="0.25">
      <c r="A822">
        <v>821</v>
      </c>
      <c r="B822" s="579">
        <f t="shared" si="54"/>
        <v>236302.5</v>
      </c>
      <c r="C822" s="586">
        <f t="shared" si="52"/>
        <v>3.5</v>
      </c>
      <c r="F822">
        <v>821</v>
      </c>
      <c r="G822" s="587">
        <f t="shared" si="53"/>
        <v>202545</v>
      </c>
      <c r="H822" s="586">
        <f t="shared" si="55"/>
        <v>3</v>
      </c>
    </row>
    <row r="823" spans="1:8" x14ac:dyDescent="0.25">
      <c r="A823">
        <v>822</v>
      </c>
      <c r="B823" s="579">
        <f t="shared" si="54"/>
        <v>236302.5</v>
      </c>
      <c r="C823" s="586">
        <f t="shared" si="52"/>
        <v>3.5</v>
      </c>
      <c r="F823">
        <v>822</v>
      </c>
      <c r="G823" s="587">
        <f t="shared" si="53"/>
        <v>202545</v>
      </c>
      <c r="H823" s="586">
        <f t="shared" si="55"/>
        <v>3</v>
      </c>
    </row>
    <row r="824" spans="1:8" x14ac:dyDescent="0.25">
      <c r="A824">
        <v>823</v>
      </c>
      <c r="B824" s="579">
        <f t="shared" si="54"/>
        <v>236302.5</v>
      </c>
      <c r="C824" s="586">
        <f t="shared" si="52"/>
        <v>3.5</v>
      </c>
      <c r="F824">
        <v>823</v>
      </c>
      <c r="G824" s="587">
        <f t="shared" si="53"/>
        <v>202545</v>
      </c>
      <c r="H824" s="586">
        <f t="shared" si="55"/>
        <v>3</v>
      </c>
    </row>
    <row r="825" spans="1:8" x14ac:dyDescent="0.25">
      <c r="A825">
        <v>824</v>
      </c>
      <c r="B825" s="579">
        <f t="shared" si="54"/>
        <v>236302.5</v>
      </c>
      <c r="C825" s="586">
        <f t="shared" si="52"/>
        <v>3.5</v>
      </c>
      <c r="F825">
        <v>824</v>
      </c>
      <c r="G825" s="587">
        <f t="shared" si="53"/>
        <v>202545</v>
      </c>
      <c r="H825" s="586">
        <f t="shared" si="55"/>
        <v>3</v>
      </c>
    </row>
    <row r="826" spans="1:8" x14ac:dyDescent="0.25">
      <c r="A826">
        <v>825</v>
      </c>
      <c r="B826" s="579">
        <f t="shared" si="54"/>
        <v>236302.5</v>
      </c>
      <c r="C826" s="586">
        <f t="shared" si="52"/>
        <v>3.5</v>
      </c>
      <c r="F826">
        <v>825</v>
      </c>
      <c r="G826" s="587">
        <f t="shared" si="53"/>
        <v>202545</v>
      </c>
      <c r="H826" s="586">
        <f t="shared" si="55"/>
        <v>3</v>
      </c>
    </row>
    <row r="827" spans="1:8" x14ac:dyDescent="0.25">
      <c r="A827">
        <v>826</v>
      </c>
      <c r="B827" s="579">
        <f t="shared" si="54"/>
        <v>236302.5</v>
      </c>
      <c r="C827" s="586">
        <f t="shared" si="52"/>
        <v>3.5</v>
      </c>
      <c r="F827">
        <v>826</v>
      </c>
      <c r="G827" s="587">
        <f t="shared" si="53"/>
        <v>202545</v>
      </c>
      <c r="H827" s="586">
        <f t="shared" si="55"/>
        <v>3</v>
      </c>
    </row>
    <row r="828" spans="1:8" x14ac:dyDescent="0.25">
      <c r="A828">
        <v>827</v>
      </c>
      <c r="B828" s="579">
        <f t="shared" si="54"/>
        <v>236302.5</v>
      </c>
      <c r="C828" s="586">
        <f t="shared" si="52"/>
        <v>3.5</v>
      </c>
      <c r="F828">
        <v>827</v>
      </c>
      <c r="G828" s="587">
        <f t="shared" si="53"/>
        <v>202545</v>
      </c>
      <c r="H828" s="586">
        <f t="shared" si="55"/>
        <v>3</v>
      </c>
    </row>
    <row r="829" spans="1:8" x14ac:dyDescent="0.25">
      <c r="A829">
        <v>828</v>
      </c>
      <c r="B829" s="579">
        <f t="shared" si="54"/>
        <v>236302.5</v>
      </c>
      <c r="C829" s="586">
        <f t="shared" si="52"/>
        <v>3.5</v>
      </c>
      <c r="F829">
        <v>828</v>
      </c>
      <c r="G829" s="587">
        <f t="shared" si="53"/>
        <v>202545</v>
      </c>
      <c r="H829" s="586">
        <f t="shared" si="55"/>
        <v>3</v>
      </c>
    </row>
    <row r="830" spans="1:8" x14ac:dyDescent="0.25">
      <c r="A830">
        <v>829</v>
      </c>
      <c r="B830" s="579">
        <f t="shared" si="54"/>
        <v>236302.5</v>
      </c>
      <c r="C830" s="586">
        <f t="shared" si="52"/>
        <v>3.5</v>
      </c>
      <c r="F830">
        <v>829</v>
      </c>
      <c r="G830" s="587">
        <f t="shared" si="53"/>
        <v>202545</v>
      </c>
      <c r="H830" s="586">
        <f t="shared" si="55"/>
        <v>3</v>
      </c>
    </row>
    <row r="831" spans="1:8" x14ac:dyDescent="0.25">
      <c r="A831">
        <v>830</v>
      </c>
      <c r="B831" s="579">
        <f t="shared" si="54"/>
        <v>236302.5</v>
      </c>
      <c r="C831" s="586">
        <f t="shared" si="52"/>
        <v>3.5</v>
      </c>
      <c r="F831">
        <v>830</v>
      </c>
      <c r="G831" s="587">
        <f t="shared" si="53"/>
        <v>202545</v>
      </c>
      <c r="H831" s="586">
        <f t="shared" si="55"/>
        <v>3</v>
      </c>
    </row>
    <row r="832" spans="1:8" x14ac:dyDescent="0.25">
      <c r="A832">
        <v>831</v>
      </c>
      <c r="B832" s="579">
        <f t="shared" si="54"/>
        <v>236302.5</v>
      </c>
      <c r="C832" s="586">
        <f t="shared" si="52"/>
        <v>3.5</v>
      </c>
      <c r="F832">
        <v>831</v>
      </c>
      <c r="G832" s="587">
        <f t="shared" si="53"/>
        <v>202545</v>
      </c>
      <c r="H832" s="586">
        <f t="shared" si="55"/>
        <v>3</v>
      </c>
    </row>
    <row r="833" spans="1:8" x14ac:dyDescent="0.25">
      <c r="A833">
        <v>832</v>
      </c>
      <c r="B833" s="579">
        <f t="shared" si="54"/>
        <v>236302.5</v>
      </c>
      <c r="C833" s="586">
        <f t="shared" si="52"/>
        <v>3.5</v>
      </c>
      <c r="F833">
        <v>832</v>
      </c>
      <c r="G833" s="587">
        <f t="shared" si="53"/>
        <v>202545</v>
      </c>
      <c r="H833" s="586">
        <f t="shared" si="55"/>
        <v>3</v>
      </c>
    </row>
    <row r="834" spans="1:8" x14ac:dyDescent="0.25">
      <c r="A834">
        <v>833</v>
      </c>
      <c r="B834" s="579">
        <f t="shared" si="54"/>
        <v>236302.5</v>
      </c>
      <c r="C834" s="586">
        <f t="shared" si="52"/>
        <v>3.5</v>
      </c>
      <c r="F834">
        <v>833</v>
      </c>
      <c r="G834" s="587">
        <f t="shared" si="53"/>
        <v>202545</v>
      </c>
      <c r="H834" s="586">
        <f t="shared" si="55"/>
        <v>3</v>
      </c>
    </row>
    <row r="835" spans="1:8" x14ac:dyDescent="0.25">
      <c r="A835">
        <v>834</v>
      </c>
      <c r="B835" s="579">
        <f t="shared" si="54"/>
        <v>236302.5</v>
      </c>
      <c r="C835" s="586">
        <f t="shared" ref="C835:C898" si="56">B835/$D$2</f>
        <v>3.5</v>
      </c>
      <c r="F835">
        <v>834</v>
      </c>
      <c r="G835" s="587">
        <f t="shared" ref="G835:G898" si="57">H835*$D$2</f>
        <v>202545</v>
      </c>
      <c r="H835" s="586">
        <f t="shared" si="55"/>
        <v>3</v>
      </c>
    </row>
    <row r="836" spans="1:8" x14ac:dyDescent="0.25">
      <c r="A836">
        <v>835</v>
      </c>
      <c r="B836" s="579">
        <f t="shared" si="54"/>
        <v>236302.5</v>
      </c>
      <c r="C836" s="586">
        <f t="shared" si="56"/>
        <v>3.5</v>
      </c>
      <c r="F836">
        <v>835</v>
      </c>
      <c r="G836" s="587">
        <f t="shared" si="57"/>
        <v>202545</v>
      </c>
      <c r="H836" s="586">
        <f t="shared" si="55"/>
        <v>3</v>
      </c>
    </row>
    <row r="837" spans="1:8" x14ac:dyDescent="0.25">
      <c r="A837">
        <v>836</v>
      </c>
      <c r="B837" s="579">
        <f t="shared" si="54"/>
        <v>236302.5</v>
      </c>
      <c r="C837" s="586">
        <f t="shared" si="56"/>
        <v>3.5</v>
      </c>
      <c r="F837">
        <v>836</v>
      </c>
      <c r="G837" s="587">
        <f t="shared" si="57"/>
        <v>202545</v>
      </c>
      <c r="H837" s="586">
        <f t="shared" si="55"/>
        <v>3</v>
      </c>
    </row>
    <row r="838" spans="1:8" x14ac:dyDescent="0.25">
      <c r="A838">
        <v>837</v>
      </c>
      <c r="B838" s="579">
        <f t="shared" si="54"/>
        <v>236302.5</v>
      </c>
      <c r="C838" s="586">
        <f t="shared" si="56"/>
        <v>3.5</v>
      </c>
      <c r="F838">
        <v>837</v>
      </c>
      <c r="G838" s="587">
        <f t="shared" si="57"/>
        <v>202545</v>
      </c>
      <c r="H838" s="586">
        <f t="shared" si="55"/>
        <v>3</v>
      </c>
    </row>
    <row r="839" spans="1:8" x14ac:dyDescent="0.25">
      <c r="A839">
        <v>838</v>
      </c>
      <c r="B839" s="579">
        <f t="shared" si="54"/>
        <v>236302.5</v>
      </c>
      <c r="C839" s="586">
        <f t="shared" si="56"/>
        <v>3.5</v>
      </c>
      <c r="F839">
        <v>838</v>
      </c>
      <c r="G839" s="587">
        <f t="shared" si="57"/>
        <v>202545</v>
      </c>
      <c r="H839" s="586">
        <f t="shared" si="55"/>
        <v>3</v>
      </c>
    </row>
    <row r="840" spans="1:8" x14ac:dyDescent="0.25">
      <c r="A840">
        <v>839</v>
      </c>
      <c r="B840" s="579">
        <f t="shared" si="54"/>
        <v>236302.5</v>
      </c>
      <c r="C840" s="586">
        <f t="shared" si="56"/>
        <v>3.5</v>
      </c>
      <c r="F840">
        <v>839</v>
      </c>
      <c r="G840" s="587">
        <f t="shared" si="57"/>
        <v>202545</v>
      </c>
      <c r="H840" s="586">
        <f t="shared" si="55"/>
        <v>3</v>
      </c>
    </row>
    <row r="841" spans="1:8" x14ac:dyDescent="0.25">
      <c r="A841">
        <v>840</v>
      </c>
      <c r="B841" s="579">
        <f t="shared" si="54"/>
        <v>236302.5</v>
      </c>
      <c r="C841" s="586">
        <f t="shared" si="56"/>
        <v>3.5</v>
      </c>
      <c r="F841">
        <v>840</v>
      </c>
      <c r="G841" s="587">
        <f t="shared" si="57"/>
        <v>202545</v>
      </c>
      <c r="H841" s="586">
        <f t="shared" si="55"/>
        <v>3</v>
      </c>
    </row>
    <row r="842" spans="1:8" x14ac:dyDescent="0.25">
      <c r="A842">
        <v>841</v>
      </c>
      <c r="B842" s="579">
        <f t="shared" si="54"/>
        <v>236302.5</v>
      </c>
      <c r="C842" s="586">
        <f t="shared" si="56"/>
        <v>3.5</v>
      </c>
      <c r="F842">
        <v>841</v>
      </c>
      <c r="G842" s="587">
        <f t="shared" si="57"/>
        <v>202545</v>
      </c>
      <c r="H842" s="586">
        <f t="shared" si="55"/>
        <v>3</v>
      </c>
    </row>
    <row r="843" spans="1:8" x14ac:dyDescent="0.25">
      <c r="A843">
        <v>842</v>
      </c>
      <c r="B843" s="579">
        <f t="shared" si="54"/>
        <v>236302.5</v>
      </c>
      <c r="C843" s="586">
        <f t="shared" si="56"/>
        <v>3.5</v>
      </c>
      <c r="F843">
        <v>842</v>
      </c>
      <c r="G843" s="587">
        <f t="shared" si="57"/>
        <v>202545</v>
      </c>
      <c r="H843" s="586">
        <f t="shared" si="55"/>
        <v>3</v>
      </c>
    </row>
    <row r="844" spans="1:8" x14ac:dyDescent="0.25">
      <c r="A844">
        <v>843</v>
      </c>
      <c r="B844" s="579">
        <f t="shared" si="54"/>
        <v>236302.5</v>
      </c>
      <c r="C844" s="586">
        <f t="shared" si="56"/>
        <v>3.5</v>
      </c>
      <c r="F844">
        <v>843</v>
      </c>
      <c r="G844" s="587">
        <f t="shared" si="57"/>
        <v>202545</v>
      </c>
      <c r="H844" s="586">
        <f t="shared" si="55"/>
        <v>3</v>
      </c>
    </row>
    <row r="845" spans="1:8" x14ac:dyDescent="0.25">
      <c r="A845">
        <v>844</v>
      </c>
      <c r="B845" s="579">
        <f t="shared" si="54"/>
        <v>236302.5</v>
      </c>
      <c r="C845" s="586">
        <f t="shared" si="56"/>
        <v>3.5</v>
      </c>
      <c r="F845">
        <v>844</v>
      </c>
      <c r="G845" s="587">
        <f t="shared" si="57"/>
        <v>202545</v>
      </c>
      <c r="H845" s="586">
        <f t="shared" si="55"/>
        <v>3</v>
      </c>
    </row>
    <row r="846" spans="1:8" x14ac:dyDescent="0.25">
      <c r="A846">
        <v>845</v>
      </c>
      <c r="B846" s="579">
        <f t="shared" si="54"/>
        <v>236302.5</v>
      </c>
      <c r="C846" s="586">
        <f t="shared" si="56"/>
        <v>3.5</v>
      </c>
      <c r="F846">
        <v>845</v>
      </c>
      <c r="G846" s="587">
        <f t="shared" si="57"/>
        <v>202545</v>
      </c>
      <c r="H846" s="586">
        <f t="shared" si="55"/>
        <v>3</v>
      </c>
    </row>
    <row r="847" spans="1:8" x14ac:dyDescent="0.25">
      <c r="A847">
        <v>846</v>
      </c>
      <c r="B847" s="579">
        <f t="shared" si="54"/>
        <v>236302.5</v>
      </c>
      <c r="C847" s="586">
        <f t="shared" si="56"/>
        <v>3.5</v>
      </c>
      <c r="F847">
        <v>846</v>
      </c>
      <c r="G847" s="587">
        <f t="shared" si="57"/>
        <v>202545</v>
      </c>
      <c r="H847" s="586">
        <f t="shared" si="55"/>
        <v>3</v>
      </c>
    </row>
    <row r="848" spans="1:8" x14ac:dyDescent="0.25">
      <c r="A848">
        <v>847</v>
      </c>
      <c r="B848" s="579">
        <f t="shared" si="54"/>
        <v>236302.5</v>
      </c>
      <c r="C848" s="586">
        <f t="shared" si="56"/>
        <v>3.5</v>
      </c>
      <c r="F848">
        <v>847</v>
      </c>
      <c r="G848" s="587">
        <f t="shared" si="57"/>
        <v>202545</v>
      </c>
      <c r="H848" s="586">
        <f t="shared" si="55"/>
        <v>3</v>
      </c>
    </row>
    <row r="849" spans="1:8" x14ac:dyDescent="0.25">
      <c r="A849">
        <v>848</v>
      </c>
      <c r="B849" s="579">
        <f t="shared" si="54"/>
        <v>236302.5</v>
      </c>
      <c r="C849" s="586">
        <f t="shared" si="56"/>
        <v>3.5</v>
      </c>
      <c r="F849">
        <v>848</v>
      </c>
      <c r="G849" s="587">
        <f t="shared" si="57"/>
        <v>202545</v>
      </c>
      <c r="H849" s="586">
        <f t="shared" si="55"/>
        <v>3</v>
      </c>
    </row>
    <row r="850" spans="1:8" x14ac:dyDescent="0.25">
      <c r="A850">
        <v>849</v>
      </c>
      <c r="B850" s="579">
        <f t="shared" si="54"/>
        <v>236302.5</v>
      </c>
      <c r="C850" s="586">
        <f t="shared" si="56"/>
        <v>3.5</v>
      </c>
      <c r="F850">
        <v>849</v>
      </c>
      <c r="G850" s="587">
        <f t="shared" si="57"/>
        <v>202545</v>
      </c>
      <c r="H850" s="586">
        <f t="shared" si="55"/>
        <v>3</v>
      </c>
    </row>
    <row r="851" spans="1:8" x14ac:dyDescent="0.25">
      <c r="A851">
        <v>850</v>
      </c>
      <c r="B851" s="579">
        <f t="shared" si="54"/>
        <v>236302.5</v>
      </c>
      <c r="C851" s="586">
        <f t="shared" si="56"/>
        <v>3.5</v>
      </c>
      <c r="F851">
        <v>850</v>
      </c>
      <c r="G851" s="587">
        <f t="shared" si="57"/>
        <v>202545</v>
      </c>
      <c r="H851" s="586">
        <f t="shared" si="55"/>
        <v>3</v>
      </c>
    </row>
    <row r="852" spans="1:8" x14ac:dyDescent="0.25">
      <c r="A852">
        <v>851</v>
      </c>
      <c r="B852" s="579">
        <f t="shared" si="54"/>
        <v>236302.5</v>
      </c>
      <c r="C852" s="586">
        <f t="shared" si="56"/>
        <v>3.5</v>
      </c>
      <c r="F852">
        <v>851</v>
      </c>
      <c r="G852" s="587">
        <f t="shared" si="57"/>
        <v>202545</v>
      </c>
      <c r="H852" s="586">
        <f t="shared" si="55"/>
        <v>3</v>
      </c>
    </row>
    <row r="853" spans="1:8" x14ac:dyDescent="0.25">
      <c r="A853">
        <v>852</v>
      </c>
      <c r="B853" s="579">
        <f t="shared" si="54"/>
        <v>236302.5</v>
      </c>
      <c r="C853" s="586">
        <f t="shared" si="56"/>
        <v>3.5</v>
      </c>
      <c r="F853">
        <v>852</v>
      </c>
      <c r="G853" s="587">
        <f t="shared" si="57"/>
        <v>202545</v>
      </c>
      <c r="H853" s="586">
        <f t="shared" si="55"/>
        <v>3</v>
      </c>
    </row>
    <row r="854" spans="1:8" x14ac:dyDescent="0.25">
      <c r="A854">
        <v>853</v>
      </c>
      <c r="B854" s="579">
        <f t="shared" si="54"/>
        <v>236302.5</v>
      </c>
      <c r="C854" s="586">
        <f t="shared" si="56"/>
        <v>3.5</v>
      </c>
      <c r="F854">
        <v>853</v>
      </c>
      <c r="G854" s="587">
        <f t="shared" si="57"/>
        <v>202545</v>
      </c>
      <c r="H854" s="586">
        <f t="shared" si="55"/>
        <v>3</v>
      </c>
    </row>
    <row r="855" spans="1:8" x14ac:dyDescent="0.25">
      <c r="A855">
        <v>854</v>
      </c>
      <c r="B855" s="579">
        <f t="shared" si="54"/>
        <v>236302.5</v>
      </c>
      <c r="C855" s="586">
        <f t="shared" si="56"/>
        <v>3.5</v>
      </c>
      <c r="F855">
        <v>854</v>
      </c>
      <c r="G855" s="587">
        <f t="shared" si="57"/>
        <v>202545</v>
      </c>
      <c r="H855" s="586">
        <f t="shared" si="55"/>
        <v>3</v>
      </c>
    </row>
    <row r="856" spans="1:8" x14ac:dyDescent="0.25">
      <c r="A856">
        <v>855</v>
      </c>
      <c r="B856" s="579">
        <f t="shared" si="54"/>
        <v>236302.5</v>
      </c>
      <c r="C856" s="586">
        <f t="shared" si="56"/>
        <v>3.5</v>
      </c>
      <c r="F856">
        <v>855</v>
      </c>
      <c r="G856" s="587">
        <f t="shared" si="57"/>
        <v>202545</v>
      </c>
      <c r="H856" s="586">
        <f t="shared" si="55"/>
        <v>3</v>
      </c>
    </row>
    <row r="857" spans="1:8" x14ac:dyDescent="0.25">
      <c r="A857">
        <v>856</v>
      </c>
      <c r="B857" s="579">
        <f t="shared" si="54"/>
        <v>236302.5</v>
      </c>
      <c r="C857" s="586">
        <f t="shared" si="56"/>
        <v>3.5</v>
      </c>
      <c r="F857">
        <v>856</v>
      </c>
      <c r="G857" s="587">
        <f t="shared" si="57"/>
        <v>202545</v>
      </c>
      <c r="H857" s="586">
        <f t="shared" si="55"/>
        <v>3</v>
      </c>
    </row>
    <row r="858" spans="1:8" x14ac:dyDescent="0.25">
      <c r="A858">
        <v>857</v>
      </c>
      <c r="B858" s="579">
        <f t="shared" si="54"/>
        <v>236302.5</v>
      </c>
      <c r="C858" s="586">
        <f t="shared" si="56"/>
        <v>3.5</v>
      </c>
      <c r="F858">
        <v>857</v>
      </c>
      <c r="G858" s="587">
        <f t="shared" si="57"/>
        <v>202545</v>
      </c>
      <c r="H858" s="586">
        <f t="shared" si="55"/>
        <v>3</v>
      </c>
    </row>
    <row r="859" spans="1:8" x14ac:dyDescent="0.25">
      <c r="A859">
        <v>858</v>
      </c>
      <c r="B859" s="579">
        <f t="shared" ref="B859:B922" si="58">3.5*$D$2</f>
        <v>236302.5</v>
      </c>
      <c r="C859" s="586">
        <f t="shared" si="56"/>
        <v>3.5</v>
      </c>
      <c r="F859">
        <v>858</v>
      </c>
      <c r="G859" s="587">
        <f t="shared" si="57"/>
        <v>202545</v>
      </c>
      <c r="H859" s="586">
        <f t="shared" ref="H859:H901" si="59">$L$3</f>
        <v>3</v>
      </c>
    </row>
    <row r="860" spans="1:8" x14ac:dyDescent="0.25">
      <c r="A860">
        <v>859</v>
      </c>
      <c r="B860" s="579">
        <f t="shared" si="58"/>
        <v>236302.5</v>
      </c>
      <c r="C860" s="586">
        <f t="shared" si="56"/>
        <v>3.5</v>
      </c>
      <c r="F860">
        <v>859</v>
      </c>
      <c r="G860" s="587">
        <f t="shared" si="57"/>
        <v>202545</v>
      </c>
      <c r="H860" s="586">
        <f t="shared" si="59"/>
        <v>3</v>
      </c>
    </row>
    <row r="861" spans="1:8" x14ac:dyDescent="0.25">
      <c r="A861">
        <v>860</v>
      </c>
      <c r="B861" s="579">
        <f t="shared" si="58"/>
        <v>236302.5</v>
      </c>
      <c r="C861" s="586">
        <f t="shared" si="56"/>
        <v>3.5</v>
      </c>
      <c r="F861">
        <v>860</v>
      </c>
      <c r="G861" s="587">
        <f t="shared" si="57"/>
        <v>202545</v>
      </c>
      <c r="H861" s="586">
        <f t="shared" si="59"/>
        <v>3</v>
      </c>
    </row>
    <row r="862" spans="1:8" x14ac:dyDescent="0.25">
      <c r="A862">
        <v>861</v>
      </c>
      <c r="B862" s="579">
        <f t="shared" si="58"/>
        <v>236302.5</v>
      </c>
      <c r="C862" s="586">
        <f t="shared" si="56"/>
        <v>3.5</v>
      </c>
      <c r="F862">
        <v>861</v>
      </c>
      <c r="G862" s="587">
        <f t="shared" si="57"/>
        <v>202545</v>
      </c>
      <c r="H862" s="586">
        <f t="shared" si="59"/>
        <v>3</v>
      </c>
    </row>
    <row r="863" spans="1:8" x14ac:dyDescent="0.25">
      <c r="A863">
        <v>862</v>
      </c>
      <c r="B863" s="579">
        <f t="shared" si="58"/>
        <v>236302.5</v>
      </c>
      <c r="C863" s="586">
        <f t="shared" si="56"/>
        <v>3.5</v>
      </c>
      <c r="F863">
        <v>862</v>
      </c>
      <c r="G863" s="587">
        <f t="shared" si="57"/>
        <v>202545</v>
      </c>
      <c r="H863" s="586">
        <f t="shared" si="59"/>
        <v>3</v>
      </c>
    </row>
    <row r="864" spans="1:8" x14ac:dyDescent="0.25">
      <c r="A864">
        <v>863</v>
      </c>
      <c r="B864" s="579">
        <f t="shared" si="58"/>
        <v>236302.5</v>
      </c>
      <c r="C864" s="586">
        <f t="shared" si="56"/>
        <v>3.5</v>
      </c>
      <c r="F864">
        <v>863</v>
      </c>
      <c r="G864" s="587">
        <f t="shared" si="57"/>
        <v>202545</v>
      </c>
      <c r="H864" s="586">
        <f t="shared" si="59"/>
        <v>3</v>
      </c>
    </row>
    <row r="865" spans="1:8" x14ac:dyDescent="0.25">
      <c r="A865">
        <v>864</v>
      </c>
      <c r="B865" s="579">
        <f t="shared" si="58"/>
        <v>236302.5</v>
      </c>
      <c r="C865" s="586">
        <f t="shared" si="56"/>
        <v>3.5</v>
      </c>
      <c r="F865">
        <v>864</v>
      </c>
      <c r="G865" s="587">
        <f t="shared" si="57"/>
        <v>202545</v>
      </c>
      <c r="H865" s="586">
        <f t="shared" si="59"/>
        <v>3</v>
      </c>
    </row>
    <row r="866" spans="1:8" x14ac:dyDescent="0.25">
      <c r="A866">
        <v>865</v>
      </c>
      <c r="B866" s="579">
        <f t="shared" si="58"/>
        <v>236302.5</v>
      </c>
      <c r="C866" s="586">
        <f t="shared" si="56"/>
        <v>3.5</v>
      </c>
      <c r="F866">
        <v>865</v>
      </c>
      <c r="G866" s="587">
        <f t="shared" si="57"/>
        <v>202545</v>
      </c>
      <c r="H866" s="586">
        <f t="shared" si="59"/>
        <v>3</v>
      </c>
    </row>
    <row r="867" spans="1:8" x14ac:dyDescent="0.25">
      <c r="A867">
        <v>866</v>
      </c>
      <c r="B867" s="579">
        <f t="shared" si="58"/>
        <v>236302.5</v>
      </c>
      <c r="C867" s="586">
        <f t="shared" si="56"/>
        <v>3.5</v>
      </c>
      <c r="F867">
        <v>866</v>
      </c>
      <c r="G867" s="587">
        <f t="shared" si="57"/>
        <v>202545</v>
      </c>
      <c r="H867" s="586">
        <f t="shared" si="59"/>
        <v>3</v>
      </c>
    </row>
    <row r="868" spans="1:8" x14ac:dyDescent="0.25">
      <c r="A868">
        <v>867</v>
      </c>
      <c r="B868" s="579">
        <f t="shared" si="58"/>
        <v>236302.5</v>
      </c>
      <c r="C868" s="586">
        <f t="shared" si="56"/>
        <v>3.5</v>
      </c>
      <c r="F868">
        <v>867</v>
      </c>
      <c r="G868" s="587">
        <f t="shared" si="57"/>
        <v>202545</v>
      </c>
      <c r="H868" s="586">
        <f t="shared" si="59"/>
        <v>3</v>
      </c>
    </row>
    <row r="869" spans="1:8" x14ac:dyDescent="0.25">
      <c r="A869">
        <v>868</v>
      </c>
      <c r="B869" s="579">
        <f t="shared" si="58"/>
        <v>236302.5</v>
      </c>
      <c r="C869" s="586">
        <f t="shared" si="56"/>
        <v>3.5</v>
      </c>
      <c r="F869">
        <v>868</v>
      </c>
      <c r="G869" s="587">
        <f t="shared" si="57"/>
        <v>202545</v>
      </c>
      <c r="H869" s="586">
        <f t="shared" si="59"/>
        <v>3</v>
      </c>
    </row>
    <row r="870" spans="1:8" x14ac:dyDescent="0.25">
      <c r="A870">
        <v>869</v>
      </c>
      <c r="B870" s="579">
        <f t="shared" si="58"/>
        <v>236302.5</v>
      </c>
      <c r="C870" s="586">
        <f t="shared" si="56"/>
        <v>3.5</v>
      </c>
      <c r="F870">
        <v>869</v>
      </c>
      <c r="G870" s="587">
        <f t="shared" si="57"/>
        <v>202545</v>
      </c>
      <c r="H870" s="586">
        <f t="shared" si="59"/>
        <v>3</v>
      </c>
    </row>
    <row r="871" spans="1:8" x14ac:dyDescent="0.25">
      <c r="A871">
        <v>870</v>
      </c>
      <c r="B871" s="579">
        <f t="shared" si="58"/>
        <v>236302.5</v>
      </c>
      <c r="C871" s="586">
        <f t="shared" si="56"/>
        <v>3.5</v>
      </c>
      <c r="F871">
        <v>870</v>
      </c>
      <c r="G871" s="587">
        <f t="shared" si="57"/>
        <v>202545</v>
      </c>
      <c r="H871" s="586">
        <f t="shared" si="59"/>
        <v>3</v>
      </c>
    </row>
    <row r="872" spans="1:8" x14ac:dyDescent="0.25">
      <c r="A872">
        <v>871</v>
      </c>
      <c r="B872" s="579">
        <f t="shared" si="58"/>
        <v>236302.5</v>
      </c>
      <c r="C872" s="586">
        <f t="shared" si="56"/>
        <v>3.5</v>
      </c>
      <c r="F872">
        <v>871</v>
      </c>
      <c r="G872" s="587">
        <f t="shared" si="57"/>
        <v>202545</v>
      </c>
      <c r="H872" s="586">
        <f t="shared" si="59"/>
        <v>3</v>
      </c>
    </row>
    <row r="873" spans="1:8" x14ac:dyDescent="0.25">
      <c r="A873">
        <v>872</v>
      </c>
      <c r="B873" s="579">
        <f t="shared" si="58"/>
        <v>236302.5</v>
      </c>
      <c r="C873" s="586">
        <f t="shared" si="56"/>
        <v>3.5</v>
      </c>
      <c r="F873">
        <v>872</v>
      </c>
      <c r="G873" s="587">
        <f t="shared" si="57"/>
        <v>202545</v>
      </c>
      <c r="H873" s="586">
        <f t="shared" si="59"/>
        <v>3</v>
      </c>
    </row>
    <row r="874" spans="1:8" x14ac:dyDescent="0.25">
      <c r="A874">
        <v>873</v>
      </c>
      <c r="B874" s="579">
        <f t="shared" si="58"/>
        <v>236302.5</v>
      </c>
      <c r="C874" s="586">
        <f t="shared" si="56"/>
        <v>3.5</v>
      </c>
      <c r="F874">
        <v>873</v>
      </c>
      <c r="G874" s="587">
        <f t="shared" si="57"/>
        <v>202545</v>
      </c>
      <c r="H874" s="586">
        <f t="shared" si="59"/>
        <v>3</v>
      </c>
    </row>
    <row r="875" spans="1:8" x14ac:dyDescent="0.25">
      <c r="A875">
        <v>874</v>
      </c>
      <c r="B875" s="579">
        <f t="shared" si="58"/>
        <v>236302.5</v>
      </c>
      <c r="C875" s="586">
        <f t="shared" si="56"/>
        <v>3.5</v>
      </c>
      <c r="F875">
        <v>874</v>
      </c>
      <c r="G875" s="587">
        <f t="shared" si="57"/>
        <v>202545</v>
      </c>
      <c r="H875" s="586">
        <f t="shared" si="59"/>
        <v>3</v>
      </c>
    </row>
    <row r="876" spans="1:8" x14ac:dyDescent="0.25">
      <c r="A876">
        <v>875</v>
      </c>
      <c r="B876" s="579">
        <f t="shared" si="58"/>
        <v>236302.5</v>
      </c>
      <c r="C876" s="586">
        <f t="shared" si="56"/>
        <v>3.5</v>
      </c>
      <c r="F876">
        <v>875</v>
      </c>
      <c r="G876" s="587">
        <f t="shared" si="57"/>
        <v>202545</v>
      </c>
      <c r="H876" s="586">
        <f t="shared" si="59"/>
        <v>3</v>
      </c>
    </row>
    <row r="877" spans="1:8" x14ac:dyDescent="0.25">
      <c r="A877">
        <v>876</v>
      </c>
      <c r="B877" s="579">
        <f t="shared" si="58"/>
        <v>236302.5</v>
      </c>
      <c r="C877" s="586">
        <f t="shared" si="56"/>
        <v>3.5</v>
      </c>
      <c r="F877">
        <v>876</v>
      </c>
      <c r="G877" s="587">
        <f t="shared" si="57"/>
        <v>202545</v>
      </c>
      <c r="H877" s="586">
        <f t="shared" si="59"/>
        <v>3</v>
      </c>
    </row>
    <row r="878" spans="1:8" x14ac:dyDescent="0.25">
      <c r="A878">
        <v>877</v>
      </c>
      <c r="B878" s="579">
        <f t="shared" si="58"/>
        <v>236302.5</v>
      </c>
      <c r="C878" s="586">
        <f t="shared" si="56"/>
        <v>3.5</v>
      </c>
      <c r="F878">
        <v>877</v>
      </c>
      <c r="G878" s="587">
        <f t="shared" si="57"/>
        <v>202545</v>
      </c>
      <c r="H878" s="586">
        <f t="shared" si="59"/>
        <v>3</v>
      </c>
    </row>
    <row r="879" spans="1:8" x14ac:dyDescent="0.25">
      <c r="A879">
        <v>878</v>
      </c>
      <c r="B879" s="579">
        <f t="shared" si="58"/>
        <v>236302.5</v>
      </c>
      <c r="C879" s="586">
        <f t="shared" si="56"/>
        <v>3.5</v>
      </c>
      <c r="F879">
        <v>878</v>
      </c>
      <c r="G879" s="587">
        <f t="shared" si="57"/>
        <v>202545</v>
      </c>
      <c r="H879" s="586">
        <f t="shared" si="59"/>
        <v>3</v>
      </c>
    </row>
    <row r="880" spans="1:8" x14ac:dyDescent="0.25">
      <c r="A880">
        <v>879</v>
      </c>
      <c r="B880" s="579">
        <f t="shared" si="58"/>
        <v>236302.5</v>
      </c>
      <c r="C880" s="586">
        <f t="shared" si="56"/>
        <v>3.5</v>
      </c>
      <c r="F880">
        <v>879</v>
      </c>
      <c r="G880" s="587">
        <f t="shared" si="57"/>
        <v>202545</v>
      </c>
      <c r="H880" s="586">
        <f t="shared" si="59"/>
        <v>3</v>
      </c>
    </row>
    <row r="881" spans="1:8" x14ac:dyDescent="0.25">
      <c r="A881">
        <v>880</v>
      </c>
      <c r="B881" s="579">
        <f t="shared" si="58"/>
        <v>236302.5</v>
      </c>
      <c r="C881" s="586">
        <f t="shared" si="56"/>
        <v>3.5</v>
      </c>
      <c r="F881">
        <v>880</v>
      </c>
      <c r="G881" s="587">
        <f t="shared" si="57"/>
        <v>202545</v>
      </c>
      <c r="H881" s="586">
        <f t="shared" si="59"/>
        <v>3</v>
      </c>
    </row>
    <row r="882" spans="1:8" x14ac:dyDescent="0.25">
      <c r="A882">
        <v>881</v>
      </c>
      <c r="B882" s="579">
        <f t="shared" si="58"/>
        <v>236302.5</v>
      </c>
      <c r="C882" s="586">
        <f t="shared" si="56"/>
        <v>3.5</v>
      </c>
      <c r="F882">
        <v>881</v>
      </c>
      <c r="G882" s="587">
        <f t="shared" si="57"/>
        <v>202545</v>
      </c>
      <c r="H882" s="586">
        <f t="shared" si="59"/>
        <v>3</v>
      </c>
    </row>
    <row r="883" spans="1:8" x14ac:dyDescent="0.25">
      <c r="A883">
        <v>882</v>
      </c>
      <c r="B883" s="579">
        <f t="shared" si="58"/>
        <v>236302.5</v>
      </c>
      <c r="C883" s="586">
        <f t="shared" si="56"/>
        <v>3.5</v>
      </c>
      <c r="F883">
        <v>882</v>
      </c>
      <c r="G883" s="587">
        <f t="shared" si="57"/>
        <v>202545</v>
      </c>
      <c r="H883" s="586">
        <f t="shared" si="59"/>
        <v>3</v>
      </c>
    </row>
    <row r="884" spans="1:8" x14ac:dyDescent="0.25">
      <c r="A884">
        <v>883</v>
      </c>
      <c r="B884" s="579">
        <f t="shared" si="58"/>
        <v>236302.5</v>
      </c>
      <c r="C884" s="586">
        <f t="shared" si="56"/>
        <v>3.5</v>
      </c>
      <c r="F884">
        <v>883</v>
      </c>
      <c r="G884" s="587">
        <f t="shared" si="57"/>
        <v>202545</v>
      </c>
      <c r="H884" s="586">
        <f t="shared" si="59"/>
        <v>3</v>
      </c>
    </row>
    <row r="885" spans="1:8" x14ac:dyDescent="0.25">
      <c r="A885">
        <v>884</v>
      </c>
      <c r="B885" s="579">
        <f t="shared" si="58"/>
        <v>236302.5</v>
      </c>
      <c r="C885" s="586">
        <f t="shared" si="56"/>
        <v>3.5</v>
      </c>
      <c r="F885">
        <v>884</v>
      </c>
      <c r="G885" s="587">
        <f t="shared" si="57"/>
        <v>202545</v>
      </c>
      <c r="H885" s="586">
        <f t="shared" si="59"/>
        <v>3</v>
      </c>
    </row>
    <row r="886" spans="1:8" x14ac:dyDescent="0.25">
      <c r="A886">
        <v>885</v>
      </c>
      <c r="B886" s="579">
        <f t="shared" si="58"/>
        <v>236302.5</v>
      </c>
      <c r="C886" s="586">
        <f t="shared" si="56"/>
        <v>3.5</v>
      </c>
      <c r="F886">
        <v>885</v>
      </c>
      <c r="G886" s="587">
        <f t="shared" si="57"/>
        <v>202545</v>
      </c>
      <c r="H886" s="586">
        <f t="shared" si="59"/>
        <v>3</v>
      </c>
    </row>
    <row r="887" spans="1:8" x14ac:dyDescent="0.25">
      <c r="A887">
        <v>886</v>
      </c>
      <c r="B887" s="579">
        <f t="shared" si="58"/>
        <v>236302.5</v>
      </c>
      <c r="C887" s="586">
        <f t="shared" si="56"/>
        <v>3.5</v>
      </c>
      <c r="F887">
        <v>886</v>
      </c>
      <c r="G887" s="587">
        <f t="shared" si="57"/>
        <v>202545</v>
      </c>
      <c r="H887" s="586">
        <f t="shared" si="59"/>
        <v>3</v>
      </c>
    </row>
    <row r="888" spans="1:8" x14ac:dyDescent="0.25">
      <c r="A888">
        <v>887</v>
      </c>
      <c r="B888" s="579">
        <f t="shared" si="58"/>
        <v>236302.5</v>
      </c>
      <c r="C888" s="586">
        <f t="shared" si="56"/>
        <v>3.5</v>
      </c>
      <c r="F888">
        <v>887</v>
      </c>
      <c r="G888" s="587">
        <f t="shared" si="57"/>
        <v>202545</v>
      </c>
      <c r="H888" s="586">
        <f t="shared" si="59"/>
        <v>3</v>
      </c>
    </row>
    <row r="889" spans="1:8" x14ac:dyDescent="0.25">
      <c r="A889">
        <v>888</v>
      </c>
      <c r="B889" s="579">
        <f t="shared" si="58"/>
        <v>236302.5</v>
      </c>
      <c r="C889" s="586">
        <f t="shared" si="56"/>
        <v>3.5</v>
      </c>
      <c r="F889">
        <v>888</v>
      </c>
      <c r="G889" s="587">
        <f t="shared" si="57"/>
        <v>202545</v>
      </c>
      <c r="H889" s="586">
        <f t="shared" si="59"/>
        <v>3</v>
      </c>
    </row>
    <row r="890" spans="1:8" x14ac:dyDescent="0.25">
      <c r="A890">
        <v>889</v>
      </c>
      <c r="B890" s="579">
        <f t="shared" si="58"/>
        <v>236302.5</v>
      </c>
      <c r="C890" s="586">
        <f t="shared" si="56"/>
        <v>3.5</v>
      </c>
      <c r="F890">
        <v>889</v>
      </c>
      <c r="G890" s="587">
        <f t="shared" si="57"/>
        <v>202545</v>
      </c>
      <c r="H890" s="586">
        <f t="shared" si="59"/>
        <v>3</v>
      </c>
    </row>
    <row r="891" spans="1:8" x14ac:dyDescent="0.25">
      <c r="A891">
        <v>890</v>
      </c>
      <c r="B891" s="579">
        <f t="shared" si="58"/>
        <v>236302.5</v>
      </c>
      <c r="C891" s="586">
        <f t="shared" si="56"/>
        <v>3.5</v>
      </c>
      <c r="F891">
        <v>890</v>
      </c>
      <c r="G891" s="587">
        <f t="shared" si="57"/>
        <v>202545</v>
      </c>
      <c r="H891" s="586">
        <f t="shared" si="59"/>
        <v>3</v>
      </c>
    </row>
    <row r="892" spans="1:8" x14ac:dyDescent="0.25">
      <c r="A892">
        <v>891</v>
      </c>
      <c r="B892" s="579">
        <f t="shared" si="58"/>
        <v>236302.5</v>
      </c>
      <c r="C892" s="586">
        <f t="shared" si="56"/>
        <v>3.5</v>
      </c>
      <c r="F892">
        <v>891</v>
      </c>
      <c r="G892" s="587">
        <f t="shared" si="57"/>
        <v>202545</v>
      </c>
      <c r="H892" s="586">
        <f t="shared" si="59"/>
        <v>3</v>
      </c>
    </row>
    <row r="893" spans="1:8" x14ac:dyDescent="0.25">
      <c r="A893">
        <v>892</v>
      </c>
      <c r="B893" s="579">
        <f t="shared" si="58"/>
        <v>236302.5</v>
      </c>
      <c r="C893" s="586">
        <f t="shared" si="56"/>
        <v>3.5</v>
      </c>
      <c r="F893">
        <v>892</v>
      </c>
      <c r="G893" s="587">
        <f t="shared" si="57"/>
        <v>202545</v>
      </c>
      <c r="H893" s="586">
        <f t="shared" si="59"/>
        <v>3</v>
      </c>
    </row>
    <row r="894" spans="1:8" x14ac:dyDescent="0.25">
      <c r="A894">
        <v>893</v>
      </c>
      <c r="B894" s="579">
        <f t="shared" si="58"/>
        <v>236302.5</v>
      </c>
      <c r="C894" s="586">
        <f t="shared" si="56"/>
        <v>3.5</v>
      </c>
      <c r="F894">
        <v>893</v>
      </c>
      <c r="G894" s="587">
        <f t="shared" si="57"/>
        <v>202545</v>
      </c>
      <c r="H894" s="586">
        <f t="shared" si="59"/>
        <v>3</v>
      </c>
    </row>
    <row r="895" spans="1:8" x14ac:dyDescent="0.25">
      <c r="A895">
        <v>894</v>
      </c>
      <c r="B895" s="579">
        <f t="shared" si="58"/>
        <v>236302.5</v>
      </c>
      <c r="C895" s="586">
        <f t="shared" si="56"/>
        <v>3.5</v>
      </c>
      <c r="F895">
        <v>894</v>
      </c>
      <c r="G895" s="587">
        <f t="shared" si="57"/>
        <v>202545</v>
      </c>
      <c r="H895" s="586">
        <f t="shared" si="59"/>
        <v>3</v>
      </c>
    </row>
    <row r="896" spans="1:8" x14ac:dyDescent="0.25">
      <c r="A896">
        <v>895</v>
      </c>
      <c r="B896" s="579">
        <f t="shared" si="58"/>
        <v>236302.5</v>
      </c>
      <c r="C896" s="586">
        <f t="shared" si="56"/>
        <v>3.5</v>
      </c>
      <c r="F896">
        <v>895</v>
      </c>
      <c r="G896" s="587">
        <f t="shared" si="57"/>
        <v>202545</v>
      </c>
      <c r="H896" s="586">
        <f t="shared" si="59"/>
        <v>3</v>
      </c>
    </row>
    <row r="897" spans="1:8" x14ac:dyDescent="0.25">
      <c r="A897">
        <v>896</v>
      </c>
      <c r="B897" s="579">
        <f t="shared" si="58"/>
        <v>236302.5</v>
      </c>
      <c r="C897" s="586">
        <f t="shared" si="56"/>
        <v>3.5</v>
      </c>
      <c r="F897">
        <v>896</v>
      </c>
      <c r="G897" s="587">
        <f t="shared" si="57"/>
        <v>202545</v>
      </c>
      <c r="H897" s="586">
        <f t="shared" si="59"/>
        <v>3</v>
      </c>
    </row>
    <row r="898" spans="1:8" x14ac:dyDescent="0.25">
      <c r="A898">
        <v>897</v>
      </c>
      <c r="B898" s="579">
        <f t="shared" si="58"/>
        <v>236302.5</v>
      </c>
      <c r="C898" s="586">
        <f t="shared" si="56"/>
        <v>3.5</v>
      </c>
      <c r="F898">
        <v>897</v>
      </c>
      <c r="G898" s="587">
        <f t="shared" si="57"/>
        <v>202545</v>
      </c>
      <c r="H898" s="586">
        <f t="shared" si="59"/>
        <v>3</v>
      </c>
    </row>
    <row r="899" spans="1:8" x14ac:dyDescent="0.25">
      <c r="A899">
        <v>898</v>
      </c>
      <c r="B899" s="579">
        <f t="shared" si="58"/>
        <v>236302.5</v>
      </c>
      <c r="C899" s="586">
        <f t="shared" ref="C899:C962" si="60">B899/$D$2</f>
        <v>3.5</v>
      </c>
      <c r="F899">
        <v>898</v>
      </c>
      <c r="G899" s="587">
        <f t="shared" ref="G899:G962" si="61">H899*$D$2</f>
        <v>202545</v>
      </c>
      <c r="H899" s="586">
        <f t="shared" si="59"/>
        <v>3</v>
      </c>
    </row>
    <row r="900" spans="1:8" x14ac:dyDescent="0.25">
      <c r="A900">
        <v>899</v>
      </c>
      <c r="B900" s="579">
        <f t="shared" si="58"/>
        <v>236302.5</v>
      </c>
      <c r="C900" s="586">
        <f t="shared" si="60"/>
        <v>3.5</v>
      </c>
      <c r="F900">
        <v>899</v>
      </c>
      <c r="G900" s="587">
        <f t="shared" si="61"/>
        <v>202545</v>
      </c>
      <c r="H900" s="586">
        <f t="shared" si="59"/>
        <v>3</v>
      </c>
    </row>
    <row r="901" spans="1:8" x14ac:dyDescent="0.25">
      <c r="A901">
        <v>900</v>
      </c>
      <c r="B901" s="579">
        <f t="shared" si="58"/>
        <v>236302.5</v>
      </c>
      <c r="C901" s="586">
        <f t="shared" si="60"/>
        <v>3.5</v>
      </c>
      <c r="F901">
        <v>900</v>
      </c>
      <c r="G901" s="587">
        <f t="shared" si="61"/>
        <v>202545</v>
      </c>
      <c r="H901" s="586">
        <f t="shared" si="59"/>
        <v>3</v>
      </c>
    </row>
    <row r="902" spans="1:8" x14ac:dyDescent="0.25">
      <c r="A902">
        <v>901</v>
      </c>
      <c r="B902" s="579">
        <f t="shared" si="58"/>
        <v>236302.5</v>
      </c>
      <c r="C902" s="586">
        <f t="shared" si="60"/>
        <v>3.5</v>
      </c>
      <c r="F902">
        <v>901</v>
      </c>
      <c r="G902" s="587">
        <f t="shared" si="61"/>
        <v>270060</v>
      </c>
      <c r="H902" s="586">
        <f>$L$4</f>
        <v>4</v>
      </c>
    </row>
    <row r="903" spans="1:8" x14ac:dyDescent="0.25">
      <c r="A903">
        <v>902</v>
      </c>
      <c r="B903" s="579">
        <f t="shared" si="58"/>
        <v>236302.5</v>
      </c>
      <c r="C903" s="586">
        <f t="shared" si="60"/>
        <v>3.5</v>
      </c>
      <c r="F903">
        <v>902</v>
      </c>
      <c r="G903" s="587">
        <f t="shared" si="61"/>
        <v>270060</v>
      </c>
      <c r="H903" s="586">
        <f t="shared" ref="H903:H966" si="62">$L$4</f>
        <v>4</v>
      </c>
    </row>
    <row r="904" spans="1:8" x14ac:dyDescent="0.25">
      <c r="A904">
        <v>903</v>
      </c>
      <c r="B904" s="579">
        <f t="shared" si="58"/>
        <v>236302.5</v>
      </c>
      <c r="C904" s="586">
        <f t="shared" si="60"/>
        <v>3.5</v>
      </c>
      <c r="F904">
        <v>903</v>
      </c>
      <c r="G904" s="587">
        <f t="shared" si="61"/>
        <v>270060</v>
      </c>
      <c r="H904" s="586">
        <f t="shared" si="62"/>
        <v>4</v>
      </c>
    </row>
    <row r="905" spans="1:8" x14ac:dyDescent="0.25">
      <c r="A905">
        <v>904</v>
      </c>
      <c r="B905" s="579">
        <f t="shared" si="58"/>
        <v>236302.5</v>
      </c>
      <c r="C905" s="586">
        <f t="shared" si="60"/>
        <v>3.5</v>
      </c>
      <c r="F905">
        <v>904</v>
      </c>
      <c r="G905" s="587">
        <f t="shared" si="61"/>
        <v>270060</v>
      </c>
      <c r="H905" s="586">
        <f t="shared" si="62"/>
        <v>4</v>
      </c>
    </row>
    <row r="906" spans="1:8" x14ac:dyDescent="0.25">
      <c r="A906">
        <v>905</v>
      </c>
      <c r="B906" s="579">
        <f t="shared" si="58"/>
        <v>236302.5</v>
      </c>
      <c r="C906" s="586">
        <f t="shared" si="60"/>
        <v>3.5</v>
      </c>
      <c r="F906">
        <v>905</v>
      </c>
      <c r="G906" s="587">
        <f t="shared" si="61"/>
        <v>270060</v>
      </c>
      <c r="H906" s="586">
        <f t="shared" si="62"/>
        <v>4</v>
      </c>
    </row>
    <row r="907" spans="1:8" x14ac:dyDescent="0.25">
      <c r="A907">
        <v>906</v>
      </c>
      <c r="B907" s="579">
        <f t="shared" si="58"/>
        <v>236302.5</v>
      </c>
      <c r="C907" s="586">
        <f t="shared" si="60"/>
        <v>3.5</v>
      </c>
      <c r="F907">
        <v>906</v>
      </c>
      <c r="G907" s="587">
        <f t="shared" si="61"/>
        <v>270060</v>
      </c>
      <c r="H907" s="586">
        <f t="shared" si="62"/>
        <v>4</v>
      </c>
    </row>
    <row r="908" spans="1:8" x14ac:dyDescent="0.25">
      <c r="A908">
        <v>907</v>
      </c>
      <c r="B908" s="579">
        <f t="shared" si="58"/>
        <v>236302.5</v>
      </c>
      <c r="C908" s="586">
        <f t="shared" si="60"/>
        <v>3.5</v>
      </c>
      <c r="F908">
        <v>907</v>
      </c>
      <c r="G908" s="587">
        <f t="shared" si="61"/>
        <v>270060</v>
      </c>
      <c r="H908" s="586">
        <f t="shared" si="62"/>
        <v>4</v>
      </c>
    </row>
    <row r="909" spans="1:8" x14ac:dyDescent="0.25">
      <c r="A909">
        <v>908</v>
      </c>
      <c r="B909" s="579">
        <f t="shared" si="58"/>
        <v>236302.5</v>
      </c>
      <c r="C909" s="586">
        <f t="shared" si="60"/>
        <v>3.5</v>
      </c>
      <c r="F909">
        <v>908</v>
      </c>
      <c r="G909" s="587">
        <f t="shared" si="61"/>
        <v>270060</v>
      </c>
      <c r="H909" s="586">
        <f t="shared" si="62"/>
        <v>4</v>
      </c>
    </row>
    <row r="910" spans="1:8" x14ac:dyDescent="0.25">
      <c r="A910">
        <v>909</v>
      </c>
      <c r="B910" s="579">
        <f t="shared" si="58"/>
        <v>236302.5</v>
      </c>
      <c r="C910" s="586">
        <f t="shared" si="60"/>
        <v>3.5</v>
      </c>
      <c r="F910">
        <v>909</v>
      </c>
      <c r="G910" s="587">
        <f t="shared" si="61"/>
        <v>270060</v>
      </c>
      <c r="H910" s="586">
        <f t="shared" si="62"/>
        <v>4</v>
      </c>
    </row>
    <row r="911" spans="1:8" x14ac:dyDescent="0.25">
      <c r="A911">
        <v>910</v>
      </c>
      <c r="B911" s="579">
        <f t="shared" si="58"/>
        <v>236302.5</v>
      </c>
      <c r="C911" s="586">
        <f t="shared" si="60"/>
        <v>3.5</v>
      </c>
      <c r="F911">
        <v>910</v>
      </c>
      <c r="G911" s="587">
        <f t="shared" si="61"/>
        <v>270060</v>
      </c>
      <c r="H911" s="586">
        <f t="shared" si="62"/>
        <v>4</v>
      </c>
    </row>
    <row r="912" spans="1:8" x14ac:dyDescent="0.25">
      <c r="A912">
        <v>911</v>
      </c>
      <c r="B912" s="579">
        <f t="shared" si="58"/>
        <v>236302.5</v>
      </c>
      <c r="C912" s="586">
        <f t="shared" si="60"/>
        <v>3.5</v>
      </c>
      <c r="F912">
        <v>911</v>
      </c>
      <c r="G912" s="587">
        <f t="shared" si="61"/>
        <v>270060</v>
      </c>
      <c r="H912" s="586">
        <f t="shared" si="62"/>
        <v>4</v>
      </c>
    </row>
    <row r="913" spans="1:8" x14ac:dyDescent="0.25">
      <c r="A913">
        <v>912</v>
      </c>
      <c r="B913" s="579">
        <f t="shared" si="58"/>
        <v>236302.5</v>
      </c>
      <c r="C913" s="586">
        <f t="shared" si="60"/>
        <v>3.5</v>
      </c>
      <c r="F913">
        <v>912</v>
      </c>
      <c r="G913" s="587">
        <f t="shared" si="61"/>
        <v>270060</v>
      </c>
      <c r="H913" s="586">
        <f t="shared" si="62"/>
        <v>4</v>
      </c>
    </row>
    <row r="914" spans="1:8" x14ac:dyDescent="0.25">
      <c r="A914">
        <v>913</v>
      </c>
      <c r="B914" s="579">
        <f t="shared" si="58"/>
        <v>236302.5</v>
      </c>
      <c r="C914" s="586">
        <f t="shared" si="60"/>
        <v>3.5</v>
      </c>
      <c r="F914">
        <v>913</v>
      </c>
      <c r="G914" s="587">
        <f t="shared" si="61"/>
        <v>270060</v>
      </c>
      <c r="H914" s="586">
        <f t="shared" si="62"/>
        <v>4</v>
      </c>
    </row>
    <row r="915" spans="1:8" x14ac:dyDescent="0.25">
      <c r="A915">
        <v>914</v>
      </c>
      <c r="B915" s="579">
        <f t="shared" si="58"/>
        <v>236302.5</v>
      </c>
      <c r="C915" s="586">
        <f t="shared" si="60"/>
        <v>3.5</v>
      </c>
      <c r="F915">
        <v>914</v>
      </c>
      <c r="G915" s="587">
        <f t="shared" si="61"/>
        <v>270060</v>
      </c>
      <c r="H915" s="586">
        <f t="shared" si="62"/>
        <v>4</v>
      </c>
    </row>
    <row r="916" spans="1:8" x14ac:dyDescent="0.25">
      <c r="A916">
        <v>915</v>
      </c>
      <c r="B916" s="579">
        <f t="shared" si="58"/>
        <v>236302.5</v>
      </c>
      <c r="C916" s="586">
        <f t="shared" si="60"/>
        <v>3.5</v>
      </c>
      <c r="F916">
        <v>915</v>
      </c>
      <c r="G916" s="587">
        <f t="shared" si="61"/>
        <v>270060</v>
      </c>
      <c r="H916" s="586">
        <f t="shared" si="62"/>
        <v>4</v>
      </c>
    </row>
    <row r="917" spans="1:8" x14ac:dyDescent="0.25">
      <c r="A917">
        <v>916</v>
      </c>
      <c r="B917" s="579">
        <f t="shared" si="58"/>
        <v>236302.5</v>
      </c>
      <c r="C917" s="586">
        <f t="shared" si="60"/>
        <v>3.5</v>
      </c>
      <c r="F917">
        <v>916</v>
      </c>
      <c r="G917" s="587">
        <f t="shared" si="61"/>
        <v>270060</v>
      </c>
      <c r="H917" s="586">
        <f t="shared" si="62"/>
        <v>4</v>
      </c>
    </row>
    <row r="918" spans="1:8" x14ac:dyDescent="0.25">
      <c r="A918">
        <v>917</v>
      </c>
      <c r="B918" s="579">
        <f t="shared" si="58"/>
        <v>236302.5</v>
      </c>
      <c r="C918" s="586">
        <f t="shared" si="60"/>
        <v>3.5</v>
      </c>
      <c r="F918">
        <v>917</v>
      </c>
      <c r="G918" s="587">
        <f t="shared" si="61"/>
        <v>270060</v>
      </c>
      <c r="H918" s="586">
        <f t="shared" si="62"/>
        <v>4</v>
      </c>
    </row>
    <row r="919" spans="1:8" x14ac:dyDescent="0.25">
      <c r="A919">
        <v>918</v>
      </c>
      <c r="B919" s="579">
        <f t="shared" si="58"/>
        <v>236302.5</v>
      </c>
      <c r="C919" s="586">
        <f t="shared" si="60"/>
        <v>3.5</v>
      </c>
      <c r="F919">
        <v>918</v>
      </c>
      <c r="G919" s="587">
        <f t="shared" si="61"/>
        <v>270060</v>
      </c>
      <c r="H919" s="586">
        <f t="shared" si="62"/>
        <v>4</v>
      </c>
    </row>
    <row r="920" spans="1:8" x14ac:dyDescent="0.25">
      <c r="A920">
        <v>919</v>
      </c>
      <c r="B920" s="579">
        <f t="shared" si="58"/>
        <v>236302.5</v>
      </c>
      <c r="C920" s="586">
        <f t="shared" si="60"/>
        <v>3.5</v>
      </c>
      <c r="F920">
        <v>919</v>
      </c>
      <c r="G920" s="587">
        <f t="shared" si="61"/>
        <v>270060</v>
      </c>
      <c r="H920" s="586">
        <f t="shared" si="62"/>
        <v>4</v>
      </c>
    </row>
    <row r="921" spans="1:8" x14ac:dyDescent="0.25">
      <c r="A921">
        <v>920</v>
      </c>
      <c r="B921" s="579">
        <f t="shared" si="58"/>
        <v>236302.5</v>
      </c>
      <c r="C921" s="586">
        <f t="shared" si="60"/>
        <v>3.5</v>
      </c>
      <c r="F921">
        <v>920</v>
      </c>
      <c r="G921" s="587">
        <f t="shared" si="61"/>
        <v>270060</v>
      </c>
      <c r="H921" s="586">
        <f t="shared" si="62"/>
        <v>4</v>
      </c>
    </row>
    <row r="922" spans="1:8" x14ac:dyDescent="0.25">
      <c r="A922">
        <v>921</v>
      </c>
      <c r="B922" s="579">
        <f t="shared" si="58"/>
        <v>236302.5</v>
      </c>
      <c r="C922" s="586">
        <f t="shared" si="60"/>
        <v>3.5</v>
      </c>
      <c r="F922">
        <v>921</v>
      </c>
      <c r="G922" s="587">
        <f t="shared" si="61"/>
        <v>270060</v>
      </c>
      <c r="H922" s="586">
        <f t="shared" si="62"/>
        <v>4</v>
      </c>
    </row>
    <row r="923" spans="1:8" x14ac:dyDescent="0.25">
      <c r="A923">
        <v>922</v>
      </c>
      <c r="B923" s="579">
        <f t="shared" ref="B923:B986" si="63">3.5*$D$2</f>
        <v>236302.5</v>
      </c>
      <c r="C923" s="586">
        <f t="shared" si="60"/>
        <v>3.5</v>
      </c>
      <c r="F923">
        <v>922</v>
      </c>
      <c r="G923" s="587">
        <f t="shared" si="61"/>
        <v>270060</v>
      </c>
      <c r="H923" s="586">
        <f t="shared" si="62"/>
        <v>4</v>
      </c>
    </row>
    <row r="924" spans="1:8" x14ac:dyDescent="0.25">
      <c r="A924">
        <v>923</v>
      </c>
      <c r="B924" s="579">
        <f t="shared" si="63"/>
        <v>236302.5</v>
      </c>
      <c r="C924" s="586">
        <f t="shared" si="60"/>
        <v>3.5</v>
      </c>
      <c r="F924">
        <v>923</v>
      </c>
      <c r="G924" s="587">
        <f t="shared" si="61"/>
        <v>270060</v>
      </c>
      <c r="H924" s="586">
        <f t="shared" si="62"/>
        <v>4</v>
      </c>
    </row>
    <row r="925" spans="1:8" x14ac:dyDescent="0.25">
      <c r="A925">
        <v>924</v>
      </c>
      <c r="B925" s="579">
        <f t="shared" si="63"/>
        <v>236302.5</v>
      </c>
      <c r="C925" s="586">
        <f t="shared" si="60"/>
        <v>3.5</v>
      </c>
      <c r="F925">
        <v>924</v>
      </c>
      <c r="G925" s="587">
        <f t="shared" si="61"/>
        <v>270060</v>
      </c>
      <c r="H925" s="586">
        <f t="shared" si="62"/>
        <v>4</v>
      </c>
    </row>
    <row r="926" spans="1:8" x14ac:dyDescent="0.25">
      <c r="A926">
        <v>925</v>
      </c>
      <c r="B926" s="579">
        <f t="shared" si="63"/>
        <v>236302.5</v>
      </c>
      <c r="C926" s="586">
        <f t="shared" si="60"/>
        <v>3.5</v>
      </c>
      <c r="F926">
        <v>925</v>
      </c>
      <c r="G926" s="587">
        <f t="shared" si="61"/>
        <v>270060</v>
      </c>
      <c r="H926" s="586">
        <f t="shared" si="62"/>
        <v>4</v>
      </c>
    </row>
    <row r="927" spans="1:8" x14ac:dyDescent="0.25">
      <c r="A927">
        <v>926</v>
      </c>
      <c r="B927" s="579">
        <f t="shared" si="63"/>
        <v>236302.5</v>
      </c>
      <c r="C927" s="586">
        <f t="shared" si="60"/>
        <v>3.5</v>
      </c>
      <c r="F927">
        <v>926</v>
      </c>
      <c r="G927" s="587">
        <f t="shared" si="61"/>
        <v>270060</v>
      </c>
      <c r="H927" s="586">
        <f t="shared" si="62"/>
        <v>4</v>
      </c>
    </row>
    <row r="928" spans="1:8" x14ac:dyDescent="0.25">
      <c r="A928">
        <v>927</v>
      </c>
      <c r="B928" s="579">
        <f t="shared" si="63"/>
        <v>236302.5</v>
      </c>
      <c r="C928" s="586">
        <f t="shared" si="60"/>
        <v>3.5</v>
      </c>
      <c r="F928">
        <v>927</v>
      </c>
      <c r="G928" s="587">
        <f t="shared" si="61"/>
        <v>270060</v>
      </c>
      <c r="H928" s="586">
        <f t="shared" si="62"/>
        <v>4</v>
      </c>
    </row>
    <row r="929" spans="1:8" x14ac:dyDescent="0.25">
      <c r="A929">
        <v>928</v>
      </c>
      <c r="B929" s="579">
        <f t="shared" si="63"/>
        <v>236302.5</v>
      </c>
      <c r="C929" s="586">
        <f t="shared" si="60"/>
        <v>3.5</v>
      </c>
      <c r="F929">
        <v>928</v>
      </c>
      <c r="G929" s="587">
        <f t="shared" si="61"/>
        <v>270060</v>
      </c>
      <c r="H929" s="586">
        <f t="shared" si="62"/>
        <v>4</v>
      </c>
    </row>
    <row r="930" spans="1:8" x14ac:dyDescent="0.25">
      <c r="A930">
        <v>929</v>
      </c>
      <c r="B930" s="579">
        <f t="shared" si="63"/>
        <v>236302.5</v>
      </c>
      <c r="C930" s="586">
        <f t="shared" si="60"/>
        <v>3.5</v>
      </c>
      <c r="F930">
        <v>929</v>
      </c>
      <c r="G930" s="587">
        <f t="shared" si="61"/>
        <v>270060</v>
      </c>
      <c r="H930" s="586">
        <f t="shared" si="62"/>
        <v>4</v>
      </c>
    </row>
    <row r="931" spans="1:8" x14ac:dyDescent="0.25">
      <c r="A931">
        <v>930</v>
      </c>
      <c r="B931" s="579">
        <f t="shared" si="63"/>
        <v>236302.5</v>
      </c>
      <c r="C931" s="586">
        <f t="shared" si="60"/>
        <v>3.5</v>
      </c>
      <c r="F931">
        <v>930</v>
      </c>
      <c r="G931" s="587">
        <f t="shared" si="61"/>
        <v>270060</v>
      </c>
      <c r="H931" s="586">
        <f t="shared" si="62"/>
        <v>4</v>
      </c>
    </row>
    <row r="932" spans="1:8" x14ac:dyDescent="0.25">
      <c r="A932">
        <v>931</v>
      </c>
      <c r="B932" s="579">
        <f t="shared" si="63"/>
        <v>236302.5</v>
      </c>
      <c r="C932" s="586">
        <f t="shared" si="60"/>
        <v>3.5</v>
      </c>
      <c r="F932">
        <v>931</v>
      </c>
      <c r="G932" s="587">
        <f t="shared" si="61"/>
        <v>270060</v>
      </c>
      <c r="H932" s="586">
        <f t="shared" si="62"/>
        <v>4</v>
      </c>
    </row>
    <row r="933" spans="1:8" x14ac:dyDescent="0.25">
      <c r="A933">
        <v>932</v>
      </c>
      <c r="B933" s="579">
        <f t="shared" si="63"/>
        <v>236302.5</v>
      </c>
      <c r="C933" s="586">
        <f t="shared" si="60"/>
        <v>3.5</v>
      </c>
      <c r="F933">
        <v>932</v>
      </c>
      <c r="G933" s="587">
        <f t="shared" si="61"/>
        <v>270060</v>
      </c>
      <c r="H933" s="586">
        <f t="shared" si="62"/>
        <v>4</v>
      </c>
    </row>
    <row r="934" spans="1:8" x14ac:dyDescent="0.25">
      <c r="A934">
        <v>933</v>
      </c>
      <c r="B934" s="579">
        <f t="shared" si="63"/>
        <v>236302.5</v>
      </c>
      <c r="C934" s="586">
        <f t="shared" si="60"/>
        <v>3.5</v>
      </c>
      <c r="F934">
        <v>933</v>
      </c>
      <c r="G934" s="587">
        <f t="shared" si="61"/>
        <v>270060</v>
      </c>
      <c r="H934" s="586">
        <f t="shared" si="62"/>
        <v>4</v>
      </c>
    </row>
    <row r="935" spans="1:8" x14ac:dyDescent="0.25">
      <c r="A935">
        <v>934</v>
      </c>
      <c r="B935" s="579">
        <f t="shared" si="63"/>
        <v>236302.5</v>
      </c>
      <c r="C935" s="586">
        <f t="shared" si="60"/>
        <v>3.5</v>
      </c>
      <c r="F935">
        <v>934</v>
      </c>
      <c r="G935" s="587">
        <f t="shared" si="61"/>
        <v>270060</v>
      </c>
      <c r="H935" s="586">
        <f t="shared" si="62"/>
        <v>4</v>
      </c>
    </row>
    <row r="936" spans="1:8" x14ac:dyDescent="0.25">
      <c r="A936">
        <v>935</v>
      </c>
      <c r="B936" s="579">
        <f t="shared" si="63"/>
        <v>236302.5</v>
      </c>
      <c r="C936" s="586">
        <f t="shared" si="60"/>
        <v>3.5</v>
      </c>
      <c r="F936">
        <v>935</v>
      </c>
      <c r="G936" s="587">
        <f t="shared" si="61"/>
        <v>270060</v>
      </c>
      <c r="H936" s="586">
        <f t="shared" si="62"/>
        <v>4</v>
      </c>
    </row>
    <row r="937" spans="1:8" x14ac:dyDescent="0.25">
      <c r="A937">
        <v>936</v>
      </c>
      <c r="B937" s="579">
        <f t="shared" si="63"/>
        <v>236302.5</v>
      </c>
      <c r="C937" s="586">
        <f t="shared" si="60"/>
        <v>3.5</v>
      </c>
      <c r="F937">
        <v>936</v>
      </c>
      <c r="G937" s="587">
        <f t="shared" si="61"/>
        <v>270060</v>
      </c>
      <c r="H937" s="586">
        <f t="shared" si="62"/>
        <v>4</v>
      </c>
    </row>
    <row r="938" spans="1:8" x14ac:dyDescent="0.25">
      <c r="A938">
        <v>937</v>
      </c>
      <c r="B938" s="579">
        <f t="shared" si="63"/>
        <v>236302.5</v>
      </c>
      <c r="C938" s="586">
        <f t="shared" si="60"/>
        <v>3.5</v>
      </c>
      <c r="F938">
        <v>937</v>
      </c>
      <c r="G938" s="587">
        <f t="shared" si="61"/>
        <v>270060</v>
      </c>
      <c r="H938" s="586">
        <f t="shared" si="62"/>
        <v>4</v>
      </c>
    </row>
    <row r="939" spans="1:8" x14ac:dyDescent="0.25">
      <c r="A939">
        <v>938</v>
      </c>
      <c r="B939" s="579">
        <f t="shared" si="63"/>
        <v>236302.5</v>
      </c>
      <c r="C939" s="586">
        <f t="shared" si="60"/>
        <v>3.5</v>
      </c>
      <c r="F939">
        <v>938</v>
      </c>
      <c r="G939" s="587">
        <f t="shared" si="61"/>
        <v>270060</v>
      </c>
      <c r="H939" s="586">
        <f t="shared" si="62"/>
        <v>4</v>
      </c>
    </row>
    <row r="940" spans="1:8" x14ac:dyDescent="0.25">
      <c r="A940">
        <v>939</v>
      </c>
      <c r="B940" s="579">
        <f t="shared" si="63"/>
        <v>236302.5</v>
      </c>
      <c r="C940" s="586">
        <f t="shared" si="60"/>
        <v>3.5</v>
      </c>
      <c r="F940">
        <v>939</v>
      </c>
      <c r="G940" s="587">
        <f t="shared" si="61"/>
        <v>270060</v>
      </c>
      <c r="H940" s="586">
        <f t="shared" si="62"/>
        <v>4</v>
      </c>
    </row>
    <row r="941" spans="1:8" x14ac:dyDescent="0.25">
      <c r="A941">
        <v>940</v>
      </c>
      <c r="B941" s="579">
        <f t="shared" si="63"/>
        <v>236302.5</v>
      </c>
      <c r="C941" s="586">
        <f t="shared" si="60"/>
        <v>3.5</v>
      </c>
      <c r="F941">
        <v>940</v>
      </c>
      <c r="G941" s="587">
        <f t="shared" si="61"/>
        <v>270060</v>
      </c>
      <c r="H941" s="586">
        <f t="shared" si="62"/>
        <v>4</v>
      </c>
    </row>
    <row r="942" spans="1:8" x14ac:dyDescent="0.25">
      <c r="A942">
        <v>941</v>
      </c>
      <c r="B942" s="579">
        <f t="shared" si="63"/>
        <v>236302.5</v>
      </c>
      <c r="C942" s="586">
        <f t="shared" si="60"/>
        <v>3.5</v>
      </c>
      <c r="F942">
        <v>941</v>
      </c>
      <c r="G942" s="587">
        <f t="shared" si="61"/>
        <v>270060</v>
      </c>
      <c r="H942" s="586">
        <f t="shared" si="62"/>
        <v>4</v>
      </c>
    </row>
    <row r="943" spans="1:8" x14ac:dyDescent="0.25">
      <c r="A943">
        <v>942</v>
      </c>
      <c r="B943" s="579">
        <f t="shared" si="63"/>
        <v>236302.5</v>
      </c>
      <c r="C943" s="586">
        <f t="shared" si="60"/>
        <v>3.5</v>
      </c>
      <c r="F943">
        <v>942</v>
      </c>
      <c r="G943" s="587">
        <f t="shared" si="61"/>
        <v>270060</v>
      </c>
      <c r="H943" s="586">
        <f t="shared" si="62"/>
        <v>4</v>
      </c>
    </row>
    <row r="944" spans="1:8" x14ac:dyDescent="0.25">
      <c r="A944">
        <v>943</v>
      </c>
      <c r="B944" s="579">
        <f t="shared" si="63"/>
        <v>236302.5</v>
      </c>
      <c r="C944" s="586">
        <f t="shared" si="60"/>
        <v>3.5</v>
      </c>
      <c r="F944">
        <v>943</v>
      </c>
      <c r="G944" s="587">
        <f t="shared" si="61"/>
        <v>270060</v>
      </c>
      <c r="H944" s="586">
        <f t="shared" si="62"/>
        <v>4</v>
      </c>
    </row>
    <row r="945" spans="1:8" x14ac:dyDescent="0.25">
      <c r="A945">
        <v>944</v>
      </c>
      <c r="B945" s="579">
        <f t="shared" si="63"/>
        <v>236302.5</v>
      </c>
      <c r="C945" s="586">
        <f t="shared" si="60"/>
        <v>3.5</v>
      </c>
      <c r="F945">
        <v>944</v>
      </c>
      <c r="G945" s="587">
        <f t="shared" si="61"/>
        <v>270060</v>
      </c>
      <c r="H945" s="586">
        <f t="shared" si="62"/>
        <v>4</v>
      </c>
    </row>
    <row r="946" spans="1:8" x14ac:dyDescent="0.25">
      <c r="A946">
        <v>945</v>
      </c>
      <c r="B946" s="579">
        <f t="shared" si="63"/>
        <v>236302.5</v>
      </c>
      <c r="C946" s="586">
        <f t="shared" si="60"/>
        <v>3.5</v>
      </c>
      <c r="F946">
        <v>945</v>
      </c>
      <c r="G946" s="587">
        <f t="shared" si="61"/>
        <v>270060</v>
      </c>
      <c r="H946" s="586">
        <f t="shared" si="62"/>
        <v>4</v>
      </c>
    </row>
    <row r="947" spans="1:8" x14ac:dyDescent="0.25">
      <c r="A947">
        <v>946</v>
      </c>
      <c r="B947" s="579">
        <f t="shared" si="63"/>
        <v>236302.5</v>
      </c>
      <c r="C947" s="586">
        <f t="shared" si="60"/>
        <v>3.5</v>
      </c>
      <c r="F947">
        <v>946</v>
      </c>
      <c r="G947" s="587">
        <f t="shared" si="61"/>
        <v>270060</v>
      </c>
      <c r="H947" s="586">
        <f t="shared" si="62"/>
        <v>4</v>
      </c>
    </row>
    <row r="948" spans="1:8" x14ac:dyDescent="0.25">
      <c r="A948">
        <v>947</v>
      </c>
      <c r="B948" s="579">
        <f t="shared" si="63"/>
        <v>236302.5</v>
      </c>
      <c r="C948" s="586">
        <f t="shared" si="60"/>
        <v>3.5</v>
      </c>
      <c r="F948">
        <v>947</v>
      </c>
      <c r="G948" s="587">
        <f t="shared" si="61"/>
        <v>270060</v>
      </c>
      <c r="H948" s="586">
        <f t="shared" si="62"/>
        <v>4</v>
      </c>
    </row>
    <row r="949" spans="1:8" x14ac:dyDescent="0.25">
      <c r="A949">
        <v>948</v>
      </c>
      <c r="B949" s="579">
        <f t="shared" si="63"/>
        <v>236302.5</v>
      </c>
      <c r="C949" s="586">
        <f t="shared" si="60"/>
        <v>3.5</v>
      </c>
      <c r="F949">
        <v>948</v>
      </c>
      <c r="G949" s="587">
        <f t="shared" si="61"/>
        <v>270060</v>
      </c>
      <c r="H949" s="586">
        <f t="shared" si="62"/>
        <v>4</v>
      </c>
    </row>
    <row r="950" spans="1:8" x14ac:dyDescent="0.25">
      <c r="A950">
        <v>949</v>
      </c>
      <c r="B950" s="579">
        <f t="shared" si="63"/>
        <v>236302.5</v>
      </c>
      <c r="C950" s="586">
        <f t="shared" si="60"/>
        <v>3.5</v>
      </c>
      <c r="F950">
        <v>949</v>
      </c>
      <c r="G950" s="587">
        <f t="shared" si="61"/>
        <v>270060</v>
      </c>
      <c r="H950" s="586">
        <f t="shared" si="62"/>
        <v>4</v>
      </c>
    </row>
    <row r="951" spans="1:8" x14ac:dyDescent="0.25">
      <c r="A951">
        <v>950</v>
      </c>
      <c r="B951" s="579">
        <f t="shared" si="63"/>
        <v>236302.5</v>
      </c>
      <c r="C951" s="586">
        <f t="shared" si="60"/>
        <v>3.5</v>
      </c>
      <c r="F951">
        <v>950</v>
      </c>
      <c r="G951" s="587">
        <f t="shared" si="61"/>
        <v>270060</v>
      </c>
      <c r="H951" s="586">
        <f t="shared" si="62"/>
        <v>4</v>
      </c>
    </row>
    <row r="952" spans="1:8" x14ac:dyDescent="0.25">
      <c r="A952">
        <v>951</v>
      </c>
      <c r="B952" s="579">
        <f t="shared" si="63"/>
        <v>236302.5</v>
      </c>
      <c r="C952" s="586">
        <f t="shared" si="60"/>
        <v>3.5</v>
      </c>
      <c r="F952">
        <v>951</v>
      </c>
      <c r="G952" s="587">
        <f t="shared" si="61"/>
        <v>270060</v>
      </c>
      <c r="H952" s="586">
        <f t="shared" si="62"/>
        <v>4</v>
      </c>
    </row>
    <row r="953" spans="1:8" x14ac:dyDescent="0.25">
      <c r="A953">
        <v>952</v>
      </c>
      <c r="B953" s="579">
        <f t="shared" si="63"/>
        <v>236302.5</v>
      </c>
      <c r="C953" s="586">
        <f t="shared" si="60"/>
        <v>3.5</v>
      </c>
      <c r="F953">
        <v>952</v>
      </c>
      <c r="G953" s="587">
        <f t="shared" si="61"/>
        <v>270060</v>
      </c>
      <c r="H953" s="586">
        <f t="shared" si="62"/>
        <v>4</v>
      </c>
    </row>
    <row r="954" spans="1:8" x14ac:dyDescent="0.25">
      <c r="A954">
        <v>953</v>
      </c>
      <c r="B954" s="579">
        <f t="shared" si="63"/>
        <v>236302.5</v>
      </c>
      <c r="C954" s="586">
        <f t="shared" si="60"/>
        <v>3.5</v>
      </c>
      <c r="F954">
        <v>953</v>
      </c>
      <c r="G954" s="587">
        <f t="shared" si="61"/>
        <v>270060</v>
      </c>
      <c r="H954" s="586">
        <f t="shared" si="62"/>
        <v>4</v>
      </c>
    </row>
    <row r="955" spans="1:8" x14ac:dyDescent="0.25">
      <c r="A955">
        <v>954</v>
      </c>
      <c r="B955" s="579">
        <f t="shared" si="63"/>
        <v>236302.5</v>
      </c>
      <c r="C955" s="586">
        <f t="shared" si="60"/>
        <v>3.5</v>
      </c>
      <c r="F955">
        <v>954</v>
      </c>
      <c r="G955" s="587">
        <f t="shared" si="61"/>
        <v>270060</v>
      </c>
      <c r="H955" s="586">
        <f t="shared" si="62"/>
        <v>4</v>
      </c>
    </row>
    <row r="956" spans="1:8" x14ac:dyDescent="0.25">
      <c r="A956">
        <v>955</v>
      </c>
      <c r="B956" s="579">
        <f t="shared" si="63"/>
        <v>236302.5</v>
      </c>
      <c r="C956" s="586">
        <f t="shared" si="60"/>
        <v>3.5</v>
      </c>
      <c r="F956">
        <v>955</v>
      </c>
      <c r="G956" s="587">
        <f t="shared" si="61"/>
        <v>270060</v>
      </c>
      <c r="H956" s="586">
        <f t="shared" si="62"/>
        <v>4</v>
      </c>
    </row>
    <row r="957" spans="1:8" x14ac:dyDescent="0.25">
      <c r="A957">
        <v>956</v>
      </c>
      <c r="B957" s="579">
        <f t="shared" si="63"/>
        <v>236302.5</v>
      </c>
      <c r="C957" s="586">
        <f t="shared" si="60"/>
        <v>3.5</v>
      </c>
      <c r="F957">
        <v>956</v>
      </c>
      <c r="G957" s="587">
        <f t="shared" si="61"/>
        <v>270060</v>
      </c>
      <c r="H957" s="586">
        <f t="shared" si="62"/>
        <v>4</v>
      </c>
    </row>
    <row r="958" spans="1:8" x14ac:dyDescent="0.25">
      <c r="A958">
        <v>957</v>
      </c>
      <c r="B958" s="579">
        <f t="shared" si="63"/>
        <v>236302.5</v>
      </c>
      <c r="C958" s="586">
        <f t="shared" si="60"/>
        <v>3.5</v>
      </c>
      <c r="F958">
        <v>957</v>
      </c>
      <c r="G958" s="587">
        <f t="shared" si="61"/>
        <v>270060</v>
      </c>
      <c r="H958" s="586">
        <f t="shared" si="62"/>
        <v>4</v>
      </c>
    </row>
    <row r="959" spans="1:8" x14ac:dyDescent="0.25">
      <c r="A959">
        <v>958</v>
      </c>
      <c r="B959" s="579">
        <f t="shared" si="63"/>
        <v>236302.5</v>
      </c>
      <c r="C959" s="586">
        <f t="shared" si="60"/>
        <v>3.5</v>
      </c>
      <c r="F959">
        <v>958</v>
      </c>
      <c r="G959" s="587">
        <f t="shared" si="61"/>
        <v>270060</v>
      </c>
      <c r="H959" s="586">
        <f t="shared" si="62"/>
        <v>4</v>
      </c>
    </row>
    <row r="960" spans="1:8" x14ac:dyDescent="0.25">
      <c r="A960">
        <v>959</v>
      </c>
      <c r="B960" s="579">
        <f t="shared" si="63"/>
        <v>236302.5</v>
      </c>
      <c r="C960" s="586">
        <f t="shared" si="60"/>
        <v>3.5</v>
      </c>
      <c r="F960">
        <v>959</v>
      </c>
      <c r="G960" s="587">
        <f t="shared" si="61"/>
        <v>270060</v>
      </c>
      <c r="H960" s="586">
        <f t="shared" si="62"/>
        <v>4</v>
      </c>
    </row>
    <row r="961" spans="1:8" x14ac:dyDescent="0.25">
      <c r="A961">
        <v>960</v>
      </c>
      <c r="B961" s="579">
        <f t="shared" si="63"/>
        <v>236302.5</v>
      </c>
      <c r="C961" s="586">
        <f t="shared" si="60"/>
        <v>3.5</v>
      </c>
      <c r="F961">
        <v>960</v>
      </c>
      <c r="G961" s="587">
        <f t="shared" si="61"/>
        <v>270060</v>
      </c>
      <c r="H961" s="586">
        <f t="shared" si="62"/>
        <v>4</v>
      </c>
    </row>
    <row r="962" spans="1:8" x14ac:dyDescent="0.25">
      <c r="A962">
        <v>961</v>
      </c>
      <c r="B962" s="579">
        <f t="shared" si="63"/>
        <v>236302.5</v>
      </c>
      <c r="C962" s="586">
        <f t="shared" si="60"/>
        <v>3.5</v>
      </c>
      <c r="F962">
        <v>961</v>
      </c>
      <c r="G962" s="587">
        <f t="shared" si="61"/>
        <v>270060</v>
      </c>
      <c r="H962" s="586">
        <f t="shared" si="62"/>
        <v>4</v>
      </c>
    </row>
    <row r="963" spans="1:8" x14ac:dyDescent="0.25">
      <c r="A963">
        <v>962</v>
      </c>
      <c r="B963" s="579">
        <f t="shared" si="63"/>
        <v>236302.5</v>
      </c>
      <c r="C963" s="586">
        <f t="shared" ref="C963:C1026" si="64">B963/$D$2</f>
        <v>3.5</v>
      </c>
      <c r="F963">
        <v>962</v>
      </c>
      <c r="G963" s="587">
        <f t="shared" ref="G963:G1026" si="65">H963*$D$2</f>
        <v>270060</v>
      </c>
      <c r="H963" s="586">
        <f t="shared" si="62"/>
        <v>4</v>
      </c>
    </row>
    <row r="964" spans="1:8" x14ac:dyDescent="0.25">
      <c r="A964">
        <v>963</v>
      </c>
      <c r="B964" s="579">
        <f t="shared" si="63"/>
        <v>236302.5</v>
      </c>
      <c r="C964" s="586">
        <f t="shared" si="64"/>
        <v>3.5</v>
      </c>
      <c r="F964">
        <v>963</v>
      </c>
      <c r="G964" s="587">
        <f t="shared" si="65"/>
        <v>270060</v>
      </c>
      <c r="H964" s="586">
        <f t="shared" si="62"/>
        <v>4</v>
      </c>
    </row>
    <row r="965" spans="1:8" x14ac:dyDescent="0.25">
      <c r="A965">
        <v>964</v>
      </c>
      <c r="B965" s="579">
        <f t="shared" si="63"/>
        <v>236302.5</v>
      </c>
      <c r="C965" s="586">
        <f t="shared" si="64"/>
        <v>3.5</v>
      </c>
      <c r="F965">
        <v>964</v>
      </c>
      <c r="G965" s="587">
        <f t="shared" si="65"/>
        <v>270060</v>
      </c>
      <c r="H965" s="586">
        <f t="shared" si="62"/>
        <v>4</v>
      </c>
    </row>
    <row r="966" spans="1:8" x14ac:dyDescent="0.25">
      <c r="A966">
        <v>965</v>
      </c>
      <c r="B966" s="579">
        <f t="shared" si="63"/>
        <v>236302.5</v>
      </c>
      <c r="C966" s="586">
        <f t="shared" si="64"/>
        <v>3.5</v>
      </c>
      <c r="F966">
        <v>965</v>
      </c>
      <c r="G966" s="587">
        <f t="shared" si="65"/>
        <v>270060</v>
      </c>
      <c r="H966" s="586">
        <f t="shared" si="62"/>
        <v>4</v>
      </c>
    </row>
    <row r="967" spans="1:8" x14ac:dyDescent="0.25">
      <c r="A967">
        <v>966</v>
      </c>
      <c r="B967" s="579">
        <f t="shared" si="63"/>
        <v>236302.5</v>
      </c>
      <c r="C967" s="586">
        <f t="shared" si="64"/>
        <v>3.5</v>
      </c>
      <c r="F967">
        <v>966</v>
      </c>
      <c r="G967" s="587">
        <f t="shared" si="65"/>
        <v>270060</v>
      </c>
      <c r="H967" s="586">
        <f t="shared" ref="H967:H1030" si="66">$L$4</f>
        <v>4</v>
      </c>
    </row>
    <row r="968" spans="1:8" x14ac:dyDescent="0.25">
      <c r="A968">
        <v>967</v>
      </c>
      <c r="B968" s="579">
        <f t="shared" si="63"/>
        <v>236302.5</v>
      </c>
      <c r="C968" s="586">
        <f t="shared" si="64"/>
        <v>3.5</v>
      </c>
      <c r="F968">
        <v>967</v>
      </c>
      <c r="G968" s="587">
        <f t="shared" si="65"/>
        <v>270060</v>
      </c>
      <c r="H968" s="586">
        <f t="shared" si="66"/>
        <v>4</v>
      </c>
    </row>
    <row r="969" spans="1:8" x14ac:dyDescent="0.25">
      <c r="A969">
        <v>968</v>
      </c>
      <c r="B969" s="579">
        <f t="shared" si="63"/>
        <v>236302.5</v>
      </c>
      <c r="C969" s="586">
        <f t="shared" si="64"/>
        <v>3.5</v>
      </c>
      <c r="F969">
        <v>968</v>
      </c>
      <c r="G969" s="587">
        <f t="shared" si="65"/>
        <v>270060</v>
      </c>
      <c r="H969" s="586">
        <f t="shared" si="66"/>
        <v>4</v>
      </c>
    </row>
    <row r="970" spans="1:8" x14ac:dyDescent="0.25">
      <c r="A970">
        <v>969</v>
      </c>
      <c r="B970" s="579">
        <f t="shared" si="63"/>
        <v>236302.5</v>
      </c>
      <c r="C970" s="586">
        <f t="shared" si="64"/>
        <v>3.5</v>
      </c>
      <c r="F970">
        <v>969</v>
      </c>
      <c r="G970" s="587">
        <f t="shared" si="65"/>
        <v>270060</v>
      </c>
      <c r="H970" s="586">
        <f t="shared" si="66"/>
        <v>4</v>
      </c>
    </row>
    <row r="971" spans="1:8" x14ac:dyDescent="0.25">
      <c r="A971">
        <v>970</v>
      </c>
      <c r="B971" s="579">
        <f t="shared" si="63"/>
        <v>236302.5</v>
      </c>
      <c r="C971" s="586">
        <f t="shared" si="64"/>
        <v>3.5</v>
      </c>
      <c r="F971">
        <v>970</v>
      </c>
      <c r="G971" s="587">
        <f t="shared" si="65"/>
        <v>270060</v>
      </c>
      <c r="H971" s="586">
        <f t="shared" si="66"/>
        <v>4</v>
      </c>
    </row>
    <row r="972" spans="1:8" x14ac:dyDescent="0.25">
      <c r="A972">
        <v>971</v>
      </c>
      <c r="B972" s="579">
        <f t="shared" si="63"/>
        <v>236302.5</v>
      </c>
      <c r="C972" s="586">
        <f t="shared" si="64"/>
        <v>3.5</v>
      </c>
      <c r="F972">
        <v>971</v>
      </c>
      <c r="G972" s="587">
        <f t="shared" si="65"/>
        <v>270060</v>
      </c>
      <c r="H972" s="586">
        <f t="shared" si="66"/>
        <v>4</v>
      </c>
    </row>
    <row r="973" spans="1:8" x14ac:dyDescent="0.25">
      <c r="A973">
        <v>972</v>
      </c>
      <c r="B973" s="579">
        <f t="shared" si="63"/>
        <v>236302.5</v>
      </c>
      <c r="C973" s="586">
        <f t="shared" si="64"/>
        <v>3.5</v>
      </c>
      <c r="F973">
        <v>972</v>
      </c>
      <c r="G973" s="587">
        <f t="shared" si="65"/>
        <v>270060</v>
      </c>
      <c r="H973" s="586">
        <f t="shared" si="66"/>
        <v>4</v>
      </c>
    </row>
    <row r="974" spans="1:8" x14ac:dyDescent="0.25">
      <c r="A974">
        <v>973</v>
      </c>
      <c r="B974" s="579">
        <f t="shared" si="63"/>
        <v>236302.5</v>
      </c>
      <c r="C974" s="586">
        <f t="shared" si="64"/>
        <v>3.5</v>
      </c>
      <c r="F974">
        <v>973</v>
      </c>
      <c r="G974" s="587">
        <f t="shared" si="65"/>
        <v>270060</v>
      </c>
      <c r="H974" s="586">
        <f t="shared" si="66"/>
        <v>4</v>
      </c>
    </row>
    <row r="975" spans="1:8" x14ac:dyDescent="0.25">
      <c r="A975">
        <v>974</v>
      </c>
      <c r="B975" s="579">
        <f t="shared" si="63"/>
        <v>236302.5</v>
      </c>
      <c r="C975" s="586">
        <f t="shared" si="64"/>
        <v>3.5</v>
      </c>
      <c r="F975">
        <v>974</v>
      </c>
      <c r="G975" s="587">
        <f t="shared" si="65"/>
        <v>270060</v>
      </c>
      <c r="H975" s="586">
        <f t="shared" si="66"/>
        <v>4</v>
      </c>
    </row>
    <row r="976" spans="1:8" x14ac:dyDescent="0.25">
      <c r="A976">
        <v>975</v>
      </c>
      <c r="B976" s="579">
        <f t="shared" si="63"/>
        <v>236302.5</v>
      </c>
      <c r="C976" s="586">
        <f t="shared" si="64"/>
        <v>3.5</v>
      </c>
      <c r="F976">
        <v>975</v>
      </c>
      <c r="G976" s="587">
        <f t="shared" si="65"/>
        <v>270060</v>
      </c>
      <c r="H976" s="586">
        <f t="shared" si="66"/>
        <v>4</v>
      </c>
    </row>
    <row r="977" spans="1:8" x14ac:dyDescent="0.25">
      <c r="A977">
        <v>976</v>
      </c>
      <c r="B977" s="579">
        <f t="shared" si="63"/>
        <v>236302.5</v>
      </c>
      <c r="C977" s="586">
        <f t="shared" si="64"/>
        <v>3.5</v>
      </c>
      <c r="F977">
        <v>976</v>
      </c>
      <c r="G977" s="587">
        <f t="shared" si="65"/>
        <v>270060</v>
      </c>
      <c r="H977" s="586">
        <f t="shared" si="66"/>
        <v>4</v>
      </c>
    </row>
    <row r="978" spans="1:8" x14ac:dyDescent="0.25">
      <c r="A978">
        <v>977</v>
      </c>
      <c r="B978" s="579">
        <f t="shared" si="63"/>
        <v>236302.5</v>
      </c>
      <c r="C978" s="586">
        <f t="shared" si="64"/>
        <v>3.5</v>
      </c>
      <c r="F978">
        <v>977</v>
      </c>
      <c r="G978" s="587">
        <f t="shared" si="65"/>
        <v>270060</v>
      </c>
      <c r="H978" s="586">
        <f t="shared" si="66"/>
        <v>4</v>
      </c>
    </row>
    <row r="979" spans="1:8" x14ac:dyDescent="0.25">
      <c r="A979">
        <v>978</v>
      </c>
      <c r="B979" s="579">
        <f t="shared" si="63"/>
        <v>236302.5</v>
      </c>
      <c r="C979" s="586">
        <f t="shared" si="64"/>
        <v>3.5</v>
      </c>
      <c r="F979">
        <v>978</v>
      </c>
      <c r="G979" s="587">
        <f t="shared" si="65"/>
        <v>270060</v>
      </c>
      <c r="H979" s="586">
        <f t="shared" si="66"/>
        <v>4</v>
      </c>
    </row>
    <row r="980" spans="1:8" x14ac:dyDescent="0.25">
      <c r="A980">
        <v>979</v>
      </c>
      <c r="B980" s="579">
        <f t="shared" si="63"/>
        <v>236302.5</v>
      </c>
      <c r="C980" s="586">
        <f t="shared" si="64"/>
        <v>3.5</v>
      </c>
      <c r="F980">
        <v>979</v>
      </c>
      <c r="G980" s="587">
        <f t="shared" si="65"/>
        <v>270060</v>
      </c>
      <c r="H980" s="586">
        <f t="shared" si="66"/>
        <v>4</v>
      </c>
    </row>
    <row r="981" spans="1:8" x14ac:dyDescent="0.25">
      <c r="A981">
        <v>980</v>
      </c>
      <c r="B981" s="579">
        <f t="shared" si="63"/>
        <v>236302.5</v>
      </c>
      <c r="C981" s="586">
        <f t="shared" si="64"/>
        <v>3.5</v>
      </c>
      <c r="F981">
        <v>980</v>
      </c>
      <c r="G981" s="587">
        <f t="shared" si="65"/>
        <v>270060</v>
      </c>
      <c r="H981" s="586">
        <f t="shared" si="66"/>
        <v>4</v>
      </c>
    </row>
    <row r="982" spans="1:8" x14ac:dyDescent="0.25">
      <c r="A982">
        <v>981</v>
      </c>
      <c r="B982" s="579">
        <f t="shared" si="63"/>
        <v>236302.5</v>
      </c>
      <c r="C982" s="586">
        <f t="shared" si="64"/>
        <v>3.5</v>
      </c>
      <c r="F982">
        <v>981</v>
      </c>
      <c r="G982" s="587">
        <f t="shared" si="65"/>
        <v>270060</v>
      </c>
      <c r="H982" s="586">
        <f t="shared" si="66"/>
        <v>4</v>
      </c>
    </row>
    <row r="983" spans="1:8" x14ac:dyDescent="0.25">
      <c r="A983">
        <v>982</v>
      </c>
      <c r="B983" s="579">
        <f t="shared" si="63"/>
        <v>236302.5</v>
      </c>
      <c r="C983" s="586">
        <f t="shared" si="64"/>
        <v>3.5</v>
      </c>
      <c r="F983">
        <v>982</v>
      </c>
      <c r="G983" s="587">
        <f t="shared" si="65"/>
        <v>270060</v>
      </c>
      <c r="H983" s="586">
        <f t="shared" si="66"/>
        <v>4</v>
      </c>
    </row>
    <row r="984" spans="1:8" x14ac:dyDescent="0.25">
      <c r="A984">
        <v>983</v>
      </c>
      <c r="B984" s="579">
        <f t="shared" si="63"/>
        <v>236302.5</v>
      </c>
      <c r="C984" s="586">
        <f t="shared" si="64"/>
        <v>3.5</v>
      </c>
      <c r="F984">
        <v>983</v>
      </c>
      <c r="G984" s="587">
        <f t="shared" si="65"/>
        <v>270060</v>
      </c>
      <c r="H984" s="586">
        <f t="shared" si="66"/>
        <v>4</v>
      </c>
    </row>
    <row r="985" spans="1:8" x14ac:dyDescent="0.25">
      <c r="A985">
        <v>984</v>
      </c>
      <c r="B985" s="579">
        <f t="shared" si="63"/>
        <v>236302.5</v>
      </c>
      <c r="C985" s="586">
        <f t="shared" si="64"/>
        <v>3.5</v>
      </c>
      <c r="F985">
        <v>984</v>
      </c>
      <c r="G985" s="587">
        <f t="shared" si="65"/>
        <v>270060</v>
      </c>
      <c r="H985" s="586">
        <f t="shared" si="66"/>
        <v>4</v>
      </c>
    </row>
    <row r="986" spans="1:8" x14ac:dyDescent="0.25">
      <c r="A986">
        <v>985</v>
      </c>
      <c r="B986" s="579">
        <f t="shared" si="63"/>
        <v>236302.5</v>
      </c>
      <c r="C986" s="586">
        <f t="shared" si="64"/>
        <v>3.5</v>
      </c>
      <c r="F986">
        <v>985</v>
      </c>
      <c r="G986" s="587">
        <f t="shared" si="65"/>
        <v>270060</v>
      </c>
      <c r="H986" s="586">
        <f t="shared" si="66"/>
        <v>4</v>
      </c>
    </row>
    <row r="987" spans="1:8" x14ac:dyDescent="0.25">
      <c r="A987">
        <v>986</v>
      </c>
      <c r="B987" s="579">
        <f t="shared" ref="B987:B1050" si="67">3.5*$D$2</f>
        <v>236302.5</v>
      </c>
      <c r="C987" s="586">
        <f t="shared" si="64"/>
        <v>3.5</v>
      </c>
      <c r="F987">
        <v>986</v>
      </c>
      <c r="G987" s="587">
        <f t="shared" si="65"/>
        <v>270060</v>
      </c>
      <c r="H987" s="586">
        <f t="shared" si="66"/>
        <v>4</v>
      </c>
    </row>
    <row r="988" spans="1:8" x14ac:dyDescent="0.25">
      <c r="A988">
        <v>987</v>
      </c>
      <c r="B988" s="579">
        <f t="shared" si="67"/>
        <v>236302.5</v>
      </c>
      <c r="C988" s="586">
        <f t="shared" si="64"/>
        <v>3.5</v>
      </c>
      <c r="F988">
        <v>987</v>
      </c>
      <c r="G988" s="587">
        <f t="shared" si="65"/>
        <v>270060</v>
      </c>
      <c r="H988" s="586">
        <f t="shared" si="66"/>
        <v>4</v>
      </c>
    </row>
    <row r="989" spans="1:8" x14ac:dyDescent="0.25">
      <c r="A989">
        <v>988</v>
      </c>
      <c r="B989" s="579">
        <f t="shared" si="67"/>
        <v>236302.5</v>
      </c>
      <c r="C989" s="586">
        <f t="shared" si="64"/>
        <v>3.5</v>
      </c>
      <c r="F989">
        <v>988</v>
      </c>
      <c r="G989" s="587">
        <f t="shared" si="65"/>
        <v>270060</v>
      </c>
      <c r="H989" s="586">
        <f t="shared" si="66"/>
        <v>4</v>
      </c>
    </row>
    <row r="990" spans="1:8" x14ac:dyDescent="0.25">
      <c r="A990">
        <v>989</v>
      </c>
      <c r="B990" s="579">
        <f t="shared" si="67"/>
        <v>236302.5</v>
      </c>
      <c r="C990" s="586">
        <f t="shared" si="64"/>
        <v>3.5</v>
      </c>
      <c r="F990">
        <v>989</v>
      </c>
      <c r="G990" s="587">
        <f t="shared" si="65"/>
        <v>270060</v>
      </c>
      <c r="H990" s="586">
        <f t="shared" si="66"/>
        <v>4</v>
      </c>
    </row>
    <row r="991" spans="1:8" x14ac:dyDescent="0.25">
      <c r="A991">
        <v>990</v>
      </c>
      <c r="B991" s="579">
        <f t="shared" si="67"/>
        <v>236302.5</v>
      </c>
      <c r="C991" s="586">
        <f t="shared" si="64"/>
        <v>3.5</v>
      </c>
      <c r="F991">
        <v>990</v>
      </c>
      <c r="G991" s="587">
        <f t="shared" si="65"/>
        <v>270060</v>
      </c>
      <c r="H991" s="586">
        <f t="shared" si="66"/>
        <v>4</v>
      </c>
    </row>
    <row r="992" spans="1:8" x14ac:dyDescent="0.25">
      <c r="A992">
        <v>991</v>
      </c>
      <c r="B992" s="579">
        <f t="shared" si="67"/>
        <v>236302.5</v>
      </c>
      <c r="C992" s="586">
        <f t="shared" si="64"/>
        <v>3.5</v>
      </c>
      <c r="F992">
        <v>991</v>
      </c>
      <c r="G992" s="587">
        <f t="shared" si="65"/>
        <v>270060</v>
      </c>
      <c r="H992" s="586">
        <f t="shared" si="66"/>
        <v>4</v>
      </c>
    </row>
    <row r="993" spans="1:8" x14ac:dyDescent="0.25">
      <c r="A993">
        <v>992</v>
      </c>
      <c r="B993" s="579">
        <f t="shared" si="67"/>
        <v>236302.5</v>
      </c>
      <c r="C993" s="586">
        <f t="shared" si="64"/>
        <v>3.5</v>
      </c>
      <c r="F993">
        <v>992</v>
      </c>
      <c r="G993" s="587">
        <f t="shared" si="65"/>
        <v>270060</v>
      </c>
      <c r="H993" s="586">
        <f t="shared" si="66"/>
        <v>4</v>
      </c>
    </row>
    <row r="994" spans="1:8" x14ac:dyDescent="0.25">
      <c r="A994">
        <v>993</v>
      </c>
      <c r="B994" s="579">
        <f t="shared" si="67"/>
        <v>236302.5</v>
      </c>
      <c r="C994" s="586">
        <f t="shared" si="64"/>
        <v>3.5</v>
      </c>
      <c r="F994">
        <v>993</v>
      </c>
      <c r="G994" s="587">
        <f t="shared" si="65"/>
        <v>270060</v>
      </c>
      <c r="H994" s="586">
        <f t="shared" si="66"/>
        <v>4</v>
      </c>
    </row>
    <row r="995" spans="1:8" x14ac:dyDescent="0.25">
      <c r="A995">
        <v>994</v>
      </c>
      <c r="B995" s="579">
        <f t="shared" si="67"/>
        <v>236302.5</v>
      </c>
      <c r="C995" s="586">
        <f t="shared" si="64"/>
        <v>3.5</v>
      </c>
      <c r="F995">
        <v>994</v>
      </c>
      <c r="G995" s="587">
        <f t="shared" si="65"/>
        <v>270060</v>
      </c>
      <c r="H995" s="586">
        <f t="shared" si="66"/>
        <v>4</v>
      </c>
    </row>
    <row r="996" spans="1:8" x14ac:dyDescent="0.25">
      <c r="A996">
        <v>995</v>
      </c>
      <c r="B996" s="579">
        <f t="shared" si="67"/>
        <v>236302.5</v>
      </c>
      <c r="C996" s="586">
        <f t="shared" si="64"/>
        <v>3.5</v>
      </c>
      <c r="F996">
        <v>995</v>
      </c>
      <c r="G996" s="587">
        <f t="shared" si="65"/>
        <v>270060</v>
      </c>
      <c r="H996" s="586">
        <f t="shared" si="66"/>
        <v>4</v>
      </c>
    </row>
    <row r="997" spans="1:8" x14ac:dyDescent="0.25">
      <c r="A997">
        <v>996</v>
      </c>
      <c r="B997" s="579">
        <f t="shared" si="67"/>
        <v>236302.5</v>
      </c>
      <c r="C997" s="586">
        <f t="shared" si="64"/>
        <v>3.5</v>
      </c>
      <c r="F997">
        <v>996</v>
      </c>
      <c r="G997" s="587">
        <f t="shared" si="65"/>
        <v>270060</v>
      </c>
      <c r="H997" s="586">
        <f t="shared" si="66"/>
        <v>4</v>
      </c>
    </row>
    <row r="998" spans="1:8" x14ac:dyDescent="0.25">
      <c r="A998">
        <v>997</v>
      </c>
      <c r="B998" s="579">
        <f t="shared" si="67"/>
        <v>236302.5</v>
      </c>
      <c r="C998" s="586">
        <f t="shared" si="64"/>
        <v>3.5</v>
      </c>
      <c r="F998">
        <v>997</v>
      </c>
      <c r="G998" s="587">
        <f t="shared" si="65"/>
        <v>270060</v>
      </c>
      <c r="H998" s="586">
        <f t="shared" si="66"/>
        <v>4</v>
      </c>
    </row>
    <row r="999" spans="1:8" x14ac:dyDescent="0.25">
      <c r="A999">
        <v>998</v>
      </c>
      <c r="B999" s="579">
        <f t="shared" si="67"/>
        <v>236302.5</v>
      </c>
      <c r="C999" s="586">
        <f t="shared" si="64"/>
        <v>3.5</v>
      </c>
      <c r="F999">
        <v>998</v>
      </c>
      <c r="G999" s="587">
        <f t="shared" si="65"/>
        <v>270060</v>
      </c>
      <c r="H999" s="586">
        <f t="shared" si="66"/>
        <v>4</v>
      </c>
    </row>
    <row r="1000" spans="1:8" x14ac:dyDescent="0.25">
      <c r="A1000">
        <v>999</v>
      </c>
      <c r="B1000" s="579">
        <f t="shared" si="67"/>
        <v>236302.5</v>
      </c>
      <c r="C1000" s="586">
        <f t="shared" si="64"/>
        <v>3.5</v>
      </c>
      <c r="F1000">
        <v>999</v>
      </c>
      <c r="G1000" s="587">
        <f t="shared" si="65"/>
        <v>270060</v>
      </c>
      <c r="H1000" s="586">
        <f t="shared" si="66"/>
        <v>4</v>
      </c>
    </row>
    <row r="1001" spans="1:8" x14ac:dyDescent="0.25">
      <c r="A1001">
        <v>1000</v>
      </c>
      <c r="B1001" s="579">
        <f t="shared" si="67"/>
        <v>236302.5</v>
      </c>
      <c r="C1001" s="586">
        <f t="shared" si="64"/>
        <v>3.5</v>
      </c>
      <c r="F1001">
        <v>1000</v>
      </c>
      <c r="G1001" s="587">
        <f t="shared" si="65"/>
        <v>270060</v>
      </c>
      <c r="H1001" s="586">
        <f t="shared" si="66"/>
        <v>4</v>
      </c>
    </row>
    <row r="1002" spans="1:8" x14ac:dyDescent="0.25">
      <c r="A1002">
        <v>1001</v>
      </c>
      <c r="B1002" s="579">
        <f t="shared" si="67"/>
        <v>236302.5</v>
      </c>
      <c r="C1002" s="586">
        <f t="shared" si="64"/>
        <v>3.5</v>
      </c>
      <c r="F1002">
        <v>1001</v>
      </c>
      <c r="G1002" s="587">
        <f t="shared" si="65"/>
        <v>270060</v>
      </c>
      <c r="H1002" s="586">
        <f t="shared" si="66"/>
        <v>4</v>
      </c>
    </row>
    <row r="1003" spans="1:8" x14ac:dyDescent="0.25">
      <c r="A1003">
        <v>1002</v>
      </c>
      <c r="B1003" s="579">
        <f t="shared" si="67"/>
        <v>236302.5</v>
      </c>
      <c r="C1003" s="586">
        <f t="shared" si="64"/>
        <v>3.5</v>
      </c>
      <c r="F1003">
        <v>1002</v>
      </c>
      <c r="G1003" s="587">
        <f t="shared" si="65"/>
        <v>270060</v>
      </c>
      <c r="H1003" s="586">
        <f t="shared" si="66"/>
        <v>4</v>
      </c>
    </row>
    <row r="1004" spans="1:8" x14ac:dyDescent="0.25">
      <c r="A1004">
        <v>1003</v>
      </c>
      <c r="B1004" s="579">
        <f t="shared" si="67"/>
        <v>236302.5</v>
      </c>
      <c r="C1004" s="586">
        <f t="shared" si="64"/>
        <v>3.5</v>
      </c>
      <c r="F1004">
        <v>1003</v>
      </c>
      <c r="G1004" s="587">
        <f t="shared" si="65"/>
        <v>270060</v>
      </c>
      <c r="H1004" s="586">
        <f t="shared" si="66"/>
        <v>4</v>
      </c>
    </row>
    <row r="1005" spans="1:8" x14ac:dyDescent="0.25">
      <c r="A1005">
        <v>1004</v>
      </c>
      <c r="B1005" s="579">
        <f t="shared" si="67"/>
        <v>236302.5</v>
      </c>
      <c r="C1005" s="586">
        <f t="shared" si="64"/>
        <v>3.5</v>
      </c>
      <c r="F1005">
        <v>1004</v>
      </c>
      <c r="G1005" s="587">
        <f t="shared" si="65"/>
        <v>270060</v>
      </c>
      <c r="H1005" s="586">
        <f t="shared" si="66"/>
        <v>4</v>
      </c>
    </row>
    <row r="1006" spans="1:8" x14ac:dyDescent="0.25">
      <c r="A1006">
        <v>1005</v>
      </c>
      <c r="B1006" s="579">
        <f t="shared" si="67"/>
        <v>236302.5</v>
      </c>
      <c r="C1006" s="586">
        <f t="shared" si="64"/>
        <v>3.5</v>
      </c>
      <c r="F1006">
        <v>1005</v>
      </c>
      <c r="G1006" s="587">
        <f t="shared" si="65"/>
        <v>270060</v>
      </c>
      <c r="H1006" s="586">
        <f t="shared" si="66"/>
        <v>4</v>
      </c>
    </row>
    <row r="1007" spans="1:8" x14ac:dyDescent="0.25">
      <c r="A1007">
        <v>1006</v>
      </c>
      <c r="B1007" s="579">
        <f t="shared" si="67"/>
        <v>236302.5</v>
      </c>
      <c r="C1007" s="586">
        <f t="shared" si="64"/>
        <v>3.5</v>
      </c>
      <c r="F1007">
        <v>1006</v>
      </c>
      <c r="G1007" s="587">
        <f t="shared" si="65"/>
        <v>270060</v>
      </c>
      <c r="H1007" s="586">
        <f t="shared" si="66"/>
        <v>4</v>
      </c>
    </row>
    <row r="1008" spans="1:8" x14ac:dyDescent="0.25">
      <c r="A1008">
        <v>1007</v>
      </c>
      <c r="B1008" s="579">
        <f t="shared" si="67"/>
        <v>236302.5</v>
      </c>
      <c r="C1008" s="586">
        <f t="shared" si="64"/>
        <v>3.5</v>
      </c>
      <c r="F1008">
        <v>1007</v>
      </c>
      <c r="G1008" s="587">
        <f t="shared" si="65"/>
        <v>270060</v>
      </c>
      <c r="H1008" s="586">
        <f t="shared" si="66"/>
        <v>4</v>
      </c>
    </row>
    <row r="1009" spans="1:8" x14ac:dyDescent="0.25">
      <c r="A1009">
        <v>1008</v>
      </c>
      <c r="B1009" s="579">
        <f t="shared" si="67"/>
        <v>236302.5</v>
      </c>
      <c r="C1009" s="586">
        <f t="shared" si="64"/>
        <v>3.5</v>
      </c>
      <c r="F1009">
        <v>1008</v>
      </c>
      <c r="G1009" s="587">
        <f t="shared" si="65"/>
        <v>270060</v>
      </c>
      <c r="H1009" s="586">
        <f t="shared" si="66"/>
        <v>4</v>
      </c>
    </row>
    <row r="1010" spans="1:8" x14ac:dyDescent="0.25">
      <c r="A1010">
        <v>1009</v>
      </c>
      <c r="B1010" s="579">
        <f t="shared" si="67"/>
        <v>236302.5</v>
      </c>
      <c r="C1010" s="586">
        <f t="shared" si="64"/>
        <v>3.5</v>
      </c>
      <c r="F1010">
        <v>1009</v>
      </c>
      <c r="G1010" s="587">
        <f t="shared" si="65"/>
        <v>270060</v>
      </c>
      <c r="H1010" s="586">
        <f t="shared" si="66"/>
        <v>4</v>
      </c>
    </row>
    <row r="1011" spans="1:8" x14ac:dyDescent="0.25">
      <c r="A1011">
        <v>1010</v>
      </c>
      <c r="B1011" s="579">
        <f t="shared" si="67"/>
        <v>236302.5</v>
      </c>
      <c r="C1011" s="586">
        <f t="shared" si="64"/>
        <v>3.5</v>
      </c>
      <c r="F1011">
        <v>1010</v>
      </c>
      <c r="G1011" s="587">
        <f t="shared" si="65"/>
        <v>270060</v>
      </c>
      <c r="H1011" s="586">
        <f t="shared" si="66"/>
        <v>4</v>
      </c>
    </row>
    <row r="1012" spans="1:8" x14ac:dyDescent="0.25">
      <c r="A1012">
        <v>1011</v>
      </c>
      <c r="B1012" s="579">
        <f t="shared" si="67"/>
        <v>236302.5</v>
      </c>
      <c r="C1012" s="586">
        <f t="shared" si="64"/>
        <v>3.5</v>
      </c>
      <c r="F1012">
        <v>1011</v>
      </c>
      <c r="G1012" s="587">
        <f t="shared" si="65"/>
        <v>270060</v>
      </c>
      <c r="H1012" s="586">
        <f t="shared" si="66"/>
        <v>4</v>
      </c>
    </row>
    <row r="1013" spans="1:8" x14ac:dyDescent="0.25">
      <c r="A1013">
        <v>1012</v>
      </c>
      <c r="B1013" s="579">
        <f t="shared" si="67"/>
        <v>236302.5</v>
      </c>
      <c r="C1013" s="586">
        <f t="shared" si="64"/>
        <v>3.5</v>
      </c>
      <c r="F1013">
        <v>1012</v>
      </c>
      <c r="G1013" s="587">
        <f t="shared" si="65"/>
        <v>270060</v>
      </c>
      <c r="H1013" s="586">
        <f t="shared" si="66"/>
        <v>4</v>
      </c>
    </row>
    <row r="1014" spans="1:8" x14ac:dyDescent="0.25">
      <c r="A1014">
        <v>1013</v>
      </c>
      <c r="B1014" s="579">
        <f t="shared" si="67"/>
        <v>236302.5</v>
      </c>
      <c r="C1014" s="586">
        <f t="shared" si="64"/>
        <v>3.5</v>
      </c>
      <c r="F1014">
        <v>1013</v>
      </c>
      <c r="G1014" s="587">
        <f t="shared" si="65"/>
        <v>270060</v>
      </c>
      <c r="H1014" s="586">
        <f t="shared" si="66"/>
        <v>4</v>
      </c>
    </row>
    <row r="1015" spans="1:8" x14ac:dyDescent="0.25">
      <c r="A1015">
        <v>1014</v>
      </c>
      <c r="B1015" s="579">
        <f t="shared" si="67"/>
        <v>236302.5</v>
      </c>
      <c r="C1015" s="586">
        <f t="shared" si="64"/>
        <v>3.5</v>
      </c>
      <c r="F1015">
        <v>1014</v>
      </c>
      <c r="G1015" s="587">
        <f t="shared" si="65"/>
        <v>270060</v>
      </c>
      <c r="H1015" s="586">
        <f t="shared" si="66"/>
        <v>4</v>
      </c>
    </row>
    <row r="1016" spans="1:8" x14ac:dyDescent="0.25">
      <c r="A1016">
        <v>1015</v>
      </c>
      <c r="B1016" s="579">
        <f t="shared" si="67"/>
        <v>236302.5</v>
      </c>
      <c r="C1016" s="586">
        <f t="shared" si="64"/>
        <v>3.5</v>
      </c>
      <c r="F1016">
        <v>1015</v>
      </c>
      <c r="G1016" s="587">
        <f t="shared" si="65"/>
        <v>270060</v>
      </c>
      <c r="H1016" s="586">
        <f t="shared" si="66"/>
        <v>4</v>
      </c>
    </row>
    <row r="1017" spans="1:8" x14ac:dyDescent="0.25">
      <c r="A1017">
        <v>1016</v>
      </c>
      <c r="B1017" s="579">
        <f t="shared" si="67"/>
        <v>236302.5</v>
      </c>
      <c r="C1017" s="586">
        <f t="shared" si="64"/>
        <v>3.5</v>
      </c>
      <c r="F1017">
        <v>1016</v>
      </c>
      <c r="G1017" s="587">
        <f t="shared" si="65"/>
        <v>270060</v>
      </c>
      <c r="H1017" s="586">
        <f t="shared" si="66"/>
        <v>4</v>
      </c>
    </row>
    <row r="1018" spans="1:8" x14ac:dyDescent="0.25">
      <c r="A1018">
        <v>1017</v>
      </c>
      <c r="B1018" s="579">
        <f t="shared" si="67"/>
        <v>236302.5</v>
      </c>
      <c r="C1018" s="586">
        <f t="shared" si="64"/>
        <v>3.5</v>
      </c>
      <c r="F1018">
        <v>1017</v>
      </c>
      <c r="G1018" s="587">
        <f t="shared" si="65"/>
        <v>270060</v>
      </c>
      <c r="H1018" s="586">
        <f t="shared" si="66"/>
        <v>4</v>
      </c>
    </row>
    <row r="1019" spans="1:8" x14ac:dyDescent="0.25">
      <c r="A1019">
        <v>1018</v>
      </c>
      <c r="B1019" s="579">
        <f t="shared" si="67"/>
        <v>236302.5</v>
      </c>
      <c r="C1019" s="586">
        <f t="shared" si="64"/>
        <v>3.5</v>
      </c>
      <c r="F1019">
        <v>1018</v>
      </c>
      <c r="G1019" s="587">
        <f t="shared" si="65"/>
        <v>270060</v>
      </c>
      <c r="H1019" s="586">
        <f t="shared" si="66"/>
        <v>4</v>
      </c>
    </row>
    <row r="1020" spans="1:8" x14ac:dyDescent="0.25">
      <c r="A1020">
        <v>1019</v>
      </c>
      <c r="B1020" s="579">
        <f t="shared" si="67"/>
        <v>236302.5</v>
      </c>
      <c r="C1020" s="586">
        <f t="shared" si="64"/>
        <v>3.5</v>
      </c>
      <c r="F1020">
        <v>1019</v>
      </c>
      <c r="G1020" s="587">
        <f t="shared" si="65"/>
        <v>270060</v>
      </c>
      <c r="H1020" s="586">
        <f t="shared" si="66"/>
        <v>4</v>
      </c>
    </row>
    <row r="1021" spans="1:8" x14ac:dyDescent="0.25">
      <c r="A1021">
        <v>1020</v>
      </c>
      <c r="B1021" s="579">
        <f t="shared" si="67"/>
        <v>236302.5</v>
      </c>
      <c r="C1021" s="586">
        <f t="shared" si="64"/>
        <v>3.5</v>
      </c>
      <c r="F1021">
        <v>1020</v>
      </c>
      <c r="G1021" s="587">
        <f t="shared" si="65"/>
        <v>270060</v>
      </c>
      <c r="H1021" s="586">
        <f t="shared" si="66"/>
        <v>4</v>
      </c>
    </row>
    <row r="1022" spans="1:8" x14ac:dyDescent="0.25">
      <c r="A1022">
        <v>1021</v>
      </c>
      <c r="B1022" s="579">
        <f t="shared" si="67"/>
        <v>236302.5</v>
      </c>
      <c r="C1022" s="586">
        <f t="shared" si="64"/>
        <v>3.5</v>
      </c>
      <c r="F1022">
        <v>1021</v>
      </c>
      <c r="G1022" s="587">
        <f t="shared" si="65"/>
        <v>270060</v>
      </c>
      <c r="H1022" s="586">
        <f t="shared" si="66"/>
        <v>4</v>
      </c>
    </row>
    <row r="1023" spans="1:8" x14ac:dyDescent="0.25">
      <c r="A1023">
        <v>1022</v>
      </c>
      <c r="B1023" s="579">
        <f t="shared" si="67"/>
        <v>236302.5</v>
      </c>
      <c r="C1023" s="586">
        <f t="shared" si="64"/>
        <v>3.5</v>
      </c>
      <c r="F1023">
        <v>1022</v>
      </c>
      <c r="G1023" s="587">
        <f t="shared" si="65"/>
        <v>270060</v>
      </c>
      <c r="H1023" s="586">
        <f t="shared" si="66"/>
        <v>4</v>
      </c>
    </row>
    <row r="1024" spans="1:8" x14ac:dyDescent="0.25">
      <c r="A1024">
        <v>1023</v>
      </c>
      <c r="B1024" s="579">
        <f t="shared" si="67"/>
        <v>236302.5</v>
      </c>
      <c r="C1024" s="586">
        <f t="shared" si="64"/>
        <v>3.5</v>
      </c>
      <c r="F1024">
        <v>1023</v>
      </c>
      <c r="G1024" s="587">
        <f t="shared" si="65"/>
        <v>270060</v>
      </c>
      <c r="H1024" s="586">
        <f t="shared" si="66"/>
        <v>4</v>
      </c>
    </row>
    <row r="1025" spans="1:8" x14ac:dyDescent="0.25">
      <c r="A1025">
        <v>1024</v>
      </c>
      <c r="B1025" s="579">
        <f t="shared" si="67"/>
        <v>236302.5</v>
      </c>
      <c r="C1025" s="586">
        <f t="shared" si="64"/>
        <v>3.5</v>
      </c>
      <c r="F1025">
        <v>1024</v>
      </c>
      <c r="G1025" s="587">
        <f t="shared" si="65"/>
        <v>270060</v>
      </c>
      <c r="H1025" s="586">
        <f t="shared" si="66"/>
        <v>4</v>
      </c>
    </row>
    <row r="1026" spans="1:8" x14ac:dyDescent="0.25">
      <c r="A1026">
        <v>1025</v>
      </c>
      <c r="B1026" s="579">
        <f t="shared" si="67"/>
        <v>236302.5</v>
      </c>
      <c r="C1026" s="586">
        <f t="shared" si="64"/>
        <v>3.5</v>
      </c>
      <c r="F1026">
        <v>1025</v>
      </c>
      <c r="G1026" s="587">
        <f t="shared" si="65"/>
        <v>270060</v>
      </c>
      <c r="H1026" s="586">
        <f t="shared" si="66"/>
        <v>4</v>
      </c>
    </row>
    <row r="1027" spans="1:8" x14ac:dyDescent="0.25">
      <c r="A1027">
        <v>1026</v>
      </c>
      <c r="B1027" s="579">
        <f t="shared" si="67"/>
        <v>236302.5</v>
      </c>
      <c r="C1027" s="586">
        <f t="shared" ref="C1027:C1090" si="68">B1027/$D$2</f>
        <v>3.5</v>
      </c>
      <c r="F1027">
        <v>1026</v>
      </c>
      <c r="G1027" s="587">
        <f t="shared" ref="G1027:G1090" si="69">H1027*$D$2</f>
        <v>270060</v>
      </c>
      <c r="H1027" s="586">
        <f t="shared" si="66"/>
        <v>4</v>
      </c>
    </row>
    <row r="1028" spans="1:8" x14ac:dyDescent="0.25">
      <c r="A1028">
        <v>1027</v>
      </c>
      <c r="B1028" s="579">
        <f t="shared" si="67"/>
        <v>236302.5</v>
      </c>
      <c r="C1028" s="586">
        <f t="shared" si="68"/>
        <v>3.5</v>
      </c>
      <c r="F1028">
        <v>1027</v>
      </c>
      <c r="G1028" s="587">
        <f t="shared" si="69"/>
        <v>270060</v>
      </c>
      <c r="H1028" s="586">
        <f t="shared" si="66"/>
        <v>4</v>
      </c>
    </row>
    <row r="1029" spans="1:8" x14ac:dyDescent="0.25">
      <c r="A1029">
        <v>1028</v>
      </c>
      <c r="B1029" s="579">
        <f t="shared" si="67"/>
        <v>236302.5</v>
      </c>
      <c r="C1029" s="586">
        <f t="shared" si="68"/>
        <v>3.5</v>
      </c>
      <c r="F1029">
        <v>1028</v>
      </c>
      <c r="G1029" s="587">
        <f t="shared" si="69"/>
        <v>270060</v>
      </c>
      <c r="H1029" s="586">
        <f t="shared" si="66"/>
        <v>4</v>
      </c>
    </row>
    <row r="1030" spans="1:8" x14ac:dyDescent="0.25">
      <c r="A1030">
        <v>1029</v>
      </c>
      <c r="B1030" s="579">
        <f t="shared" si="67"/>
        <v>236302.5</v>
      </c>
      <c r="C1030" s="586">
        <f t="shared" si="68"/>
        <v>3.5</v>
      </c>
      <c r="F1030">
        <v>1029</v>
      </c>
      <c r="G1030" s="587">
        <f t="shared" si="69"/>
        <v>270060</v>
      </c>
      <c r="H1030" s="586">
        <f t="shared" si="66"/>
        <v>4</v>
      </c>
    </row>
    <row r="1031" spans="1:8" x14ac:dyDescent="0.25">
      <c r="A1031">
        <v>1030</v>
      </c>
      <c r="B1031" s="579">
        <f t="shared" si="67"/>
        <v>236302.5</v>
      </c>
      <c r="C1031" s="586">
        <f t="shared" si="68"/>
        <v>3.5</v>
      </c>
      <c r="F1031">
        <v>1030</v>
      </c>
      <c r="G1031" s="587">
        <f t="shared" si="69"/>
        <v>270060</v>
      </c>
      <c r="H1031" s="586">
        <f t="shared" ref="H1031:H1094" si="70">$L$4</f>
        <v>4</v>
      </c>
    </row>
    <row r="1032" spans="1:8" x14ac:dyDescent="0.25">
      <c r="A1032">
        <v>1031</v>
      </c>
      <c r="B1032" s="579">
        <f t="shared" si="67"/>
        <v>236302.5</v>
      </c>
      <c r="C1032" s="586">
        <f t="shared" si="68"/>
        <v>3.5</v>
      </c>
      <c r="F1032">
        <v>1031</v>
      </c>
      <c r="G1032" s="587">
        <f t="shared" si="69"/>
        <v>270060</v>
      </c>
      <c r="H1032" s="586">
        <f t="shared" si="70"/>
        <v>4</v>
      </c>
    </row>
    <row r="1033" spans="1:8" x14ac:dyDescent="0.25">
      <c r="A1033">
        <v>1032</v>
      </c>
      <c r="B1033" s="579">
        <f t="shared" si="67"/>
        <v>236302.5</v>
      </c>
      <c r="C1033" s="586">
        <f t="shared" si="68"/>
        <v>3.5</v>
      </c>
      <c r="F1033">
        <v>1032</v>
      </c>
      <c r="G1033" s="587">
        <f t="shared" si="69"/>
        <v>270060</v>
      </c>
      <c r="H1033" s="586">
        <f t="shared" si="70"/>
        <v>4</v>
      </c>
    </row>
    <row r="1034" spans="1:8" x14ac:dyDescent="0.25">
      <c r="A1034">
        <v>1033</v>
      </c>
      <c r="B1034" s="579">
        <f t="shared" si="67"/>
        <v>236302.5</v>
      </c>
      <c r="C1034" s="586">
        <f t="shared" si="68"/>
        <v>3.5</v>
      </c>
      <c r="F1034">
        <v>1033</v>
      </c>
      <c r="G1034" s="587">
        <f t="shared" si="69"/>
        <v>270060</v>
      </c>
      <c r="H1034" s="586">
        <f t="shared" si="70"/>
        <v>4</v>
      </c>
    </row>
    <row r="1035" spans="1:8" x14ac:dyDescent="0.25">
      <c r="A1035">
        <v>1034</v>
      </c>
      <c r="B1035" s="579">
        <f t="shared" si="67"/>
        <v>236302.5</v>
      </c>
      <c r="C1035" s="586">
        <f t="shared" si="68"/>
        <v>3.5</v>
      </c>
      <c r="F1035">
        <v>1034</v>
      </c>
      <c r="G1035" s="587">
        <f t="shared" si="69"/>
        <v>270060</v>
      </c>
      <c r="H1035" s="586">
        <f t="shared" si="70"/>
        <v>4</v>
      </c>
    </row>
    <row r="1036" spans="1:8" x14ac:dyDescent="0.25">
      <c r="A1036">
        <v>1035</v>
      </c>
      <c r="B1036" s="579">
        <f t="shared" si="67"/>
        <v>236302.5</v>
      </c>
      <c r="C1036" s="586">
        <f t="shared" si="68"/>
        <v>3.5</v>
      </c>
      <c r="F1036">
        <v>1035</v>
      </c>
      <c r="G1036" s="587">
        <f t="shared" si="69"/>
        <v>270060</v>
      </c>
      <c r="H1036" s="586">
        <f t="shared" si="70"/>
        <v>4</v>
      </c>
    </row>
    <row r="1037" spans="1:8" x14ac:dyDescent="0.25">
      <c r="A1037">
        <v>1036</v>
      </c>
      <c r="B1037" s="579">
        <f t="shared" si="67"/>
        <v>236302.5</v>
      </c>
      <c r="C1037" s="586">
        <f t="shared" si="68"/>
        <v>3.5</v>
      </c>
      <c r="F1037">
        <v>1036</v>
      </c>
      <c r="G1037" s="587">
        <f t="shared" si="69"/>
        <v>270060</v>
      </c>
      <c r="H1037" s="586">
        <f t="shared" si="70"/>
        <v>4</v>
      </c>
    </row>
    <row r="1038" spans="1:8" x14ac:dyDescent="0.25">
      <c r="A1038">
        <v>1037</v>
      </c>
      <c r="B1038" s="579">
        <f t="shared" si="67"/>
        <v>236302.5</v>
      </c>
      <c r="C1038" s="586">
        <f t="shared" si="68"/>
        <v>3.5</v>
      </c>
      <c r="F1038">
        <v>1037</v>
      </c>
      <c r="G1038" s="587">
        <f t="shared" si="69"/>
        <v>270060</v>
      </c>
      <c r="H1038" s="586">
        <f t="shared" si="70"/>
        <v>4</v>
      </c>
    </row>
    <row r="1039" spans="1:8" x14ac:dyDescent="0.25">
      <c r="A1039">
        <v>1038</v>
      </c>
      <c r="B1039" s="579">
        <f t="shared" si="67"/>
        <v>236302.5</v>
      </c>
      <c r="C1039" s="586">
        <f t="shared" si="68"/>
        <v>3.5</v>
      </c>
      <c r="F1039">
        <v>1038</v>
      </c>
      <c r="G1039" s="587">
        <f t="shared" si="69"/>
        <v>270060</v>
      </c>
      <c r="H1039" s="586">
        <f t="shared" si="70"/>
        <v>4</v>
      </c>
    </row>
    <row r="1040" spans="1:8" x14ac:dyDescent="0.25">
      <c r="A1040">
        <v>1039</v>
      </c>
      <c r="B1040" s="579">
        <f t="shared" si="67"/>
        <v>236302.5</v>
      </c>
      <c r="C1040" s="586">
        <f t="shared" si="68"/>
        <v>3.5</v>
      </c>
      <c r="F1040">
        <v>1039</v>
      </c>
      <c r="G1040" s="587">
        <f t="shared" si="69"/>
        <v>270060</v>
      </c>
      <c r="H1040" s="586">
        <f t="shared" si="70"/>
        <v>4</v>
      </c>
    </row>
    <row r="1041" spans="1:8" x14ac:dyDescent="0.25">
      <c r="A1041">
        <v>1040</v>
      </c>
      <c r="B1041" s="579">
        <f t="shared" si="67"/>
        <v>236302.5</v>
      </c>
      <c r="C1041" s="586">
        <f t="shared" si="68"/>
        <v>3.5</v>
      </c>
      <c r="F1041">
        <v>1040</v>
      </c>
      <c r="G1041" s="587">
        <f t="shared" si="69"/>
        <v>270060</v>
      </c>
      <c r="H1041" s="586">
        <f t="shared" si="70"/>
        <v>4</v>
      </c>
    </row>
    <row r="1042" spans="1:8" x14ac:dyDescent="0.25">
      <c r="A1042">
        <v>1041</v>
      </c>
      <c r="B1042" s="579">
        <f t="shared" si="67"/>
        <v>236302.5</v>
      </c>
      <c r="C1042" s="586">
        <f t="shared" si="68"/>
        <v>3.5</v>
      </c>
      <c r="F1042">
        <v>1041</v>
      </c>
      <c r="G1042" s="587">
        <f t="shared" si="69"/>
        <v>270060</v>
      </c>
      <c r="H1042" s="586">
        <f t="shared" si="70"/>
        <v>4</v>
      </c>
    </row>
    <row r="1043" spans="1:8" x14ac:dyDescent="0.25">
      <c r="A1043">
        <v>1042</v>
      </c>
      <c r="B1043" s="579">
        <f t="shared" si="67"/>
        <v>236302.5</v>
      </c>
      <c r="C1043" s="586">
        <f t="shared" si="68"/>
        <v>3.5</v>
      </c>
      <c r="F1043">
        <v>1042</v>
      </c>
      <c r="G1043" s="587">
        <f t="shared" si="69"/>
        <v>270060</v>
      </c>
      <c r="H1043" s="586">
        <f t="shared" si="70"/>
        <v>4</v>
      </c>
    </row>
    <row r="1044" spans="1:8" x14ac:dyDescent="0.25">
      <c r="A1044">
        <v>1043</v>
      </c>
      <c r="B1044" s="579">
        <f t="shared" si="67"/>
        <v>236302.5</v>
      </c>
      <c r="C1044" s="586">
        <f t="shared" si="68"/>
        <v>3.5</v>
      </c>
      <c r="F1044">
        <v>1043</v>
      </c>
      <c r="G1044" s="587">
        <f t="shared" si="69"/>
        <v>270060</v>
      </c>
      <c r="H1044" s="586">
        <f t="shared" si="70"/>
        <v>4</v>
      </c>
    </row>
    <row r="1045" spans="1:8" x14ac:dyDescent="0.25">
      <c r="A1045">
        <v>1044</v>
      </c>
      <c r="B1045" s="579">
        <f t="shared" si="67"/>
        <v>236302.5</v>
      </c>
      <c r="C1045" s="586">
        <f t="shared" si="68"/>
        <v>3.5</v>
      </c>
      <c r="F1045">
        <v>1044</v>
      </c>
      <c r="G1045" s="587">
        <f t="shared" si="69"/>
        <v>270060</v>
      </c>
      <c r="H1045" s="586">
        <f t="shared" si="70"/>
        <v>4</v>
      </c>
    </row>
    <row r="1046" spans="1:8" x14ac:dyDescent="0.25">
      <c r="A1046">
        <v>1045</v>
      </c>
      <c r="B1046" s="579">
        <f t="shared" si="67"/>
        <v>236302.5</v>
      </c>
      <c r="C1046" s="586">
        <f t="shared" si="68"/>
        <v>3.5</v>
      </c>
      <c r="F1046">
        <v>1045</v>
      </c>
      <c r="G1046" s="587">
        <f t="shared" si="69"/>
        <v>270060</v>
      </c>
      <c r="H1046" s="586">
        <f t="shared" si="70"/>
        <v>4</v>
      </c>
    </row>
    <row r="1047" spans="1:8" x14ac:dyDescent="0.25">
      <c r="A1047">
        <v>1046</v>
      </c>
      <c r="B1047" s="579">
        <f t="shared" si="67"/>
        <v>236302.5</v>
      </c>
      <c r="C1047" s="586">
        <f t="shared" si="68"/>
        <v>3.5</v>
      </c>
      <c r="F1047">
        <v>1046</v>
      </c>
      <c r="G1047" s="587">
        <f t="shared" si="69"/>
        <v>270060</v>
      </c>
      <c r="H1047" s="586">
        <f t="shared" si="70"/>
        <v>4</v>
      </c>
    </row>
    <row r="1048" spans="1:8" x14ac:dyDescent="0.25">
      <c r="A1048">
        <v>1047</v>
      </c>
      <c r="B1048" s="579">
        <f t="shared" si="67"/>
        <v>236302.5</v>
      </c>
      <c r="C1048" s="586">
        <f t="shared" si="68"/>
        <v>3.5</v>
      </c>
      <c r="F1048">
        <v>1047</v>
      </c>
      <c r="G1048" s="587">
        <f t="shared" si="69"/>
        <v>270060</v>
      </c>
      <c r="H1048" s="586">
        <f t="shared" si="70"/>
        <v>4</v>
      </c>
    </row>
    <row r="1049" spans="1:8" x14ac:dyDescent="0.25">
      <c r="A1049">
        <v>1048</v>
      </c>
      <c r="B1049" s="579">
        <f t="shared" si="67"/>
        <v>236302.5</v>
      </c>
      <c r="C1049" s="586">
        <f t="shared" si="68"/>
        <v>3.5</v>
      </c>
      <c r="F1049">
        <v>1048</v>
      </c>
      <c r="G1049" s="587">
        <f t="shared" si="69"/>
        <v>270060</v>
      </c>
      <c r="H1049" s="586">
        <f t="shared" si="70"/>
        <v>4</v>
      </c>
    </row>
    <row r="1050" spans="1:8" x14ac:dyDescent="0.25">
      <c r="A1050">
        <v>1049</v>
      </c>
      <c r="B1050" s="579">
        <f t="shared" si="67"/>
        <v>236302.5</v>
      </c>
      <c r="C1050" s="586">
        <f t="shared" si="68"/>
        <v>3.5</v>
      </c>
      <c r="F1050">
        <v>1049</v>
      </c>
      <c r="G1050" s="587">
        <f t="shared" si="69"/>
        <v>270060</v>
      </c>
      <c r="H1050" s="586">
        <f t="shared" si="70"/>
        <v>4</v>
      </c>
    </row>
    <row r="1051" spans="1:8" x14ac:dyDescent="0.25">
      <c r="A1051">
        <v>1050</v>
      </c>
      <c r="B1051" s="579">
        <f t="shared" ref="B1051:B1114" si="71">3.5*$D$2</f>
        <v>236302.5</v>
      </c>
      <c r="C1051" s="586">
        <f t="shared" si="68"/>
        <v>3.5</v>
      </c>
      <c r="F1051">
        <v>1050</v>
      </c>
      <c r="G1051" s="587">
        <f t="shared" si="69"/>
        <v>270060</v>
      </c>
      <c r="H1051" s="586">
        <f t="shared" si="70"/>
        <v>4</v>
      </c>
    </row>
    <row r="1052" spans="1:8" x14ac:dyDescent="0.25">
      <c r="A1052">
        <v>1051</v>
      </c>
      <c r="B1052" s="579">
        <f t="shared" si="71"/>
        <v>236302.5</v>
      </c>
      <c r="C1052" s="586">
        <f t="shared" si="68"/>
        <v>3.5</v>
      </c>
      <c r="F1052">
        <v>1051</v>
      </c>
      <c r="G1052" s="587">
        <f t="shared" si="69"/>
        <v>270060</v>
      </c>
      <c r="H1052" s="586">
        <f t="shared" si="70"/>
        <v>4</v>
      </c>
    </row>
    <row r="1053" spans="1:8" x14ac:dyDescent="0.25">
      <c r="A1053">
        <v>1052</v>
      </c>
      <c r="B1053" s="579">
        <f t="shared" si="71"/>
        <v>236302.5</v>
      </c>
      <c r="C1053" s="586">
        <f t="shared" si="68"/>
        <v>3.5</v>
      </c>
      <c r="F1053">
        <v>1052</v>
      </c>
      <c r="G1053" s="587">
        <f t="shared" si="69"/>
        <v>270060</v>
      </c>
      <c r="H1053" s="586">
        <f t="shared" si="70"/>
        <v>4</v>
      </c>
    </row>
    <row r="1054" spans="1:8" x14ac:dyDescent="0.25">
      <c r="A1054">
        <v>1053</v>
      </c>
      <c r="B1054" s="579">
        <f t="shared" si="71"/>
        <v>236302.5</v>
      </c>
      <c r="C1054" s="586">
        <f t="shared" si="68"/>
        <v>3.5</v>
      </c>
      <c r="F1054">
        <v>1053</v>
      </c>
      <c r="G1054" s="587">
        <f t="shared" si="69"/>
        <v>270060</v>
      </c>
      <c r="H1054" s="586">
        <f t="shared" si="70"/>
        <v>4</v>
      </c>
    </row>
    <row r="1055" spans="1:8" x14ac:dyDescent="0.25">
      <c r="A1055">
        <v>1054</v>
      </c>
      <c r="B1055" s="579">
        <f t="shared" si="71"/>
        <v>236302.5</v>
      </c>
      <c r="C1055" s="586">
        <f t="shared" si="68"/>
        <v>3.5</v>
      </c>
      <c r="F1055">
        <v>1054</v>
      </c>
      <c r="G1055" s="587">
        <f t="shared" si="69"/>
        <v>270060</v>
      </c>
      <c r="H1055" s="586">
        <f t="shared" si="70"/>
        <v>4</v>
      </c>
    </row>
    <row r="1056" spans="1:8" x14ac:dyDescent="0.25">
      <c r="A1056">
        <v>1055</v>
      </c>
      <c r="B1056" s="579">
        <f t="shared" si="71"/>
        <v>236302.5</v>
      </c>
      <c r="C1056" s="586">
        <f t="shared" si="68"/>
        <v>3.5</v>
      </c>
      <c r="F1056">
        <v>1055</v>
      </c>
      <c r="G1056" s="587">
        <f t="shared" si="69"/>
        <v>270060</v>
      </c>
      <c r="H1056" s="586">
        <f t="shared" si="70"/>
        <v>4</v>
      </c>
    </row>
    <row r="1057" spans="1:8" x14ac:dyDescent="0.25">
      <c r="A1057">
        <v>1056</v>
      </c>
      <c r="B1057" s="579">
        <f t="shared" si="71"/>
        <v>236302.5</v>
      </c>
      <c r="C1057" s="586">
        <f t="shared" si="68"/>
        <v>3.5</v>
      </c>
      <c r="F1057">
        <v>1056</v>
      </c>
      <c r="G1057" s="587">
        <f t="shared" si="69"/>
        <v>270060</v>
      </c>
      <c r="H1057" s="586">
        <f t="shared" si="70"/>
        <v>4</v>
      </c>
    </row>
    <row r="1058" spans="1:8" x14ac:dyDescent="0.25">
      <c r="A1058">
        <v>1057</v>
      </c>
      <c r="B1058" s="579">
        <f t="shared" si="71"/>
        <v>236302.5</v>
      </c>
      <c r="C1058" s="586">
        <f t="shared" si="68"/>
        <v>3.5</v>
      </c>
      <c r="F1058">
        <v>1057</v>
      </c>
      <c r="G1058" s="587">
        <f t="shared" si="69"/>
        <v>270060</v>
      </c>
      <c r="H1058" s="586">
        <f t="shared" si="70"/>
        <v>4</v>
      </c>
    </row>
    <row r="1059" spans="1:8" x14ac:dyDescent="0.25">
      <c r="A1059">
        <v>1058</v>
      </c>
      <c r="B1059" s="579">
        <f t="shared" si="71"/>
        <v>236302.5</v>
      </c>
      <c r="C1059" s="586">
        <f t="shared" si="68"/>
        <v>3.5</v>
      </c>
      <c r="F1059">
        <v>1058</v>
      </c>
      <c r="G1059" s="587">
        <f t="shared" si="69"/>
        <v>270060</v>
      </c>
      <c r="H1059" s="586">
        <f t="shared" si="70"/>
        <v>4</v>
      </c>
    </row>
    <row r="1060" spans="1:8" x14ac:dyDescent="0.25">
      <c r="A1060">
        <v>1059</v>
      </c>
      <c r="B1060" s="579">
        <f t="shared" si="71"/>
        <v>236302.5</v>
      </c>
      <c r="C1060" s="586">
        <f t="shared" si="68"/>
        <v>3.5</v>
      </c>
      <c r="F1060">
        <v>1059</v>
      </c>
      <c r="G1060" s="587">
        <f t="shared" si="69"/>
        <v>270060</v>
      </c>
      <c r="H1060" s="586">
        <f t="shared" si="70"/>
        <v>4</v>
      </c>
    </row>
    <row r="1061" spans="1:8" x14ac:dyDescent="0.25">
      <c r="A1061">
        <v>1060</v>
      </c>
      <c r="B1061" s="579">
        <f t="shared" si="71"/>
        <v>236302.5</v>
      </c>
      <c r="C1061" s="586">
        <f t="shared" si="68"/>
        <v>3.5</v>
      </c>
      <c r="F1061">
        <v>1060</v>
      </c>
      <c r="G1061" s="587">
        <f t="shared" si="69"/>
        <v>270060</v>
      </c>
      <c r="H1061" s="586">
        <f t="shared" si="70"/>
        <v>4</v>
      </c>
    </row>
    <row r="1062" spans="1:8" x14ac:dyDescent="0.25">
      <c r="A1062">
        <v>1061</v>
      </c>
      <c r="B1062" s="579">
        <f t="shared" si="71"/>
        <v>236302.5</v>
      </c>
      <c r="C1062" s="586">
        <f t="shared" si="68"/>
        <v>3.5</v>
      </c>
      <c r="F1062">
        <v>1061</v>
      </c>
      <c r="G1062" s="587">
        <f t="shared" si="69"/>
        <v>270060</v>
      </c>
      <c r="H1062" s="586">
        <f t="shared" si="70"/>
        <v>4</v>
      </c>
    </row>
    <row r="1063" spans="1:8" x14ac:dyDescent="0.25">
      <c r="A1063">
        <v>1062</v>
      </c>
      <c r="B1063" s="579">
        <f t="shared" si="71"/>
        <v>236302.5</v>
      </c>
      <c r="C1063" s="586">
        <f t="shared" si="68"/>
        <v>3.5</v>
      </c>
      <c r="F1063">
        <v>1062</v>
      </c>
      <c r="G1063" s="587">
        <f t="shared" si="69"/>
        <v>270060</v>
      </c>
      <c r="H1063" s="586">
        <f t="shared" si="70"/>
        <v>4</v>
      </c>
    </row>
    <row r="1064" spans="1:8" x14ac:dyDescent="0.25">
      <c r="A1064">
        <v>1063</v>
      </c>
      <c r="B1064" s="579">
        <f t="shared" si="71"/>
        <v>236302.5</v>
      </c>
      <c r="C1064" s="586">
        <f t="shared" si="68"/>
        <v>3.5</v>
      </c>
      <c r="F1064">
        <v>1063</v>
      </c>
      <c r="G1064" s="587">
        <f t="shared" si="69"/>
        <v>270060</v>
      </c>
      <c r="H1064" s="586">
        <f t="shared" si="70"/>
        <v>4</v>
      </c>
    </row>
    <row r="1065" spans="1:8" x14ac:dyDescent="0.25">
      <c r="A1065">
        <v>1064</v>
      </c>
      <c r="B1065" s="579">
        <f t="shared" si="71"/>
        <v>236302.5</v>
      </c>
      <c r="C1065" s="586">
        <f t="shared" si="68"/>
        <v>3.5</v>
      </c>
      <c r="F1065">
        <v>1064</v>
      </c>
      <c r="G1065" s="587">
        <f t="shared" si="69"/>
        <v>270060</v>
      </c>
      <c r="H1065" s="586">
        <f t="shared" si="70"/>
        <v>4</v>
      </c>
    </row>
    <row r="1066" spans="1:8" x14ac:dyDescent="0.25">
      <c r="A1066">
        <v>1065</v>
      </c>
      <c r="B1066" s="579">
        <f t="shared" si="71"/>
        <v>236302.5</v>
      </c>
      <c r="C1066" s="586">
        <f t="shared" si="68"/>
        <v>3.5</v>
      </c>
      <c r="F1066">
        <v>1065</v>
      </c>
      <c r="G1066" s="587">
        <f t="shared" si="69"/>
        <v>270060</v>
      </c>
      <c r="H1066" s="586">
        <f t="shared" si="70"/>
        <v>4</v>
      </c>
    </row>
    <row r="1067" spans="1:8" x14ac:dyDescent="0.25">
      <c r="A1067">
        <v>1066</v>
      </c>
      <c r="B1067" s="579">
        <f t="shared" si="71"/>
        <v>236302.5</v>
      </c>
      <c r="C1067" s="586">
        <f t="shared" si="68"/>
        <v>3.5</v>
      </c>
      <c r="F1067">
        <v>1066</v>
      </c>
      <c r="G1067" s="587">
        <f t="shared" si="69"/>
        <v>270060</v>
      </c>
      <c r="H1067" s="586">
        <f t="shared" si="70"/>
        <v>4</v>
      </c>
    </row>
    <row r="1068" spans="1:8" x14ac:dyDescent="0.25">
      <c r="A1068">
        <v>1067</v>
      </c>
      <c r="B1068" s="579">
        <f t="shared" si="71"/>
        <v>236302.5</v>
      </c>
      <c r="C1068" s="586">
        <f t="shared" si="68"/>
        <v>3.5</v>
      </c>
      <c r="F1068">
        <v>1067</v>
      </c>
      <c r="G1068" s="587">
        <f t="shared" si="69"/>
        <v>270060</v>
      </c>
      <c r="H1068" s="586">
        <f t="shared" si="70"/>
        <v>4</v>
      </c>
    </row>
    <row r="1069" spans="1:8" x14ac:dyDescent="0.25">
      <c r="A1069">
        <v>1068</v>
      </c>
      <c r="B1069" s="579">
        <f t="shared" si="71"/>
        <v>236302.5</v>
      </c>
      <c r="C1069" s="586">
        <f t="shared" si="68"/>
        <v>3.5</v>
      </c>
      <c r="F1069">
        <v>1068</v>
      </c>
      <c r="G1069" s="587">
        <f t="shared" si="69"/>
        <v>270060</v>
      </c>
      <c r="H1069" s="586">
        <f t="shared" si="70"/>
        <v>4</v>
      </c>
    </row>
    <row r="1070" spans="1:8" x14ac:dyDescent="0.25">
      <c r="A1070">
        <v>1069</v>
      </c>
      <c r="B1070" s="579">
        <f t="shared" si="71"/>
        <v>236302.5</v>
      </c>
      <c r="C1070" s="586">
        <f t="shared" si="68"/>
        <v>3.5</v>
      </c>
      <c r="F1070">
        <v>1069</v>
      </c>
      <c r="G1070" s="587">
        <f t="shared" si="69"/>
        <v>270060</v>
      </c>
      <c r="H1070" s="586">
        <f t="shared" si="70"/>
        <v>4</v>
      </c>
    </row>
    <row r="1071" spans="1:8" x14ac:dyDescent="0.25">
      <c r="A1071">
        <v>1070</v>
      </c>
      <c r="B1071" s="579">
        <f t="shared" si="71"/>
        <v>236302.5</v>
      </c>
      <c r="C1071" s="586">
        <f t="shared" si="68"/>
        <v>3.5</v>
      </c>
      <c r="F1071">
        <v>1070</v>
      </c>
      <c r="G1071" s="587">
        <f t="shared" si="69"/>
        <v>270060</v>
      </c>
      <c r="H1071" s="586">
        <f t="shared" si="70"/>
        <v>4</v>
      </c>
    </row>
    <row r="1072" spans="1:8" x14ac:dyDescent="0.25">
      <c r="A1072">
        <v>1071</v>
      </c>
      <c r="B1072" s="579">
        <f t="shared" si="71"/>
        <v>236302.5</v>
      </c>
      <c r="C1072" s="586">
        <f t="shared" si="68"/>
        <v>3.5</v>
      </c>
      <c r="F1072">
        <v>1071</v>
      </c>
      <c r="G1072" s="587">
        <f t="shared" si="69"/>
        <v>270060</v>
      </c>
      <c r="H1072" s="586">
        <f t="shared" si="70"/>
        <v>4</v>
      </c>
    </row>
    <row r="1073" spans="1:8" x14ac:dyDescent="0.25">
      <c r="A1073">
        <v>1072</v>
      </c>
      <c r="B1073" s="579">
        <f t="shared" si="71"/>
        <v>236302.5</v>
      </c>
      <c r="C1073" s="586">
        <f t="shared" si="68"/>
        <v>3.5</v>
      </c>
      <c r="F1073">
        <v>1072</v>
      </c>
      <c r="G1073" s="587">
        <f t="shared" si="69"/>
        <v>270060</v>
      </c>
      <c r="H1073" s="586">
        <f t="shared" si="70"/>
        <v>4</v>
      </c>
    </row>
    <row r="1074" spans="1:8" x14ac:dyDescent="0.25">
      <c r="A1074">
        <v>1073</v>
      </c>
      <c r="B1074" s="579">
        <f t="shared" si="71"/>
        <v>236302.5</v>
      </c>
      <c r="C1074" s="586">
        <f t="shared" si="68"/>
        <v>3.5</v>
      </c>
      <c r="F1074">
        <v>1073</v>
      </c>
      <c r="G1074" s="587">
        <f t="shared" si="69"/>
        <v>270060</v>
      </c>
      <c r="H1074" s="586">
        <f t="shared" si="70"/>
        <v>4</v>
      </c>
    </row>
    <row r="1075" spans="1:8" x14ac:dyDescent="0.25">
      <c r="A1075">
        <v>1074</v>
      </c>
      <c r="B1075" s="579">
        <f t="shared" si="71"/>
        <v>236302.5</v>
      </c>
      <c r="C1075" s="586">
        <f t="shared" si="68"/>
        <v>3.5</v>
      </c>
      <c r="F1075">
        <v>1074</v>
      </c>
      <c r="G1075" s="587">
        <f t="shared" si="69"/>
        <v>270060</v>
      </c>
      <c r="H1075" s="586">
        <f t="shared" si="70"/>
        <v>4</v>
      </c>
    </row>
    <row r="1076" spans="1:8" x14ac:dyDescent="0.25">
      <c r="A1076">
        <v>1075</v>
      </c>
      <c r="B1076" s="579">
        <f t="shared" si="71"/>
        <v>236302.5</v>
      </c>
      <c r="C1076" s="586">
        <f t="shared" si="68"/>
        <v>3.5</v>
      </c>
      <c r="F1076">
        <v>1075</v>
      </c>
      <c r="G1076" s="587">
        <f t="shared" si="69"/>
        <v>270060</v>
      </c>
      <c r="H1076" s="586">
        <f t="shared" si="70"/>
        <v>4</v>
      </c>
    </row>
    <row r="1077" spans="1:8" x14ac:dyDescent="0.25">
      <c r="A1077">
        <v>1076</v>
      </c>
      <c r="B1077" s="579">
        <f t="shared" si="71"/>
        <v>236302.5</v>
      </c>
      <c r="C1077" s="586">
        <f t="shared" si="68"/>
        <v>3.5</v>
      </c>
      <c r="F1077">
        <v>1076</v>
      </c>
      <c r="G1077" s="587">
        <f t="shared" si="69"/>
        <v>270060</v>
      </c>
      <c r="H1077" s="586">
        <f t="shared" si="70"/>
        <v>4</v>
      </c>
    </row>
    <row r="1078" spans="1:8" x14ac:dyDescent="0.25">
      <c r="A1078">
        <v>1077</v>
      </c>
      <c r="B1078" s="579">
        <f t="shared" si="71"/>
        <v>236302.5</v>
      </c>
      <c r="C1078" s="586">
        <f t="shared" si="68"/>
        <v>3.5</v>
      </c>
      <c r="F1078">
        <v>1077</v>
      </c>
      <c r="G1078" s="587">
        <f t="shared" si="69"/>
        <v>270060</v>
      </c>
      <c r="H1078" s="586">
        <f t="shared" si="70"/>
        <v>4</v>
      </c>
    </row>
    <row r="1079" spans="1:8" x14ac:dyDescent="0.25">
      <c r="A1079">
        <v>1078</v>
      </c>
      <c r="B1079" s="579">
        <f t="shared" si="71"/>
        <v>236302.5</v>
      </c>
      <c r="C1079" s="586">
        <f t="shared" si="68"/>
        <v>3.5</v>
      </c>
      <c r="F1079">
        <v>1078</v>
      </c>
      <c r="G1079" s="587">
        <f t="shared" si="69"/>
        <v>270060</v>
      </c>
      <c r="H1079" s="586">
        <f t="shared" si="70"/>
        <v>4</v>
      </c>
    </row>
    <row r="1080" spans="1:8" x14ac:dyDescent="0.25">
      <c r="A1080">
        <v>1079</v>
      </c>
      <c r="B1080" s="579">
        <f t="shared" si="71"/>
        <v>236302.5</v>
      </c>
      <c r="C1080" s="586">
        <f t="shared" si="68"/>
        <v>3.5</v>
      </c>
      <c r="F1080">
        <v>1079</v>
      </c>
      <c r="G1080" s="587">
        <f t="shared" si="69"/>
        <v>270060</v>
      </c>
      <c r="H1080" s="586">
        <f t="shared" si="70"/>
        <v>4</v>
      </c>
    </row>
    <row r="1081" spans="1:8" x14ac:dyDescent="0.25">
      <c r="A1081">
        <v>1080</v>
      </c>
      <c r="B1081" s="579">
        <f t="shared" si="71"/>
        <v>236302.5</v>
      </c>
      <c r="C1081" s="586">
        <f t="shared" si="68"/>
        <v>3.5</v>
      </c>
      <c r="F1081">
        <v>1080</v>
      </c>
      <c r="G1081" s="587">
        <f t="shared" si="69"/>
        <v>270060</v>
      </c>
      <c r="H1081" s="586">
        <f t="shared" si="70"/>
        <v>4</v>
      </c>
    </row>
    <row r="1082" spans="1:8" x14ac:dyDescent="0.25">
      <c r="A1082">
        <v>1081</v>
      </c>
      <c r="B1082" s="579">
        <f t="shared" si="71"/>
        <v>236302.5</v>
      </c>
      <c r="C1082" s="586">
        <f t="shared" si="68"/>
        <v>3.5</v>
      </c>
      <c r="F1082">
        <v>1081</v>
      </c>
      <c r="G1082" s="587">
        <f t="shared" si="69"/>
        <v>270060</v>
      </c>
      <c r="H1082" s="586">
        <f t="shared" si="70"/>
        <v>4</v>
      </c>
    </row>
    <row r="1083" spans="1:8" x14ac:dyDescent="0.25">
      <c r="A1083">
        <v>1082</v>
      </c>
      <c r="B1083" s="579">
        <f t="shared" si="71"/>
        <v>236302.5</v>
      </c>
      <c r="C1083" s="586">
        <f t="shared" si="68"/>
        <v>3.5</v>
      </c>
      <c r="F1083">
        <v>1082</v>
      </c>
      <c r="G1083" s="587">
        <f t="shared" si="69"/>
        <v>270060</v>
      </c>
      <c r="H1083" s="586">
        <f t="shared" si="70"/>
        <v>4</v>
      </c>
    </row>
    <row r="1084" spans="1:8" x14ac:dyDescent="0.25">
      <c r="A1084">
        <v>1083</v>
      </c>
      <c r="B1084" s="579">
        <f t="shared" si="71"/>
        <v>236302.5</v>
      </c>
      <c r="C1084" s="586">
        <f t="shared" si="68"/>
        <v>3.5</v>
      </c>
      <c r="F1084">
        <v>1083</v>
      </c>
      <c r="G1084" s="587">
        <f t="shared" si="69"/>
        <v>270060</v>
      </c>
      <c r="H1084" s="586">
        <f t="shared" si="70"/>
        <v>4</v>
      </c>
    </row>
    <row r="1085" spans="1:8" x14ac:dyDescent="0.25">
      <c r="A1085">
        <v>1084</v>
      </c>
      <c r="B1085" s="579">
        <f t="shared" si="71"/>
        <v>236302.5</v>
      </c>
      <c r="C1085" s="586">
        <f t="shared" si="68"/>
        <v>3.5</v>
      </c>
      <c r="F1085">
        <v>1084</v>
      </c>
      <c r="G1085" s="587">
        <f t="shared" si="69"/>
        <v>270060</v>
      </c>
      <c r="H1085" s="586">
        <f t="shared" si="70"/>
        <v>4</v>
      </c>
    </row>
    <row r="1086" spans="1:8" x14ac:dyDescent="0.25">
      <c r="A1086">
        <v>1085</v>
      </c>
      <c r="B1086" s="579">
        <f t="shared" si="71"/>
        <v>236302.5</v>
      </c>
      <c r="C1086" s="586">
        <f t="shared" si="68"/>
        <v>3.5</v>
      </c>
      <c r="F1086">
        <v>1085</v>
      </c>
      <c r="G1086" s="587">
        <f t="shared" si="69"/>
        <v>270060</v>
      </c>
      <c r="H1086" s="586">
        <f t="shared" si="70"/>
        <v>4</v>
      </c>
    </row>
    <row r="1087" spans="1:8" x14ac:dyDescent="0.25">
      <c r="A1087">
        <v>1086</v>
      </c>
      <c r="B1087" s="579">
        <f t="shared" si="71"/>
        <v>236302.5</v>
      </c>
      <c r="C1087" s="586">
        <f t="shared" si="68"/>
        <v>3.5</v>
      </c>
      <c r="F1087">
        <v>1086</v>
      </c>
      <c r="G1087" s="587">
        <f t="shared" si="69"/>
        <v>270060</v>
      </c>
      <c r="H1087" s="586">
        <f t="shared" si="70"/>
        <v>4</v>
      </c>
    </row>
    <row r="1088" spans="1:8" x14ac:dyDescent="0.25">
      <c r="A1088">
        <v>1087</v>
      </c>
      <c r="B1088" s="579">
        <f t="shared" si="71"/>
        <v>236302.5</v>
      </c>
      <c r="C1088" s="586">
        <f t="shared" si="68"/>
        <v>3.5</v>
      </c>
      <c r="F1088">
        <v>1087</v>
      </c>
      <c r="G1088" s="587">
        <f t="shared" si="69"/>
        <v>270060</v>
      </c>
      <c r="H1088" s="586">
        <f t="shared" si="70"/>
        <v>4</v>
      </c>
    </row>
    <row r="1089" spans="1:8" x14ac:dyDescent="0.25">
      <c r="A1089">
        <v>1088</v>
      </c>
      <c r="B1089" s="579">
        <f t="shared" si="71"/>
        <v>236302.5</v>
      </c>
      <c r="C1089" s="586">
        <f t="shared" si="68"/>
        <v>3.5</v>
      </c>
      <c r="F1089">
        <v>1088</v>
      </c>
      <c r="G1089" s="587">
        <f t="shared" si="69"/>
        <v>270060</v>
      </c>
      <c r="H1089" s="586">
        <f t="shared" si="70"/>
        <v>4</v>
      </c>
    </row>
    <row r="1090" spans="1:8" x14ac:dyDescent="0.25">
      <c r="A1090">
        <v>1089</v>
      </c>
      <c r="B1090" s="579">
        <f t="shared" si="71"/>
        <v>236302.5</v>
      </c>
      <c r="C1090" s="586">
        <f t="shared" si="68"/>
        <v>3.5</v>
      </c>
      <c r="F1090">
        <v>1089</v>
      </c>
      <c r="G1090" s="587">
        <f t="shared" si="69"/>
        <v>270060</v>
      </c>
      <c r="H1090" s="586">
        <f t="shared" si="70"/>
        <v>4</v>
      </c>
    </row>
    <row r="1091" spans="1:8" x14ac:dyDescent="0.25">
      <c r="A1091">
        <v>1090</v>
      </c>
      <c r="B1091" s="579">
        <f t="shared" si="71"/>
        <v>236302.5</v>
      </c>
      <c r="C1091" s="586">
        <f t="shared" ref="C1091:C1154" si="72">B1091/$D$2</f>
        <v>3.5</v>
      </c>
      <c r="F1091">
        <v>1090</v>
      </c>
      <c r="G1091" s="587">
        <f t="shared" ref="G1091:G1154" si="73">H1091*$D$2</f>
        <v>270060</v>
      </c>
      <c r="H1091" s="586">
        <f t="shared" si="70"/>
        <v>4</v>
      </c>
    </row>
    <row r="1092" spans="1:8" x14ac:dyDescent="0.25">
      <c r="A1092">
        <v>1091</v>
      </c>
      <c r="B1092" s="579">
        <f t="shared" si="71"/>
        <v>236302.5</v>
      </c>
      <c r="C1092" s="586">
        <f t="shared" si="72"/>
        <v>3.5</v>
      </c>
      <c r="F1092">
        <v>1091</v>
      </c>
      <c r="G1092" s="587">
        <f t="shared" si="73"/>
        <v>270060</v>
      </c>
      <c r="H1092" s="586">
        <f t="shared" si="70"/>
        <v>4</v>
      </c>
    </row>
    <row r="1093" spans="1:8" x14ac:dyDescent="0.25">
      <c r="A1093">
        <v>1092</v>
      </c>
      <c r="B1093" s="579">
        <f t="shared" si="71"/>
        <v>236302.5</v>
      </c>
      <c r="C1093" s="586">
        <f t="shared" si="72"/>
        <v>3.5</v>
      </c>
      <c r="F1093">
        <v>1092</v>
      </c>
      <c r="G1093" s="587">
        <f t="shared" si="73"/>
        <v>270060</v>
      </c>
      <c r="H1093" s="586">
        <f t="shared" si="70"/>
        <v>4</v>
      </c>
    </row>
    <row r="1094" spans="1:8" x14ac:dyDescent="0.25">
      <c r="A1094">
        <v>1093</v>
      </c>
      <c r="B1094" s="579">
        <f t="shared" si="71"/>
        <v>236302.5</v>
      </c>
      <c r="C1094" s="586">
        <f t="shared" si="72"/>
        <v>3.5</v>
      </c>
      <c r="F1094">
        <v>1093</v>
      </c>
      <c r="G1094" s="587">
        <f t="shared" si="73"/>
        <v>270060</v>
      </c>
      <c r="H1094" s="586">
        <f t="shared" si="70"/>
        <v>4</v>
      </c>
    </row>
    <row r="1095" spans="1:8" x14ac:dyDescent="0.25">
      <c r="A1095">
        <v>1094</v>
      </c>
      <c r="B1095" s="579">
        <f t="shared" si="71"/>
        <v>236302.5</v>
      </c>
      <c r="C1095" s="586">
        <f t="shared" si="72"/>
        <v>3.5</v>
      </c>
      <c r="F1095">
        <v>1094</v>
      </c>
      <c r="G1095" s="587">
        <f t="shared" si="73"/>
        <v>270060</v>
      </c>
      <c r="H1095" s="586">
        <f t="shared" ref="H1095:H1158" si="74">$L$4</f>
        <v>4</v>
      </c>
    </row>
    <row r="1096" spans="1:8" x14ac:dyDescent="0.25">
      <c r="A1096">
        <v>1095</v>
      </c>
      <c r="B1096" s="579">
        <f t="shared" si="71"/>
        <v>236302.5</v>
      </c>
      <c r="C1096" s="586">
        <f t="shared" si="72"/>
        <v>3.5</v>
      </c>
      <c r="F1096">
        <v>1095</v>
      </c>
      <c r="G1096" s="587">
        <f t="shared" si="73"/>
        <v>270060</v>
      </c>
      <c r="H1096" s="586">
        <f t="shared" si="74"/>
        <v>4</v>
      </c>
    </row>
    <row r="1097" spans="1:8" x14ac:dyDescent="0.25">
      <c r="A1097">
        <v>1096</v>
      </c>
      <c r="B1097" s="579">
        <f t="shared" si="71"/>
        <v>236302.5</v>
      </c>
      <c r="C1097" s="586">
        <f t="shared" si="72"/>
        <v>3.5</v>
      </c>
      <c r="F1097">
        <v>1096</v>
      </c>
      <c r="G1097" s="587">
        <f t="shared" si="73"/>
        <v>270060</v>
      </c>
      <c r="H1097" s="586">
        <f t="shared" si="74"/>
        <v>4</v>
      </c>
    </row>
    <row r="1098" spans="1:8" x14ac:dyDescent="0.25">
      <c r="A1098">
        <v>1097</v>
      </c>
      <c r="B1098" s="579">
        <f t="shared" si="71"/>
        <v>236302.5</v>
      </c>
      <c r="C1098" s="586">
        <f t="shared" si="72"/>
        <v>3.5</v>
      </c>
      <c r="F1098">
        <v>1097</v>
      </c>
      <c r="G1098" s="587">
        <f t="shared" si="73"/>
        <v>270060</v>
      </c>
      <c r="H1098" s="586">
        <f t="shared" si="74"/>
        <v>4</v>
      </c>
    </row>
    <row r="1099" spans="1:8" x14ac:dyDescent="0.25">
      <c r="A1099">
        <v>1098</v>
      </c>
      <c r="B1099" s="579">
        <f t="shared" si="71"/>
        <v>236302.5</v>
      </c>
      <c r="C1099" s="586">
        <f t="shared" si="72"/>
        <v>3.5</v>
      </c>
      <c r="F1099">
        <v>1098</v>
      </c>
      <c r="G1099" s="587">
        <f t="shared" si="73"/>
        <v>270060</v>
      </c>
      <c r="H1099" s="586">
        <f t="shared" si="74"/>
        <v>4</v>
      </c>
    </row>
    <row r="1100" spans="1:8" x14ac:dyDescent="0.25">
      <c r="A1100">
        <v>1099</v>
      </c>
      <c r="B1100" s="579">
        <f t="shared" si="71"/>
        <v>236302.5</v>
      </c>
      <c r="C1100" s="586">
        <f t="shared" si="72"/>
        <v>3.5</v>
      </c>
      <c r="F1100">
        <v>1099</v>
      </c>
      <c r="G1100" s="587">
        <f t="shared" si="73"/>
        <v>270060</v>
      </c>
      <c r="H1100" s="586">
        <f t="shared" si="74"/>
        <v>4</v>
      </c>
    </row>
    <row r="1101" spans="1:8" x14ac:dyDescent="0.25">
      <c r="A1101">
        <v>1100</v>
      </c>
      <c r="B1101" s="579">
        <f t="shared" si="71"/>
        <v>236302.5</v>
      </c>
      <c r="C1101" s="586">
        <f t="shared" si="72"/>
        <v>3.5</v>
      </c>
      <c r="F1101">
        <v>1100</v>
      </c>
      <c r="G1101" s="587">
        <f t="shared" si="73"/>
        <v>270060</v>
      </c>
      <c r="H1101" s="586">
        <f t="shared" si="74"/>
        <v>4</v>
      </c>
    </row>
    <row r="1102" spans="1:8" x14ac:dyDescent="0.25">
      <c r="A1102">
        <v>1101</v>
      </c>
      <c r="B1102" s="579">
        <f t="shared" si="71"/>
        <v>236302.5</v>
      </c>
      <c r="C1102" s="586">
        <f t="shared" si="72"/>
        <v>3.5</v>
      </c>
      <c r="F1102">
        <v>1101</v>
      </c>
      <c r="G1102" s="587">
        <f t="shared" si="73"/>
        <v>270060</v>
      </c>
      <c r="H1102" s="586">
        <f t="shared" si="74"/>
        <v>4</v>
      </c>
    </row>
    <row r="1103" spans="1:8" x14ac:dyDescent="0.25">
      <c r="A1103">
        <v>1102</v>
      </c>
      <c r="B1103" s="579">
        <f t="shared" si="71"/>
        <v>236302.5</v>
      </c>
      <c r="C1103" s="586">
        <f t="shared" si="72"/>
        <v>3.5</v>
      </c>
      <c r="F1103">
        <v>1102</v>
      </c>
      <c r="G1103" s="587">
        <f t="shared" si="73"/>
        <v>270060</v>
      </c>
      <c r="H1103" s="586">
        <f t="shared" si="74"/>
        <v>4</v>
      </c>
    </row>
    <row r="1104" spans="1:8" x14ac:dyDescent="0.25">
      <c r="A1104">
        <v>1103</v>
      </c>
      <c r="B1104" s="579">
        <f t="shared" si="71"/>
        <v>236302.5</v>
      </c>
      <c r="C1104" s="586">
        <f t="shared" si="72"/>
        <v>3.5</v>
      </c>
      <c r="F1104">
        <v>1103</v>
      </c>
      <c r="G1104" s="587">
        <f t="shared" si="73"/>
        <v>270060</v>
      </c>
      <c r="H1104" s="586">
        <f t="shared" si="74"/>
        <v>4</v>
      </c>
    </row>
    <row r="1105" spans="1:8" x14ac:dyDescent="0.25">
      <c r="A1105">
        <v>1104</v>
      </c>
      <c r="B1105" s="579">
        <f t="shared" si="71"/>
        <v>236302.5</v>
      </c>
      <c r="C1105" s="586">
        <f t="shared" si="72"/>
        <v>3.5</v>
      </c>
      <c r="F1105">
        <v>1104</v>
      </c>
      <c r="G1105" s="587">
        <f t="shared" si="73"/>
        <v>270060</v>
      </c>
      <c r="H1105" s="586">
        <f t="shared" si="74"/>
        <v>4</v>
      </c>
    </row>
    <row r="1106" spans="1:8" x14ac:dyDescent="0.25">
      <c r="A1106">
        <v>1105</v>
      </c>
      <c r="B1106" s="579">
        <f t="shared" si="71"/>
        <v>236302.5</v>
      </c>
      <c r="C1106" s="586">
        <f t="shared" si="72"/>
        <v>3.5</v>
      </c>
      <c r="F1106">
        <v>1105</v>
      </c>
      <c r="G1106" s="587">
        <f t="shared" si="73"/>
        <v>270060</v>
      </c>
      <c r="H1106" s="586">
        <f t="shared" si="74"/>
        <v>4</v>
      </c>
    </row>
    <row r="1107" spans="1:8" x14ac:dyDescent="0.25">
      <c r="A1107">
        <v>1106</v>
      </c>
      <c r="B1107" s="579">
        <f t="shared" si="71"/>
        <v>236302.5</v>
      </c>
      <c r="C1107" s="586">
        <f t="shared" si="72"/>
        <v>3.5</v>
      </c>
      <c r="F1107">
        <v>1106</v>
      </c>
      <c r="G1107" s="587">
        <f t="shared" si="73"/>
        <v>270060</v>
      </c>
      <c r="H1107" s="586">
        <f t="shared" si="74"/>
        <v>4</v>
      </c>
    </row>
    <row r="1108" spans="1:8" x14ac:dyDescent="0.25">
      <c r="A1108">
        <v>1107</v>
      </c>
      <c r="B1108" s="579">
        <f t="shared" si="71"/>
        <v>236302.5</v>
      </c>
      <c r="C1108" s="586">
        <f t="shared" si="72"/>
        <v>3.5</v>
      </c>
      <c r="F1108">
        <v>1107</v>
      </c>
      <c r="G1108" s="587">
        <f t="shared" si="73"/>
        <v>270060</v>
      </c>
      <c r="H1108" s="586">
        <f t="shared" si="74"/>
        <v>4</v>
      </c>
    </row>
    <row r="1109" spans="1:8" x14ac:dyDescent="0.25">
      <c r="A1109">
        <v>1108</v>
      </c>
      <c r="B1109" s="579">
        <f t="shared" si="71"/>
        <v>236302.5</v>
      </c>
      <c r="C1109" s="586">
        <f t="shared" si="72"/>
        <v>3.5</v>
      </c>
      <c r="F1109">
        <v>1108</v>
      </c>
      <c r="G1109" s="587">
        <f t="shared" si="73"/>
        <v>270060</v>
      </c>
      <c r="H1109" s="586">
        <f t="shared" si="74"/>
        <v>4</v>
      </c>
    </row>
    <row r="1110" spans="1:8" x14ac:dyDescent="0.25">
      <c r="A1110">
        <v>1109</v>
      </c>
      <c r="B1110" s="579">
        <f t="shared" si="71"/>
        <v>236302.5</v>
      </c>
      <c r="C1110" s="586">
        <f t="shared" si="72"/>
        <v>3.5</v>
      </c>
      <c r="F1110">
        <v>1109</v>
      </c>
      <c r="G1110" s="587">
        <f t="shared" si="73"/>
        <v>270060</v>
      </c>
      <c r="H1110" s="586">
        <f t="shared" si="74"/>
        <v>4</v>
      </c>
    </row>
    <row r="1111" spans="1:8" x14ac:dyDescent="0.25">
      <c r="A1111">
        <v>1110</v>
      </c>
      <c r="B1111" s="579">
        <f t="shared" si="71"/>
        <v>236302.5</v>
      </c>
      <c r="C1111" s="586">
        <f t="shared" si="72"/>
        <v>3.5</v>
      </c>
      <c r="F1111">
        <v>1110</v>
      </c>
      <c r="G1111" s="587">
        <f t="shared" si="73"/>
        <v>270060</v>
      </c>
      <c r="H1111" s="586">
        <f t="shared" si="74"/>
        <v>4</v>
      </c>
    </row>
    <row r="1112" spans="1:8" x14ac:dyDescent="0.25">
      <c r="A1112">
        <v>1111</v>
      </c>
      <c r="B1112" s="579">
        <f t="shared" si="71"/>
        <v>236302.5</v>
      </c>
      <c r="C1112" s="586">
        <f t="shared" si="72"/>
        <v>3.5</v>
      </c>
      <c r="F1112">
        <v>1111</v>
      </c>
      <c r="G1112" s="587">
        <f t="shared" si="73"/>
        <v>270060</v>
      </c>
      <c r="H1112" s="586">
        <f t="shared" si="74"/>
        <v>4</v>
      </c>
    </row>
    <row r="1113" spans="1:8" x14ac:dyDescent="0.25">
      <c r="A1113">
        <v>1112</v>
      </c>
      <c r="B1113" s="579">
        <f t="shared" si="71"/>
        <v>236302.5</v>
      </c>
      <c r="C1113" s="586">
        <f t="shared" si="72"/>
        <v>3.5</v>
      </c>
      <c r="F1113">
        <v>1112</v>
      </c>
      <c r="G1113" s="587">
        <f t="shared" si="73"/>
        <v>270060</v>
      </c>
      <c r="H1113" s="586">
        <f t="shared" si="74"/>
        <v>4</v>
      </c>
    </row>
    <row r="1114" spans="1:8" x14ac:dyDescent="0.25">
      <c r="A1114">
        <v>1113</v>
      </c>
      <c r="B1114" s="579">
        <f t="shared" si="71"/>
        <v>236302.5</v>
      </c>
      <c r="C1114" s="586">
        <f t="shared" si="72"/>
        <v>3.5</v>
      </c>
      <c r="F1114">
        <v>1113</v>
      </c>
      <c r="G1114" s="587">
        <f t="shared" si="73"/>
        <v>270060</v>
      </c>
      <c r="H1114" s="586">
        <f t="shared" si="74"/>
        <v>4</v>
      </c>
    </row>
    <row r="1115" spans="1:8" x14ac:dyDescent="0.25">
      <c r="A1115">
        <v>1114</v>
      </c>
      <c r="B1115" s="579">
        <f t="shared" ref="B1115:B1178" si="75">3.5*$D$2</f>
        <v>236302.5</v>
      </c>
      <c r="C1115" s="586">
        <f t="shared" si="72"/>
        <v>3.5</v>
      </c>
      <c r="F1115">
        <v>1114</v>
      </c>
      <c r="G1115" s="587">
        <f t="shared" si="73"/>
        <v>270060</v>
      </c>
      <c r="H1115" s="586">
        <f t="shared" si="74"/>
        <v>4</v>
      </c>
    </row>
    <row r="1116" spans="1:8" x14ac:dyDescent="0.25">
      <c r="A1116">
        <v>1115</v>
      </c>
      <c r="B1116" s="579">
        <f t="shared" si="75"/>
        <v>236302.5</v>
      </c>
      <c r="C1116" s="586">
        <f t="shared" si="72"/>
        <v>3.5</v>
      </c>
      <c r="F1116">
        <v>1115</v>
      </c>
      <c r="G1116" s="587">
        <f t="shared" si="73"/>
        <v>270060</v>
      </c>
      <c r="H1116" s="586">
        <f t="shared" si="74"/>
        <v>4</v>
      </c>
    </row>
    <row r="1117" spans="1:8" x14ac:dyDescent="0.25">
      <c r="A1117">
        <v>1116</v>
      </c>
      <c r="B1117" s="579">
        <f t="shared" si="75"/>
        <v>236302.5</v>
      </c>
      <c r="C1117" s="586">
        <f t="shared" si="72"/>
        <v>3.5</v>
      </c>
      <c r="F1117">
        <v>1116</v>
      </c>
      <c r="G1117" s="587">
        <f t="shared" si="73"/>
        <v>270060</v>
      </c>
      <c r="H1117" s="586">
        <f t="shared" si="74"/>
        <v>4</v>
      </c>
    </row>
    <row r="1118" spans="1:8" x14ac:dyDescent="0.25">
      <c r="A1118">
        <v>1117</v>
      </c>
      <c r="B1118" s="579">
        <f t="shared" si="75"/>
        <v>236302.5</v>
      </c>
      <c r="C1118" s="586">
        <f t="shared" si="72"/>
        <v>3.5</v>
      </c>
      <c r="F1118">
        <v>1117</v>
      </c>
      <c r="G1118" s="587">
        <f t="shared" si="73"/>
        <v>270060</v>
      </c>
      <c r="H1118" s="586">
        <f t="shared" si="74"/>
        <v>4</v>
      </c>
    </row>
    <row r="1119" spans="1:8" x14ac:dyDescent="0.25">
      <c r="A1119">
        <v>1118</v>
      </c>
      <c r="B1119" s="579">
        <f t="shared" si="75"/>
        <v>236302.5</v>
      </c>
      <c r="C1119" s="586">
        <f t="shared" si="72"/>
        <v>3.5</v>
      </c>
      <c r="F1119">
        <v>1118</v>
      </c>
      <c r="G1119" s="587">
        <f t="shared" si="73"/>
        <v>270060</v>
      </c>
      <c r="H1119" s="586">
        <f t="shared" si="74"/>
        <v>4</v>
      </c>
    </row>
    <row r="1120" spans="1:8" x14ac:dyDescent="0.25">
      <c r="A1120">
        <v>1119</v>
      </c>
      <c r="B1120" s="579">
        <f t="shared" si="75"/>
        <v>236302.5</v>
      </c>
      <c r="C1120" s="586">
        <f t="shared" si="72"/>
        <v>3.5</v>
      </c>
      <c r="F1120">
        <v>1119</v>
      </c>
      <c r="G1120" s="587">
        <f t="shared" si="73"/>
        <v>270060</v>
      </c>
      <c r="H1120" s="586">
        <f t="shared" si="74"/>
        <v>4</v>
      </c>
    </row>
    <row r="1121" spans="1:8" x14ac:dyDescent="0.25">
      <c r="A1121">
        <v>1120</v>
      </c>
      <c r="B1121" s="579">
        <f t="shared" si="75"/>
        <v>236302.5</v>
      </c>
      <c r="C1121" s="586">
        <f t="shared" si="72"/>
        <v>3.5</v>
      </c>
      <c r="F1121">
        <v>1120</v>
      </c>
      <c r="G1121" s="587">
        <f t="shared" si="73"/>
        <v>270060</v>
      </c>
      <c r="H1121" s="586">
        <f t="shared" si="74"/>
        <v>4</v>
      </c>
    </row>
    <row r="1122" spans="1:8" x14ac:dyDescent="0.25">
      <c r="A1122">
        <v>1121</v>
      </c>
      <c r="B1122" s="579">
        <f t="shared" si="75"/>
        <v>236302.5</v>
      </c>
      <c r="C1122" s="586">
        <f t="shared" si="72"/>
        <v>3.5</v>
      </c>
      <c r="F1122">
        <v>1121</v>
      </c>
      <c r="G1122" s="587">
        <f t="shared" si="73"/>
        <v>270060</v>
      </c>
      <c r="H1122" s="586">
        <f t="shared" si="74"/>
        <v>4</v>
      </c>
    </row>
    <row r="1123" spans="1:8" x14ac:dyDescent="0.25">
      <c r="A1123">
        <v>1122</v>
      </c>
      <c r="B1123" s="579">
        <f t="shared" si="75"/>
        <v>236302.5</v>
      </c>
      <c r="C1123" s="586">
        <f t="shared" si="72"/>
        <v>3.5</v>
      </c>
      <c r="F1123">
        <v>1122</v>
      </c>
      <c r="G1123" s="587">
        <f t="shared" si="73"/>
        <v>270060</v>
      </c>
      <c r="H1123" s="586">
        <f t="shared" si="74"/>
        <v>4</v>
      </c>
    </row>
    <row r="1124" spans="1:8" x14ac:dyDescent="0.25">
      <c r="A1124">
        <v>1123</v>
      </c>
      <c r="B1124" s="579">
        <f t="shared" si="75"/>
        <v>236302.5</v>
      </c>
      <c r="C1124" s="586">
        <f t="shared" si="72"/>
        <v>3.5</v>
      </c>
      <c r="F1124">
        <v>1123</v>
      </c>
      <c r="G1124" s="587">
        <f t="shared" si="73"/>
        <v>270060</v>
      </c>
      <c r="H1124" s="586">
        <f t="shared" si="74"/>
        <v>4</v>
      </c>
    </row>
    <row r="1125" spans="1:8" x14ac:dyDescent="0.25">
      <c r="A1125">
        <v>1124</v>
      </c>
      <c r="B1125" s="579">
        <f t="shared" si="75"/>
        <v>236302.5</v>
      </c>
      <c r="C1125" s="586">
        <f t="shared" si="72"/>
        <v>3.5</v>
      </c>
      <c r="F1125">
        <v>1124</v>
      </c>
      <c r="G1125" s="587">
        <f t="shared" si="73"/>
        <v>270060</v>
      </c>
      <c r="H1125" s="586">
        <f t="shared" si="74"/>
        <v>4</v>
      </c>
    </row>
    <row r="1126" spans="1:8" x14ac:dyDescent="0.25">
      <c r="A1126">
        <v>1125</v>
      </c>
      <c r="B1126" s="579">
        <f t="shared" si="75"/>
        <v>236302.5</v>
      </c>
      <c r="C1126" s="586">
        <f t="shared" si="72"/>
        <v>3.5</v>
      </c>
      <c r="F1126">
        <v>1125</v>
      </c>
      <c r="G1126" s="587">
        <f t="shared" si="73"/>
        <v>270060</v>
      </c>
      <c r="H1126" s="586">
        <f t="shared" si="74"/>
        <v>4</v>
      </c>
    </row>
    <row r="1127" spans="1:8" x14ac:dyDescent="0.25">
      <c r="A1127">
        <v>1126</v>
      </c>
      <c r="B1127" s="579">
        <f t="shared" si="75"/>
        <v>236302.5</v>
      </c>
      <c r="C1127" s="586">
        <f t="shared" si="72"/>
        <v>3.5</v>
      </c>
      <c r="F1127">
        <v>1126</v>
      </c>
      <c r="G1127" s="587">
        <f t="shared" si="73"/>
        <v>270060</v>
      </c>
      <c r="H1127" s="586">
        <f t="shared" si="74"/>
        <v>4</v>
      </c>
    </row>
    <row r="1128" spans="1:8" x14ac:dyDescent="0.25">
      <c r="A1128">
        <v>1127</v>
      </c>
      <c r="B1128" s="579">
        <f t="shared" si="75"/>
        <v>236302.5</v>
      </c>
      <c r="C1128" s="586">
        <f t="shared" si="72"/>
        <v>3.5</v>
      </c>
      <c r="F1128">
        <v>1127</v>
      </c>
      <c r="G1128" s="587">
        <f t="shared" si="73"/>
        <v>270060</v>
      </c>
      <c r="H1128" s="586">
        <f t="shared" si="74"/>
        <v>4</v>
      </c>
    </row>
    <row r="1129" spans="1:8" x14ac:dyDescent="0.25">
      <c r="A1129">
        <v>1128</v>
      </c>
      <c r="B1129" s="579">
        <f t="shared" si="75"/>
        <v>236302.5</v>
      </c>
      <c r="C1129" s="586">
        <f t="shared" si="72"/>
        <v>3.5</v>
      </c>
      <c r="F1129">
        <v>1128</v>
      </c>
      <c r="G1129" s="587">
        <f t="shared" si="73"/>
        <v>270060</v>
      </c>
      <c r="H1129" s="586">
        <f t="shared" si="74"/>
        <v>4</v>
      </c>
    </row>
    <row r="1130" spans="1:8" x14ac:dyDescent="0.25">
      <c r="A1130">
        <v>1129</v>
      </c>
      <c r="B1130" s="579">
        <f t="shared" si="75"/>
        <v>236302.5</v>
      </c>
      <c r="C1130" s="586">
        <f t="shared" si="72"/>
        <v>3.5</v>
      </c>
      <c r="F1130">
        <v>1129</v>
      </c>
      <c r="G1130" s="587">
        <f t="shared" si="73"/>
        <v>270060</v>
      </c>
      <c r="H1130" s="586">
        <f t="shared" si="74"/>
        <v>4</v>
      </c>
    </row>
    <row r="1131" spans="1:8" x14ac:dyDescent="0.25">
      <c r="A1131">
        <v>1130</v>
      </c>
      <c r="B1131" s="579">
        <f t="shared" si="75"/>
        <v>236302.5</v>
      </c>
      <c r="C1131" s="586">
        <f t="shared" si="72"/>
        <v>3.5</v>
      </c>
      <c r="F1131">
        <v>1130</v>
      </c>
      <c r="G1131" s="587">
        <f t="shared" si="73"/>
        <v>270060</v>
      </c>
      <c r="H1131" s="586">
        <f t="shared" si="74"/>
        <v>4</v>
      </c>
    </row>
    <row r="1132" spans="1:8" x14ac:dyDescent="0.25">
      <c r="A1132">
        <v>1131</v>
      </c>
      <c r="B1132" s="579">
        <f t="shared" si="75"/>
        <v>236302.5</v>
      </c>
      <c r="C1132" s="586">
        <f t="shared" si="72"/>
        <v>3.5</v>
      </c>
      <c r="F1132">
        <v>1131</v>
      </c>
      <c r="G1132" s="587">
        <f t="shared" si="73"/>
        <v>270060</v>
      </c>
      <c r="H1132" s="586">
        <f t="shared" si="74"/>
        <v>4</v>
      </c>
    </row>
    <row r="1133" spans="1:8" x14ac:dyDescent="0.25">
      <c r="A1133">
        <v>1132</v>
      </c>
      <c r="B1133" s="579">
        <f t="shared" si="75"/>
        <v>236302.5</v>
      </c>
      <c r="C1133" s="586">
        <f t="shared" si="72"/>
        <v>3.5</v>
      </c>
      <c r="F1133">
        <v>1132</v>
      </c>
      <c r="G1133" s="587">
        <f t="shared" si="73"/>
        <v>270060</v>
      </c>
      <c r="H1133" s="586">
        <f t="shared" si="74"/>
        <v>4</v>
      </c>
    </row>
    <row r="1134" spans="1:8" x14ac:dyDescent="0.25">
      <c r="A1134">
        <v>1133</v>
      </c>
      <c r="B1134" s="579">
        <f t="shared" si="75"/>
        <v>236302.5</v>
      </c>
      <c r="C1134" s="586">
        <f t="shared" si="72"/>
        <v>3.5</v>
      </c>
      <c r="F1134">
        <v>1133</v>
      </c>
      <c r="G1134" s="587">
        <f t="shared" si="73"/>
        <v>270060</v>
      </c>
      <c r="H1134" s="586">
        <f t="shared" si="74"/>
        <v>4</v>
      </c>
    </row>
    <row r="1135" spans="1:8" x14ac:dyDescent="0.25">
      <c r="A1135">
        <v>1134</v>
      </c>
      <c r="B1135" s="579">
        <f t="shared" si="75"/>
        <v>236302.5</v>
      </c>
      <c r="C1135" s="586">
        <f t="shared" si="72"/>
        <v>3.5</v>
      </c>
      <c r="F1135">
        <v>1134</v>
      </c>
      <c r="G1135" s="587">
        <f t="shared" si="73"/>
        <v>270060</v>
      </c>
      <c r="H1135" s="586">
        <f t="shared" si="74"/>
        <v>4</v>
      </c>
    </row>
    <row r="1136" spans="1:8" x14ac:dyDescent="0.25">
      <c r="A1136">
        <v>1135</v>
      </c>
      <c r="B1136" s="579">
        <f t="shared" si="75"/>
        <v>236302.5</v>
      </c>
      <c r="C1136" s="586">
        <f t="shared" si="72"/>
        <v>3.5</v>
      </c>
      <c r="F1136">
        <v>1135</v>
      </c>
      <c r="G1136" s="587">
        <f t="shared" si="73"/>
        <v>270060</v>
      </c>
      <c r="H1136" s="586">
        <f t="shared" si="74"/>
        <v>4</v>
      </c>
    </row>
    <row r="1137" spans="1:8" x14ac:dyDescent="0.25">
      <c r="A1137">
        <v>1136</v>
      </c>
      <c r="B1137" s="579">
        <f t="shared" si="75"/>
        <v>236302.5</v>
      </c>
      <c r="C1137" s="586">
        <f t="shared" si="72"/>
        <v>3.5</v>
      </c>
      <c r="F1137">
        <v>1136</v>
      </c>
      <c r="G1137" s="587">
        <f t="shared" si="73"/>
        <v>270060</v>
      </c>
      <c r="H1137" s="586">
        <f t="shared" si="74"/>
        <v>4</v>
      </c>
    </row>
    <row r="1138" spans="1:8" x14ac:dyDescent="0.25">
      <c r="A1138">
        <v>1137</v>
      </c>
      <c r="B1138" s="579">
        <f t="shared" si="75"/>
        <v>236302.5</v>
      </c>
      <c r="C1138" s="586">
        <f t="shared" si="72"/>
        <v>3.5</v>
      </c>
      <c r="F1138">
        <v>1137</v>
      </c>
      <c r="G1138" s="587">
        <f t="shared" si="73"/>
        <v>270060</v>
      </c>
      <c r="H1138" s="586">
        <f t="shared" si="74"/>
        <v>4</v>
      </c>
    </row>
    <row r="1139" spans="1:8" x14ac:dyDescent="0.25">
      <c r="A1139">
        <v>1138</v>
      </c>
      <c r="B1139" s="579">
        <f t="shared" si="75"/>
        <v>236302.5</v>
      </c>
      <c r="C1139" s="586">
        <f t="shared" si="72"/>
        <v>3.5</v>
      </c>
      <c r="F1139">
        <v>1138</v>
      </c>
      <c r="G1139" s="587">
        <f t="shared" si="73"/>
        <v>270060</v>
      </c>
      <c r="H1139" s="586">
        <f t="shared" si="74"/>
        <v>4</v>
      </c>
    </row>
    <row r="1140" spans="1:8" x14ac:dyDescent="0.25">
      <c r="A1140">
        <v>1139</v>
      </c>
      <c r="B1140" s="579">
        <f t="shared" si="75"/>
        <v>236302.5</v>
      </c>
      <c r="C1140" s="586">
        <f t="shared" si="72"/>
        <v>3.5</v>
      </c>
      <c r="F1140">
        <v>1139</v>
      </c>
      <c r="G1140" s="587">
        <f t="shared" si="73"/>
        <v>270060</v>
      </c>
      <c r="H1140" s="586">
        <f t="shared" si="74"/>
        <v>4</v>
      </c>
    </row>
    <row r="1141" spans="1:8" x14ac:dyDescent="0.25">
      <c r="A1141">
        <v>1140</v>
      </c>
      <c r="B1141" s="579">
        <f t="shared" si="75"/>
        <v>236302.5</v>
      </c>
      <c r="C1141" s="586">
        <f t="shared" si="72"/>
        <v>3.5</v>
      </c>
      <c r="F1141">
        <v>1140</v>
      </c>
      <c r="G1141" s="587">
        <f t="shared" si="73"/>
        <v>270060</v>
      </c>
      <c r="H1141" s="586">
        <f t="shared" si="74"/>
        <v>4</v>
      </c>
    </row>
    <row r="1142" spans="1:8" x14ac:dyDescent="0.25">
      <c r="A1142">
        <v>1141</v>
      </c>
      <c r="B1142" s="579">
        <f t="shared" si="75"/>
        <v>236302.5</v>
      </c>
      <c r="C1142" s="586">
        <f t="shared" si="72"/>
        <v>3.5</v>
      </c>
      <c r="F1142">
        <v>1141</v>
      </c>
      <c r="G1142" s="587">
        <f t="shared" si="73"/>
        <v>270060</v>
      </c>
      <c r="H1142" s="586">
        <f t="shared" si="74"/>
        <v>4</v>
      </c>
    </row>
    <row r="1143" spans="1:8" x14ac:dyDescent="0.25">
      <c r="A1143">
        <v>1142</v>
      </c>
      <c r="B1143" s="579">
        <f t="shared" si="75"/>
        <v>236302.5</v>
      </c>
      <c r="C1143" s="586">
        <f t="shared" si="72"/>
        <v>3.5</v>
      </c>
      <c r="F1143">
        <v>1142</v>
      </c>
      <c r="G1143" s="587">
        <f t="shared" si="73"/>
        <v>270060</v>
      </c>
      <c r="H1143" s="586">
        <f t="shared" si="74"/>
        <v>4</v>
      </c>
    </row>
    <row r="1144" spans="1:8" x14ac:dyDescent="0.25">
      <c r="A1144">
        <v>1143</v>
      </c>
      <c r="B1144" s="579">
        <f t="shared" si="75"/>
        <v>236302.5</v>
      </c>
      <c r="C1144" s="586">
        <f t="shared" si="72"/>
        <v>3.5</v>
      </c>
      <c r="F1144">
        <v>1143</v>
      </c>
      <c r="G1144" s="587">
        <f t="shared" si="73"/>
        <v>270060</v>
      </c>
      <c r="H1144" s="586">
        <f t="shared" si="74"/>
        <v>4</v>
      </c>
    </row>
    <row r="1145" spans="1:8" x14ac:dyDescent="0.25">
      <c r="A1145">
        <v>1144</v>
      </c>
      <c r="B1145" s="579">
        <f t="shared" si="75"/>
        <v>236302.5</v>
      </c>
      <c r="C1145" s="586">
        <f t="shared" si="72"/>
        <v>3.5</v>
      </c>
      <c r="F1145">
        <v>1144</v>
      </c>
      <c r="G1145" s="587">
        <f t="shared" si="73"/>
        <v>270060</v>
      </c>
      <c r="H1145" s="586">
        <f t="shared" si="74"/>
        <v>4</v>
      </c>
    </row>
    <row r="1146" spans="1:8" x14ac:dyDescent="0.25">
      <c r="A1146">
        <v>1145</v>
      </c>
      <c r="B1146" s="579">
        <f t="shared" si="75"/>
        <v>236302.5</v>
      </c>
      <c r="C1146" s="586">
        <f t="shared" si="72"/>
        <v>3.5</v>
      </c>
      <c r="F1146">
        <v>1145</v>
      </c>
      <c r="G1146" s="587">
        <f t="shared" si="73"/>
        <v>270060</v>
      </c>
      <c r="H1146" s="586">
        <f t="shared" si="74"/>
        <v>4</v>
      </c>
    </row>
    <row r="1147" spans="1:8" x14ac:dyDescent="0.25">
      <c r="A1147">
        <v>1146</v>
      </c>
      <c r="B1147" s="579">
        <f t="shared" si="75"/>
        <v>236302.5</v>
      </c>
      <c r="C1147" s="586">
        <f t="shared" si="72"/>
        <v>3.5</v>
      </c>
      <c r="F1147">
        <v>1146</v>
      </c>
      <c r="G1147" s="587">
        <f t="shared" si="73"/>
        <v>270060</v>
      </c>
      <c r="H1147" s="586">
        <f t="shared" si="74"/>
        <v>4</v>
      </c>
    </row>
    <row r="1148" spans="1:8" x14ac:dyDescent="0.25">
      <c r="A1148">
        <v>1147</v>
      </c>
      <c r="B1148" s="579">
        <f t="shared" si="75"/>
        <v>236302.5</v>
      </c>
      <c r="C1148" s="586">
        <f t="shared" si="72"/>
        <v>3.5</v>
      </c>
      <c r="F1148">
        <v>1147</v>
      </c>
      <c r="G1148" s="587">
        <f t="shared" si="73"/>
        <v>270060</v>
      </c>
      <c r="H1148" s="586">
        <f t="shared" si="74"/>
        <v>4</v>
      </c>
    </row>
    <row r="1149" spans="1:8" x14ac:dyDescent="0.25">
      <c r="A1149">
        <v>1148</v>
      </c>
      <c r="B1149" s="579">
        <f t="shared" si="75"/>
        <v>236302.5</v>
      </c>
      <c r="C1149" s="586">
        <f t="shared" si="72"/>
        <v>3.5</v>
      </c>
      <c r="F1149">
        <v>1148</v>
      </c>
      <c r="G1149" s="587">
        <f t="shared" si="73"/>
        <v>270060</v>
      </c>
      <c r="H1149" s="586">
        <f t="shared" si="74"/>
        <v>4</v>
      </c>
    </row>
    <row r="1150" spans="1:8" x14ac:dyDescent="0.25">
      <c r="A1150">
        <v>1149</v>
      </c>
      <c r="B1150" s="579">
        <f t="shared" si="75"/>
        <v>236302.5</v>
      </c>
      <c r="C1150" s="586">
        <f t="shared" si="72"/>
        <v>3.5</v>
      </c>
      <c r="F1150">
        <v>1149</v>
      </c>
      <c r="G1150" s="587">
        <f t="shared" si="73"/>
        <v>270060</v>
      </c>
      <c r="H1150" s="586">
        <f t="shared" si="74"/>
        <v>4</v>
      </c>
    </row>
    <row r="1151" spans="1:8" x14ac:dyDescent="0.25">
      <c r="A1151">
        <v>1150</v>
      </c>
      <c r="B1151" s="579">
        <f t="shared" si="75"/>
        <v>236302.5</v>
      </c>
      <c r="C1151" s="586">
        <f t="shared" si="72"/>
        <v>3.5</v>
      </c>
      <c r="F1151">
        <v>1150</v>
      </c>
      <c r="G1151" s="587">
        <f t="shared" si="73"/>
        <v>270060</v>
      </c>
      <c r="H1151" s="586">
        <f t="shared" si="74"/>
        <v>4</v>
      </c>
    </row>
    <row r="1152" spans="1:8" x14ac:dyDescent="0.25">
      <c r="A1152">
        <v>1151</v>
      </c>
      <c r="B1152" s="579">
        <f t="shared" si="75"/>
        <v>236302.5</v>
      </c>
      <c r="C1152" s="586">
        <f t="shared" si="72"/>
        <v>3.5</v>
      </c>
      <c r="F1152">
        <v>1151</v>
      </c>
      <c r="G1152" s="587">
        <f t="shared" si="73"/>
        <v>270060</v>
      </c>
      <c r="H1152" s="586">
        <f t="shared" si="74"/>
        <v>4</v>
      </c>
    </row>
    <row r="1153" spans="1:8" x14ac:dyDescent="0.25">
      <c r="A1153">
        <v>1152</v>
      </c>
      <c r="B1153" s="579">
        <f t="shared" si="75"/>
        <v>236302.5</v>
      </c>
      <c r="C1153" s="586">
        <f t="shared" si="72"/>
        <v>3.5</v>
      </c>
      <c r="F1153">
        <v>1152</v>
      </c>
      <c r="G1153" s="587">
        <f t="shared" si="73"/>
        <v>270060</v>
      </c>
      <c r="H1153" s="586">
        <f t="shared" si="74"/>
        <v>4</v>
      </c>
    </row>
    <row r="1154" spans="1:8" x14ac:dyDescent="0.25">
      <c r="A1154">
        <v>1153</v>
      </c>
      <c r="B1154" s="579">
        <f t="shared" si="75"/>
        <v>236302.5</v>
      </c>
      <c r="C1154" s="586">
        <f t="shared" si="72"/>
        <v>3.5</v>
      </c>
      <c r="F1154">
        <v>1153</v>
      </c>
      <c r="G1154" s="587">
        <f t="shared" si="73"/>
        <v>270060</v>
      </c>
      <c r="H1154" s="586">
        <f t="shared" si="74"/>
        <v>4</v>
      </c>
    </row>
    <row r="1155" spans="1:8" x14ac:dyDescent="0.25">
      <c r="A1155">
        <v>1154</v>
      </c>
      <c r="B1155" s="579">
        <f t="shared" si="75"/>
        <v>236302.5</v>
      </c>
      <c r="C1155" s="586">
        <f t="shared" ref="C1155:C1218" si="76">B1155/$D$2</f>
        <v>3.5</v>
      </c>
      <c r="F1155">
        <v>1154</v>
      </c>
      <c r="G1155" s="587">
        <f t="shared" ref="G1155:G1218" si="77">H1155*$D$2</f>
        <v>270060</v>
      </c>
      <c r="H1155" s="586">
        <f t="shared" si="74"/>
        <v>4</v>
      </c>
    </row>
    <row r="1156" spans="1:8" x14ac:dyDescent="0.25">
      <c r="A1156">
        <v>1155</v>
      </c>
      <c r="B1156" s="579">
        <f t="shared" si="75"/>
        <v>236302.5</v>
      </c>
      <c r="C1156" s="586">
        <f t="shared" si="76"/>
        <v>3.5</v>
      </c>
      <c r="F1156">
        <v>1155</v>
      </c>
      <c r="G1156" s="587">
        <f t="shared" si="77"/>
        <v>270060</v>
      </c>
      <c r="H1156" s="586">
        <f t="shared" si="74"/>
        <v>4</v>
      </c>
    </row>
    <row r="1157" spans="1:8" x14ac:dyDescent="0.25">
      <c r="A1157">
        <v>1156</v>
      </c>
      <c r="B1157" s="579">
        <f t="shared" si="75"/>
        <v>236302.5</v>
      </c>
      <c r="C1157" s="586">
        <f t="shared" si="76"/>
        <v>3.5</v>
      </c>
      <c r="F1157">
        <v>1156</v>
      </c>
      <c r="G1157" s="587">
        <f t="shared" si="77"/>
        <v>270060</v>
      </c>
      <c r="H1157" s="586">
        <f t="shared" si="74"/>
        <v>4</v>
      </c>
    </row>
    <row r="1158" spans="1:8" x14ac:dyDescent="0.25">
      <c r="A1158">
        <v>1157</v>
      </c>
      <c r="B1158" s="579">
        <f t="shared" si="75"/>
        <v>236302.5</v>
      </c>
      <c r="C1158" s="586">
        <f t="shared" si="76"/>
        <v>3.5</v>
      </c>
      <c r="F1158">
        <v>1157</v>
      </c>
      <c r="G1158" s="587">
        <f t="shared" si="77"/>
        <v>270060</v>
      </c>
      <c r="H1158" s="586">
        <f t="shared" si="74"/>
        <v>4</v>
      </c>
    </row>
    <row r="1159" spans="1:8" x14ac:dyDescent="0.25">
      <c r="A1159">
        <v>1158</v>
      </c>
      <c r="B1159" s="579">
        <f t="shared" si="75"/>
        <v>236302.5</v>
      </c>
      <c r="C1159" s="586">
        <f t="shared" si="76"/>
        <v>3.5</v>
      </c>
      <c r="F1159">
        <v>1158</v>
      </c>
      <c r="G1159" s="587">
        <f t="shared" si="77"/>
        <v>270060</v>
      </c>
      <c r="H1159" s="586">
        <f t="shared" ref="H1159:H1201" si="78">$L$4</f>
        <v>4</v>
      </c>
    </row>
    <row r="1160" spans="1:8" x14ac:dyDescent="0.25">
      <c r="A1160">
        <v>1159</v>
      </c>
      <c r="B1160" s="579">
        <f t="shared" si="75"/>
        <v>236302.5</v>
      </c>
      <c r="C1160" s="586">
        <f t="shared" si="76"/>
        <v>3.5</v>
      </c>
      <c r="F1160">
        <v>1159</v>
      </c>
      <c r="G1160" s="587">
        <f t="shared" si="77"/>
        <v>270060</v>
      </c>
      <c r="H1160" s="586">
        <f t="shared" si="78"/>
        <v>4</v>
      </c>
    </row>
    <row r="1161" spans="1:8" x14ac:dyDescent="0.25">
      <c r="A1161">
        <v>1160</v>
      </c>
      <c r="B1161" s="579">
        <f t="shared" si="75"/>
        <v>236302.5</v>
      </c>
      <c r="C1161" s="586">
        <f t="shared" si="76"/>
        <v>3.5</v>
      </c>
      <c r="F1161">
        <v>1160</v>
      </c>
      <c r="G1161" s="587">
        <f t="shared" si="77"/>
        <v>270060</v>
      </c>
      <c r="H1161" s="586">
        <f t="shared" si="78"/>
        <v>4</v>
      </c>
    </row>
    <row r="1162" spans="1:8" x14ac:dyDescent="0.25">
      <c r="A1162">
        <v>1161</v>
      </c>
      <c r="B1162" s="579">
        <f t="shared" si="75"/>
        <v>236302.5</v>
      </c>
      <c r="C1162" s="586">
        <f t="shared" si="76"/>
        <v>3.5</v>
      </c>
      <c r="F1162">
        <v>1161</v>
      </c>
      <c r="G1162" s="587">
        <f t="shared" si="77"/>
        <v>270060</v>
      </c>
      <c r="H1162" s="586">
        <f t="shared" si="78"/>
        <v>4</v>
      </c>
    </row>
    <row r="1163" spans="1:8" x14ac:dyDescent="0.25">
      <c r="A1163">
        <v>1162</v>
      </c>
      <c r="B1163" s="579">
        <f t="shared" si="75"/>
        <v>236302.5</v>
      </c>
      <c r="C1163" s="586">
        <f t="shared" si="76"/>
        <v>3.5</v>
      </c>
      <c r="F1163">
        <v>1162</v>
      </c>
      <c r="G1163" s="587">
        <f t="shared" si="77"/>
        <v>270060</v>
      </c>
      <c r="H1163" s="586">
        <f t="shared" si="78"/>
        <v>4</v>
      </c>
    </row>
    <row r="1164" spans="1:8" x14ac:dyDescent="0.25">
      <c r="A1164">
        <v>1163</v>
      </c>
      <c r="B1164" s="579">
        <f t="shared" si="75"/>
        <v>236302.5</v>
      </c>
      <c r="C1164" s="586">
        <f t="shared" si="76"/>
        <v>3.5</v>
      </c>
      <c r="F1164">
        <v>1163</v>
      </c>
      <c r="G1164" s="587">
        <f t="shared" si="77"/>
        <v>270060</v>
      </c>
      <c r="H1164" s="586">
        <f t="shared" si="78"/>
        <v>4</v>
      </c>
    </row>
    <row r="1165" spans="1:8" x14ac:dyDescent="0.25">
      <c r="A1165">
        <v>1164</v>
      </c>
      <c r="B1165" s="579">
        <f t="shared" si="75"/>
        <v>236302.5</v>
      </c>
      <c r="C1165" s="586">
        <f t="shared" si="76"/>
        <v>3.5</v>
      </c>
      <c r="F1165">
        <v>1164</v>
      </c>
      <c r="G1165" s="587">
        <f t="shared" si="77"/>
        <v>270060</v>
      </c>
      <c r="H1165" s="586">
        <f t="shared" si="78"/>
        <v>4</v>
      </c>
    </row>
    <row r="1166" spans="1:8" x14ac:dyDescent="0.25">
      <c r="A1166">
        <v>1165</v>
      </c>
      <c r="B1166" s="579">
        <f t="shared" si="75"/>
        <v>236302.5</v>
      </c>
      <c r="C1166" s="586">
        <f t="shared" si="76"/>
        <v>3.5</v>
      </c>
      <c r="F1166">
        <v>1165</v>
      </c>
      <c r="G1166" s="587">
        <f t="shared" si="77"/>
        <v>270060</v>
      </c>
      <c r="H1166" s="586">
        <f t="shared" si="78"/>
        <v>4</v>
      </c>
    </row>
    <row r="1167" spans="1:8" x14ac:dyDescent="0.25">
      <c r="A1167">
        <v>1166</v>
      </c>
      <c r="B1167" s="579">
        <f t="shared" si="75"/>
        <v>236302.5</v>
      </c>
      <c r="C1167" s="586">
        <f t="shared" si="76"/>
        <v>3.5</v>
      </c>
      <c r="F1167">
        <v>1166</v>
      </c>
      <c r="G1167" s="587">
        <f t="shared" si="77"/>
        <v>270060</v>
      </c>
      <c r="H1167" s="586">
        <f t="shared" si="78"/>
        <v>4</v>
      </c>
    </row>
    <row r="1168" spans="1:8" x14ac:dyDescent="0.25">
      <c r="A1168">
        <v>1167</v>
      </c>
      <c r="B1168" s="579">
        <f t="shared" si="75"/>
        <v>236302.5</v>
      </c>
      <c r="C1168" s="586">
        <f t="shared" si="76"/>
        <v>3.5</v>
      </c>
      <c r="F1168">
        <v>1167</v>
      </c>
      <c r="G1168" s="587">
        <f t="shared" si="77"/>
        <v>270060</v>
      </c>
      <c r="H1168" s="586">
        <f t="shared" si="78"/>
        <v>4</v>
      </c>
    </row>
    <row r="1169" spans="1:8" x14ac:dyDescent="0.25">
      <c r="A1169">
        <v>1168</v>
      </c>
      <c r="B1169" s="579">
        <f t="shared" si="75"/>
        <v>236302.5</v>
      </c>
      <c r="C1169" s="586">
        <f t="shared" si="76"/>
        <v>3.5</v>
      </c>
      <c r="F1169">
        <v>1168</v>
      </c>
      <c r="G1169" s="587">
        <f t="shared" si="77"/>
        <v>270060</v>
      </c>
      <c r="H1169" s="586">
        <f t="shared" si="78"/>
        <v>4</v>
      </c>
    </row>
    <row r="1170" spans="1:8" x14ac:dyDescent="0.25">
      <c r="A1170">
        <v>1169</v>
      </c>
      <c r="B1170" s="579">
        <f t="shared" si="75"/>
        <v>236302.5</v>
      </c>
      <c r="C1170" s="586">
        <f t="shared" si="76"/>
        <v>3.5</v>
      </c>
      <c r="F1170">
        <v>1169</v>
      </c>
      <c r="G1170" s="587">
        <f t="shared" si="77"/>
        <v>270060</v>
      </c>
      <c r="H1170" s="586">
        <f t="shared" si="78"/>
        <v>4</v>
      </c>
    </row>
    <row r="1171" spans="1:8" x14ac:dyDescent="0.25">
      <c r="A1171">
        <v>1170</v>
      </c>
      <c r="B1171" s="579">
        <f t="shared" si="75"/>
        <v>236302.5</v>
      </c>
      <c r="C1171" s="586">
        <f t="shared" si="76"/>
        <v>3.5</v>
      </c>
      <c r="F1171">
        <v>1170</v>
      </c>
      <c r="G1171" s="587">
        <f t="shared" si="77"/>
        <v>270060</v>
      </c>
      <c r="H1171" s="586">
        <f t="shared" si="78"/>
        <v>4</v>
      </c>
    </row>
    <row r="1172" spans="1:8" x14ac:dyDescent="0.25">
      <c r="A1172">
        <v>1171</v>
      </c>
      <c r="B1172" s="579">
        <f t="shared" si="75"/>
        <v>236302.5</v>
      </c>
      <c r="C1172" s="586">
        <f t="shared" si="76"/>
        <v>3.5</v>
      </c>
      <c r="F1172">
        <v>1171</v>
      </c>
      <c r="G1172" s="587">
        <f t="shared" si="77"/>
        <v>270060</v>
      </c>
      <c r="H1172" s="586">
        <f t="shared" si="78"/>
        <v>4</v>
      </c>
    </row>
    <row r="1173" spans="1:8" x14ac:dyDescent="0.25">
      <c r="A1173">
        <v>1172</v>
      </c>
      <c r="B1173" s="579">
        <f t="shared" si="75"/>
        <v>236302.5</v>
      </c>
      <c r="C1173" s="586">
        <f t="shared" si="76"/>
        <v>3.5</v>
      </c>
      <c r="F1173">
        <v>1172</v>
      </c>
      <c r="G1173" s="587">
        <f t="shared" si="77"/>
        <v>270060</v>
      </c>
      <c r="H1173" s="586">
        <f t="shared" si="78"/>
        <v>4</v>
      </c>
    </row>
    <row r="1174" spans="1:8" x14ac:dyDescent="0.25">
      <c r="A1174">
        <v>1173</v>
      </c>
      <c r="B1174" s="579">
        <f t="shared" si="75"/>
        <v>236302.5</v>
      </c>
      <c r="C1174" s="586">
        <f t="shared" si="76"/>
        <v>3.5</v>
      </c>
      <c r="F1174">
        <v>1173</v>
      </c>
      <c r="G1174" s="587">
        <f t="shared" si="77"/>
        <v>270060</v>
      </c>
      <c r="H1174" s="586">
        <f t="shared" si="78"/>
        <v>4</v>
      </c>
    </row>
    <row r="1175" spans="1:8" x14ac:dyDescent="0.25">
      <c r="A1175">
        <v>1174</v>
      </c>
      <c r="B1175" s="579">
        <f t="shared" si="75"/>
        <v>236302.5</v>
      </c>
      <c r="C1175" s="586">
        <f t="shared" si="76"/>
        <v>3.5</v>
      </c>
      <c r="F1175">
        <v>1174</v>
      </c>
      <c r="G1175" s="587">
        <f t="shared" si="77"/>
        <v>270060</v>
      </c>
      <c r="H1175" s="586">
        <f t="shared" si="78"/>
        <v>4</v>
      </c>
    </row>
    <row r="1176" spans="1:8" x14ac:dyDescent="0.25">
      <c r="A1176">
        <v>1175</v>
      </c>
      <c r="B1176" s="579">
        <f t="shared" si="75"/>
        <v>236302.5</v>
      </c>
      <c r="C1176" s="586">
        <f t="shared" si="76"/>
        <v>3.5</v>
      </c>
      <c r="F1176">
        <v>1175</v>
      </c>
      <c r="G1176" s="587">
        <f t="shared" si="77"/>
        <v>270060</v>
      </c>
      <c r="H1176" s="586">
        <f t="shared" si="78"/>
        <v>4</v>
      </c>
    </row>
    <row r="1177" spans="1:8" x14ac:dyDescent="0.25">
      <c r="A1177">
        <v>1176</v>
      </c>
      <c r="B1177" s="579">
        <f t="shared" si="75"/>
        <v>236302.5</v>
      </c>
      <c r="C1177" s="586">
        <f t="shared" si="76"/>
        <v>3.5</v>
      </c>
      <c r="F1177">
        <v>1176</v>
      </c>
      <c r="G1177" s="587">
        <f t="shared" si="77"/>
        <v>270060</v>
      </c>
      <c r="H1177" s="586">
        <f t="shared" si="78"/>
        <v>4</v>
      </c>
    </row>
    <row r="1178" spans="1:8" x14ac:dyDescent="0.25">
      <c r="A1178">
        <v>1177</v>
      </c>
      <c r="B1178" s="579">
        <f t="shared" si="75"/>
        <v>236302.5</v>
      </c>
      <c r="C1178" s="586">
        <f t="shared" si="76"/>
        <v>3.5</v>
      </c>
      <c r="F1178">
        <v>1177</v>
      </c>
      <c r="G1178" s="587">
        <f t="shared" si="77"/>
        <v>270060</v>
      </c>
      <c r="H1178" s="586">
        <f t="shared" si="78"/>
        <v>4</v>
      </c>
    </row>
    <row r="1179" spans="1:8" x14ac:dyDescent="0.25">
      <c r="A1179">
        <v>1178</v>
      </c>
      <c r="B1179" s="579">
        <f t="shared" ref="B1179:B1242" si="79">3.5*$D$2</f>
        <v>236302.5</v>
      </c>
      <c r="C1179" s="586">
        <f t="shared" si="76"/>
        <v>3.5</v>
      </c>
      <c r="F1179">
        <v>1178</v>
      </c>
      <c r="G1179" s="587">
        <f t="shared" si="77"/>
        <v>270060</v>
      </c>
      <c r="H1179" s="586">
        <f t="shared" si="78"/>
        <v>4</v>
      </c>
    </row>
    <row r="1180" spans="1:8" x14ac:dyDescent="0.25">
      <c r="A1180">
        <v>1179</v>
      </c>
      <c r="B1180" s="579">
        <f t="shared" si="79"/>
        <v>236302.5</v>
      </c>
      <c r="C1180" s="586">
        <f t="shared" si="76"/>
        <v>3.5</v>
      </c>
      <c r="F1180">
        <v>1179</v>
      </c>
      <c r="G1180" s="587">
        <f t="shared" si="77"/>
        <v>270060</v>
      </c>
      <c r="H1180" s="586">
        <f t="shared" si="78"/>
        <v>4</v>
      </c>
    </row>
    <row r="1181" spans="1:8" x14ac:dyDescent="0.25">
      <c r="A1181">
        <v>1180</v>
      </c>
      <c r="B1181" s="579">
        <f t="shared" si="79"/>
        <v>236302.5</v>
      </c>
      <c r="C1181" s="586">
        <f t="shared" si="76"/>
        <v>3.5</v>
      </c>
      <c r="F1181">
        <v>1180</v>
      </c>
      <c r="G1181" s="587">
        <f t="shared" si="77"/>
        <v>270060</v>
      </c>
      <c r="H1181" s="586">
        <f t="shared" si="78"/>
        <v>4</v>
      </c>
    </row>
    <row r="1182" spans="1:8" x14ac:dyDescent="0.25">
      <c r="A1182">
        <v>1181</v>
      </c>
      <c r="B1182" s="579">
        <f t="shared" si="79"/>
        <v>236302.5</v>
      </c>
      <c r="C1182" s="586">
        <f t="shared" si="76"/>
        <v>3.5</v>
      </c>
      <c r="F1182">
        <v>1181</v>
      </c>
      <c r="G1182" s="587">
        <f t="shared" si="77"/>
        <v>270060</v>
      </c>
      <c r="H1182" s="586">
        <f t="shared" si="78"/>
        <v>4</v>
      </c>
    </row>
    <row r="1183" spans="1:8" x14ac:dyDescent="0.25">
      <c r="A1183">
        <v>1182</v>
      </c>
      <c r="B1183" s="579">
        <f t="shared" si="79"/>
        <v>236302.5</v>
      </c>
      <c r="C1183" s="586">
        <f t="shared" si="76"/>
        <v>3.5</v>
      </c>
      <c r="F1183">
        <v>1182</v>
      </c>
      <c r="G1183" s="587">
        <f t="shared" si="77"/>
        <v>270060</v>
      </c>
      <c r="H1183" s="586">
        <f t="shared" si="78"/>
        <v>4</v>
      </c>
    </row>
    <row r="1184" spans="1:8" x14ac:dyDescent="0.25">
      <c r="A1184">
        <v>1183</v>
      </c>
      <c r="B1184" s="579">
        <f t="shared" si="79"/>
        <v>236302.5</v>
      </c>
      <c r="C1184" s="586">
        <f t="shared" si="76"/>
        <v>3.5</v>
      </c>
      <c r="F1184">
        <v>1183</v>
      </c>
      <c r="G1184" s="587">
        <f t="shared" si="77"/>
        <v>270060</v>
      </c>
      <c r="H1184" s="586">
        <f t="shared" si="78"/>
        <v>4</v>
      </c>
    </row>
    <row r="1185" spans="1:8" x14ac:dyDescent="0.25">
      <c r="A1185">
        <v>1184</v>
      </c>
      <c r="B1185" s="579">
        <f t="shared" si="79"/>
        <v>236302.5</v>
      </c>
      <c r="C1185" s="586">
        <f t="shared" si="76"/>
        <v>3.5</v>
      </c>
      <c r="F1185">
        <v>1184</v>
      </c>
      <c r="G1185" s="587">
        <f t="shared" si="77"/>
        <v>270060</v>
      </c>
      <c r="H1185" s="586">
        <f t="shared" si="78"/>
        <v>4</v>
      </c>
    </row>
    <row r="1186" spans="1:8" x14ac:dyDescent="0.25">
      <c r="A1186">
        <v>1185</v>
      </c>
      <c r="B1186" s="579">
        <f t="shared" si="79"/>
        <v>236302.5</v>
      </c>
      <c r="C1186" s="586">
        <f t="shared" si="76"/>
        <v>3.5</v>
      </c>
      <c r="F1186">
        <v>1185</v>
      </c>
      <c r="G1186" s="587">
        <f t="shared" si="77"/>
        <v>270060</v>
      </c>
      <c r="H1186" s="586">
        <f t="shared" si="78"/>
        <v>4</v>
      </c>
    </row>
    <row r="1187" spans="1:8" x14ac:dyDescent="0.25">
      <c r="A1187">
        <v>1186</v>
      </c>
      <c r="B1187" s="579">
        <f t="shared" si="79"/>
        <v>236302.5</v>
      </c>
      <c r="C1187" s="586">
        <f t="shared" si="76"/>
        <v>3.5</v>
      </c>
      <c r="F1187">
        <v>1186</v>
      </c>
      <c r="G1187" s="587">
        <f t="shared" si="77"/>
        <v>270060</v>
      </c>
      <c r="H1187" s="586">
        <f t="shared" si="78"/>
        <v>4</v>
      </c>
    </row>
    <row r="1188" spans="1:8" x14ac:dyDescent="0.25">
      <c r="A1188">
        <v>1187</v>
      </c>
      <c r="B1188" s="579">
        <f t="shared" si="79"/>
        <v>236302.5</v>
      </c>
      <c r="C1188" s="586">
        <f t="shared" si="76"/>
        <v>3.5</v>
      </c>
      <c r="F1188">
        <v>1187</v>
      </c>
      <c r="G1188" s="587">
        <f t="shared" si="77"/>
        <v>270060</v>
      </c>
      <c r="H1188" s="586">
        <f t="shared" si="78"/>
        <v>4</v>
      </c>
    </row>
    <row r="1189" spans="1:8" x14ac:dyDescent="0.25">
      <c r="A1189">
        <v>1188</v>
      </c>
      <c r="B1189" s="579">
        <f t="shared" si="79"/>
        <v>236302.5</v>
      </c>
      <c r="C1189" s="586">
        <f t="shared" si="76"/>
        <v>3.5</v>
      </c>
      <c r="F1189">
        <v>1188</v>
      </c>
      <c r="G1189" s="587">
        <f t="shared" si="77"/>
        <v>270060</v>
      </c>
      <c r="H1189" s="586">
        <f t="shared" si="78"/>
        <v>4</v>
      </c>
    </row>
    <row r="1190" spans="1:8" x14ac:dyDescent="0.25">
      <c r="A1190">
        <v>1189</v>
      </c>
      <c r="B1190" s="579">
        <f t="shared" si="79"/>
        <v>236302.5</v>
      </c>
      <c r="C1190" s="586">
        <f t="shared" si="76"/>
        <v>3.5</v>
      </c>
      <c r="F1190">
        <v>1189</v>
      </c>
      <c r="G1190" s="587">
        <f t="shared" si="77"/>
        <v>270060</v>
      </c>
      <c r="H1190" s="586">
        <f t="shared" si="78"/>
        <v>4</v>
      </c>
    </row>
    <row r="1191" spans="1:8" x14ac:dyDescent="0.25">
      <c r="A1191">
        <v>1190</v>
      </c>
      <c r="B1191" s="579">
        <f t="shared" si="79"/>
        <v>236302.5</v>
      </c>
      <c r="C1191" s="586">
        <f t="shared" si="76"/>
        <v>3.5</v>
      </c>
      <c r="F1191">
        <v>1190</v>
      </c>
      <c r="G1191" s="587">
        <f t="shared" si="77"/>
        <v>270060</v>
      </c>
      <c r="H1191" s="586">
        <f t="shared" si="78"/>
        <v>4</v>
      </c>
    </row>
    <row r="1192" spans="1:8" x14ac:dyDescent="0.25">
      <c r="A1192">
        <v>1191</v>
      </c>
      <c r="B1192" s="579">
        <f t="shared" si="79"/>
        <v>236302.5</v>
      </c>
      <c r="C1192" s="586">
        <f t="shared" si="76"/>
        <v>3.5</v>
      </c>
      <c r="F1192">
        <v>1191</v>
      </c>
      <c r="G1192" s="587">
        <f t="shared" si="77"/>
        <v>270060</v>
      </c>
      <c r="H1192" s="586">
        <f t="shared" si="78"/>
        <v>4</v>
      </c>
    </row>
    <row r="1193" spans="1:8" x14ac:dyDescent="0.25">
      <c r="A1193">
        <v>1192</v>
      </c>
      <c r="B1193" s="579">
        <f t="shared" si="79"/>
        <v>236302.5</v>
      </c>
      <c r="C1193" s="586">
        <f t="shared" si="76"/>
        <v>3.5</v>
      </c>
      <c r="F1193">
        <v>1192</v>
      </c>
      <c r="G1193" s="587">
        <f t="shared" si="77"/>
        <v>270060</v>
      </c>
      <c r="H1193" s="586">
        <f t="shared" si="78"/>
        <v>4</v>
      </c>
    </row>
    <row r="1194" spans="1:8" x14ac:dyDescent="0.25">
      <c r="A1194">
        <v>1193</v>
      </c>
      <c r="B1194" s="579">
        <f t="shared" si="79"/>
        <v>236302.5</v>
      </c>
      <c r="C1194" s="586">
        <f t="shared" si="76"/>
        <v>3.5</v>
      </c>
      <c r="F1194">
        <v>1193</v>
      </c>
      <c r="G1194" s="587">
        <f t="shared" si="77"/>
        <v>270060</v>
      </c>
      <c r="H1194" s="586">
        <f t="shared" si="78"/>
        <v>4</v>
      </c>
    </row>
    <row r="1195" spans="1:8" x14ac:dyDescent="0.25">
      <c r="A1195">
        <v>1194</v>
      </c>
      <c r="B1195" s="579">
        <f t="shared" si="79"/>
        <v>236302.5</v>
      </c>
      <c r="C1195" s="586">
        <f t="shared" si="76"/>
        <v>3.5</v>
      </c>
      <c r="F1195">
        <v>1194</v>
      </c>
      <c r="G1195" s="587">
        <f t="shared" si="77"/>
        <v>270060</v>
      </c>
      <c r="H1195" s="586">
        <f t="shared" si="78"/>
        <v>4</v>
      </c>
    </row>
    <row r="1196" spans="1:8" x14ac:dyDescent="0.25">
      <c r="A1196">
        <v>1195</v>
      </c>
      <c r="B1196" s="579">
        <f t="shared" si="79"/>
        <v>236302.5</v>
      </c>
      <c r="C1196" s="586">
        <f t="shared" si="76"/>
        <v>3.5</v>
      </c>
      <c r="F1196">
        <v>1195</v>
      </c>
      <c r="G1196" s="587">
        <f t="shared" si="77"/>
        <v>270060</v>
      </c>
      <c r="H1196" s="586">
        <f t="shared" si="78"/>
        <v>4</v>
      </c>
    </row>
    <row r="1197" spans="1:8" x14ac:dyDescent="0.25">
      <c r="A1197">
        <v>1196</v>
      </c>
      <c r="B1197" s="579">
        <f t="shared" si="79"/>
        <v>236302.5</v>
      </c>
      <c r="C1197" s="586">
        <f t="shared" si="76"/>
        <v>3.5</v>
      </c>
      <c r="F1197">
        <v>1196</v>
      </c>
      <c r="G1197" s="587">
        <f t="shared" si="77"/>
        <v>270060</v>
      </c>
      <c r="H1197" s="586">
        <f t="shared" si="78"/>
        <v>4</v>
      </c>
    </row>
    <row r="1198" spans="1:8" x14ac:dyDescent="0.25">
      <c r="A1198">
        <v>1197</v>
      </c>
      <c r="B1198" s="579">
        <f t="shared" si="79"/>
        <v>236302.5</v>
      </c>
      <c r="C1198" s="586">
        <f t="shared" si="76"/>
        <v>3.5</v>
      </c>
      <c r="F1198">
        <v>1197</v>
      </c>
      <c r="G1198" s="587">
        <f t="shared" si="77"/>
        <v>270060</v>
      </c>
      <c r="H1198" s="586">
        <f t="shared" si="78"/>
        <v>4</v>
      </c>
    </row>
    <row r="1199" spans="1:8" x14ac:dyDescent="0.25">
      <c r="A1199">
        <v>1198</v>
      </c>
      <c r="B1199" s="579">
        <f t="shared" si="79"/>
        <v>236302.5</v>
      </c>
      <c r="C1199" s="586">
        <f t="shared" si="76"/>
        <v>3.5</v>
      </c>
      <c r="F1199">
        <v>1198</v>
      </c>
      <c r="G1199" s="587">
        <f t="shared" si="77"/>
        <v>270060</v>
      </c>
      <c r="H1199" s="586">
        <f t="shared" si="78"/>
        <v>4</v>
      </c>
    </row>
    <row r="1200" spans="1:8" x14ac:dyDescent="0.25">
      <c r="A1200">
        <v>1199</v>
      </c>
      <c r="B1200" s="579">
        <f t="shared" si="79"/>
        <v>236302.5</v>
      </c>
      <c r="C1200" s="586">
        <f t="shared" si="76"/>
        <v>3.5</v>
      </c>
      <c r="F1200">
        <v>1199</v>
      </c>
      <c r="G1200" s="587">
        <f t="shared" si="77"/>
        <v>270060</v>
      </c>
      <c r="H1200" s="586">
        <f t="shared" si="78"/>
        <v>4</v>
      </c>
    </row>
    <row r="1201" spans="1:8" x14ac:dyDescent="0.25">
      <c r="A1201">
        <v>1200</v>
      </c>
      <c r="B1201" s="579">
        <f t="shared" si="79"/>
        <v>236302.5</v>
      </c>
      <c r="C1201" s="586">
        <f t="shared" si="76"/>
        <v>3.5</v>
      </c>
      <c r="F1201">
        <v>1200</v>
      </c>
      <c r="G1201" s="587">
        <f t="shared" si="77"/>
        <v>270060</v>
      </c>
      <c r="H1201" s="586">
        <f t="shared" si="78"/>
        <v>4</v>
      </c>
    </row>
    <row r="1202" spans="1:8" x14ac:dyDescent="0.25">
      <c r="A1202">
        <v>1201</v>
      </c>
      <c r="B1202" s="579">
        <f t="shared" si="79"/>
        <v>236302.5</v>
      </c>
      <c r="C1202" s="586">
        <f t="shared" si="76"/>
        <v>3.5</v>
      </c>
      <c r="F1202">
        <v>1201</v>
      </c>
      <c r="G1202" s="587">
        <f t="shared" si="77"/>
        <v>337575</v>
      </c>
      <c r="H1202" s="586">
        <f>$L$5</f>
        <v>5</v>
      </c>
    </row>
    <row r="1203" spans="1:8" x14ac:dyDescent="0.25">
      <c r="A1203">
        <v>1202</v>
      </c>
      <c r="B1203" s="579">
        <f t="shared" si="79"/>
        <v>236302.5</v>
      </c>
      <c r="C1203" s="586">
        <f t="shared" si="76"/>
        <v>3.5</v>
      </c>
      <c r="F1203">
        <v>1202</v>
      </c>
      <c r="G1203" s="587">
        <f t="shared" si="77"/>
        <v>337575</v>
      </c>
      <c r="H1203" s="586">
        <f t="shared" ref="H1203:H1266" si="80">$L$5</f>
        <v>5</v>
      </c>
    </row>
    <row r="1204" spans="1:8" x14ac:dyDescent="0.25">
      <c r="A1204">
        <v>1203</v>
      </c>
      <c r="B1204" s="579">
        <f t="shared" si="79"/>
        <v>236302.5</v>
      </c>
      <c r="C1204" s="586">
        <f t="shared" si="76"/>
        <v>3.5</v>
      </c>
      <c r="F1204">
        <v>1203</v>
      </c>
      <c r="G1204" s="587">
        <f t="shared" si="77"/>
        <v>337575</v>
      </c>
      <c r="H1204" s="586">
        <f t="shared" si="80"/>
        <v>5</v>
      </c>
    </row>
    <row r="1205" spans="1:8" x14ac:dyDescent="0.25">
      <c r="A1205">
        <v>1204</v>
      </c>
      <c r="B1205" s="579">
        <f t="shared" si="79"/>
        <v>236302.5</v>
      </c>
      <c r="C1205" s="586">
        <f t="shared" si="76"/>
        <v>3.5</v>
      </c>
      <c r="F1205">
        <v>1204</v>
      </c>
      <c r="G1205" s="587">
        <f t="shared" si="77"/>
        <v>337575</v>
      </c>
      <c r="H1205" s="586">
        <f t="shared" si="80"/>
        <v>5</v>
      </c>
    </row>
    <row r="1206" spans="1:8" x14ac:dyDescent="0.25">
      <c r="A1206">
        <v>1205</v>
      </c>
      <c r="B1206" s="579">
        <f t="shared" si="79"/>
        <v>236302.5</v>
      </c>
      <c r="C1206" s="586">
        <f t="shared" si="76"/>
        <v>3.5</v>
      </c>
      <c r="F1206">
        <v>1205</v>
      </c>
      <c r="G1206" s="587">
        <f t="shared" si="77"/>
        <v>337575</v>
      </c>
      <c r="H1206" s="586">
        <f t="shared" si="80"/>
        <v>5</v>
      </c>
    </row>
    <row r="1207" spans="1:8" x14ac:dyDescent="0.25">
      <c r="A1207">
        <v>1206</v>
      </c>
      <c r="B1207" s="579">
        <f t="shared" si="79"/>
        <v>236302.5</v>
      </c>
      <c r="C1207" s="586">
        <f t="shared" si="76"/>
        <v>3.5</v>
      </c>
      <c r="F1207">
        <v>1206</v>
      </c>
      <c r="G1207" s="587">
        <f t="shared" si="77"/>
        <v>337575</v>
      </c>
      <c r="H1207" s="586">
        <f t="shared" si="80"/>
        <v>5</v>
      </c>
    </row>
    <row r="1208" spans="1:8" x14ac:dyDescent="0.25">
      <c r="A1208">
        <v>1207</v>
      </c>
      <c r="B1208" s="579">
        <f t="shared" si="79"/>
        <v>236302.5</v>
      </c>
      <c r="C1208" s="586">
        <f t="shared" si="76"/>
        <v>3.5</v>
      </c>
      <c r="F1208">
        <v>1207</v>
      </c>
      <c r="G1208" s="587">
        <f t="shared" si="77"/>
        <v>337575</v>
      </c>
      <c r="H1208" s="586">
        <f t="shared" si="80"/>
        <v>5</v>
      </c>
    </row>
    <row r="1209" spans="1:8" x14ac:dyDescent="0.25">
      <c r="A1209">
        <v>1208</v>
      </c>
      <c r="B1209" s="579">
        <f t="shared" si="79"/>
        <v>236302.5</v>
      </c>
      <c r="C1209" s="586">
        <f t="shared" si="76"/>
        <v>3.5</v>
      </c>
      <c r="F1209">
        <v>1208</v>
      </c>
      <c r="G1209" s="587">
        <f t="shared" si="77"/>
        <v>337575</v>
      </c>
      <c r="H1209" s="586">
        <f t="shared" si="80"/>
        <v>5</v>
      </c>
    </row>
    <row r="1210" spans="1:8" x14ac:dyDescent="0.25">
      <c r="A1210">
        <v>1209</v>
      </c>
      <c r="B1210" s="579">
        <f t="shared" si="79"/>
        <v>236302.5</v>
      </c>
      <c r="C1210" s="586">
        <f t="shared" si="76"/>
        <v>3.5</v>
      </c>
      <c r="F1210">
        <v>1209</v>
      </c>
      <c r="G1210" s="587">
        <f t="shared" si="77"/>
        <v>337575</v>
      </c>
      <c r="H1210" s="586">
        <f t="shared" si="80"/>
        <v>5</v>
      </c>
    </row>
    <row r="1211" spans="1:8" x14ac:dyDescent="0.25">
      <c r="A1211">
        <v>1210</v>
      </c>
      <c r="B1211" s="579">
        <f t="shared" si="79"/>
        <v>236302.5</v>
      </c>
      <c r="C1211" s="586">
        <f t="shared" si="76"/>
        <v>3.5</v>
      </c>
      <c r="F1211">
        <v>1210</v>
      </c>
      <c r="G1211" s="587">
        <f t="shared" si="77"/>
        <v>337575</v>
      </c>
      <c r="H1211" s="586">
        <f t="shared" si="80"/>
        <v>5</v>
      </c>
    </row>
    <row r="1212" spans="1:8" x14ac:dyDescent="0.25">
      <c r="A1212">
        <v>1211</v>
      </c>
      <c r="B1212" s="579">
        <f t="shared" si="79"/>
        <v>236302.5</v>
      </c>
      <c r="C1212" s="586">
        <f t="shared" si="76"/>
        <v>3.5</v>
      </c>
      <c r="F1212">
        <v>1211</v>
      </c>
      <c r="G1212" s="587">
        <f t="shared" si="77"/>
        <v>337575</v>
      </c>
      <c r="H1212" s="586">
        <f t="shared" si="80"/>
        <v>5</v>
      </c>
    </row>
    <row r="1213" spans="1:8" x14ac:dyDescent="0.25">
      <c r="A1213">
        <v>1212</v>
      </c>
      <c r="B1213" s="579">
        <f t="shared" si="79"/>
        <v>236302.5</v>
      </c>
      <c r="C1213" s="586">
        <f t="shared" si="76"/>
        <v>3.5</v>
      </c>
      <c r="F1213">
        <v>1212</v>
      </c>
      <c r="G1213" s="587">
        <f t="shared" si="77"/>
        <v>337575</v>
      </c>
      <c r="H1213" s="586">
        <f t="shared" si="80"/>
        <v>5</v>
      </c>
    </row>
    <row r="1214" spans="1:8" x14ac:dyDescent="0.25">
      <c r="A1214">
        <v>1213</v>
      </c>
      <c r="B1214" s="579">
        <f t="shared" si="79"/>
        <v>236302.5</v>
      </c>
      <c r="C1214" s="586">
        <f t="shared" si="76"/>
        <v>3.5</v>
      </c>
      <c r="F1214">
        <v>1213</v>
      </c>
      <c r="G1214" s="587">
        <f t="shared" si="77"/>
        <v>337575</v>
      </c>
      <c r="H1214" s="586">
        <f t="shared" si="80"/>
        <v>5</v>
      </c>
    </row>
    <row r="1215" spans="1:8" x14ac:dyDescent="0.25">
      <c r="A1215">
        <v>1214</v>
      </c>
      <c r="B1215" s="579">
        <f t="shared" si="79"/>
        <v>236302.5</v>
      </c>
      <c r="C1215" s="586">
        <f t="shared" si="76"/>
        <v>3.5</v>
      </c>
      <c r="F1215">
        <v>1214</v>
      </c>
      <c r="G1215" s="587">
        <f t="shared" si="77"/>
        <v>337575</v>
      </c>
      <c r="H1215" s="586">
        <f t="shared" si="80"/>
        <v>5</v>
      </c>
    </row>
    <row r="1216" spans="1:8" x14ac:dyDescent="0.25">
      <c r="A1216">
        <v>1215</v>
      </c>
      <c r="B1216" s="579">
        <f t="shared" si="79"/>
        <v>236302.5</v>
      </c>
      <c r="C1216" s="586">
        <f t="shared" si="76"/>
        <v>3.5</v>
      </c>
      <c r="F1216">
        <v>1215</v>
      </c>
      <c r="G1216" s="587">
        <f t="shared" si="77"/>
        <v>337575</v>
      </c>
      <c r="H1216" s="586">
        <f t="shared" si="80"/>
        <v>5</v>
      </c>
    </row>
    <row r="1217" spans="1:8" x14ac:dyDescent="0.25">
      <c r="A1217">
        <v>1216</v>
      </c>
      <c r="B1217" s="579">
        <f t="shared" si="79"/>
        <v>236302.5</v>
      </c>
      <c r="C1217" s="586">
        <f t="shared" si="76"/>
        <v>3.5</v>
      </c>
      <c r="F1217">
        <v>1216</v>
      </c>
      <c r="G1217" s="587">
        <f t="shared" si="77"/>
        <v>337575</v>
      </c>
      <c r="H1217" s="586">
        <f t="shared" si="80"/>
        <v>5</v>
      </c>
    </row>
    <row r="1218" spans="1:8" x14ac:dyDescent="0.25">
      <c r="A1218">
        <v>1217</v>
      </c>
      <c r="B1218" s="579">
        <f t="shared" si="79"/>
        <v>236302.5</v>
      </c>
      <c r="C1218" s="586">
        <f t="shared" si="76"/>
        <v>3.5</v>
      </c>
      <c r="F1218">
        <v>1217</v>
      </c>
      <c r="G1218" s="587">
        <f t="shared" si="77"/>
        <v>337575</v>
      </c>
      <c r="H1218" s="586">
        <f t="shared" si="80"/>
        <v>5</v>
      </c>
    </row>
    <row r="1219" spans="1:8" x14ac:dyDescent="0.25">
      <c r="A1219">
        <v>1218</v>
      </c>
      <c r="B1219" s="579">
        <f t="shared" si="79"/>
        <v>236302.5</v>
      </c>
      <c r="C1219" s="586">
        <f t="shared" ref="C1219:C1282" si="81">B1219/$D$2</f>
        <v>3.5</v>
      </c>
      <c r="F1219">
        <v>1218</v>
      </c>
      <c r="G1219" s="587">
        <f t="shared" ref="G1219:G1282" si="82">H1219*$D$2</f>
        <v>337575</v>
      </c>
      <c r="H1219" s="586">
        <f t="shared" si="80"/>
        <v>5</v>
      </c>
    </row>
    <row r="1220" spans="1:8" x14ac:dyDescent="0.25">
      <c r="A1220">
        <v>1219</v>
      </c>
      <c r="B1220" s="579">
        <f t="shared" si="79"/>
        <v>236302.5</v>
      </c>
      <c r="C1220" s="586">
        <f t="shared" si="81"/>
        <v>3.5</v>
      </c>
      <c r="F1220">
        <v>1219</v>
      </c>
      <c r="G1220" s="587">
        <f t="shared" si="82"/>
        <v>337575</v>
      </c>
      <c r="H1220" s="586">
        <f t="shared" si="80"/>
        <v>5</v>
      </c>
    </row>
    <row r="1221" spans="1:8" x14ac:dyDescent="0.25">
      <c r="A1221">
        <v>1220</v>
      </c>
      <c r="B1221" s="579">
        <f t="shared" si="79"/>
        <v>236302.5</v>
      </c>
      <c r="C1221" s="586">
        <f t="shared" si="81"/>
        <v>3.5</v>
      </c>
      <c r="F1221">
        <v>1220</v>
      </c>
      <c r="G1221" s="587">
        <f t="shared" si="82"/>
        <v>337575</v>
      </c>
      <c r="H1221" s="586">
        <f t="shared" si="80"/>
        <v>5</v>
      </c>
    </row>
    <row r="1222" spans="1:8" x14ac:dyDescent="0.25">
      <c r="A1222">
        <v>1221</v>
      </c>
      <c r="B1222" s="579">
        <f t="shared" si="79"/>
        <v>236302.5</v>
      </c>
      <c r="C1222" s="586">
        <f t="shared" si="81"/>
        <v>3.5</v>
      </c>
      <c r="F1222">
        <v>1221</v>
      </c>
      <c r="G1222" s="587">
        <f t="shared" si="82"/>
        <v>337575</v>
      </c>
      <c r="H1222" s="586">
        <f t="shared" si="80"/>
        <v>5</v>
      </c>
    </row>
    <row r="1223" spans="1:8" x14ac:dyDescent="0.25">
      <c r="A1223">
        <v>1222</v>
      </c>
      <c r="B1223" s="579">
        <f t="shared" si="79"/>
        <v>236302.5</v>
      </c>
      <c r="C1223" s="586">
        <f t="shared" si="81"/>
        <v>3.5</v>
      </c>
      <c r="F1223">
        <v>1222</v>
      </c>
      <c r="G1223" s="587">
        <f t="shared" si="82"/>
        <v>337575</v>
      </c>
      <c r="H1223" s="586">
        <f t="shared" si="80"/>
        <v>5</v>
      </c>
    </row>
    <row r="1224" spans="1:8" x14ac:dyDescent="0.25">
      <c r="A1224">
        <v>1223</v>
      </c>
      <c r="B1224" s="579">
        <f t="shared" si="79"/>
        <v>236302.5</v>
      </c>
      <c r="C1224" s="586">
        <f t="shared" si="81"/>
        <v>3.5</v>
      </c>
      <c r="F1224">
        <v>1223</v>
      </c>
      <c r="G1224" s="587">
        <f t="shared" si="82"/>
        <v>337575</v>
      </c>
      <c r="H1224" s="586">
        <f t="shared" si="80"/>
        <v>5</v>
      </c>
    </row>
    <row r="1225" spans="1:8" x14ac:dyDescent="0.25">
      <c r="A1225">
        <v>1224</v>
      </c>
      <c r="B1225" s="579">
        <f t="shared" si="79"/>
        <v>236302.5</v>
      </c>
      <c r="C1225" s="586">
        <f t="shared" si="81"/>
        <v>3.5</v>
      </c>
      <c r="F1225">
        <v>1224</v>
      </c>
      <c r="G1225" s="587">
        <f t="shared" si="82"/>
        <v>337575</v>
      </c>
      <c r="H1225" s="586">
        <f t="shared" si="80"/>
        <v>5</v>
      </c>
    </row>
    <row r="1226" spans="1:8" x14ac:dyDescent="0.25">
      <c r="A1226">
        <v>1225</v>
      </c>
      <c r="B1226" s="579">
        <f t="shared" si="79"/>
        <v>236302.5</v>
      </c>
      <c r="C1226" s="586">
        <f t="shared" si="81"/>
        <v>3.5</v>
      </c>
      <c r="F1226">
        <v>1225</v>
      </c>
      <c r="G1226" s="587">
        <f t="shared" si="82"/>
        <v>337575</v>
      </c>
      <c r="H1226" s="586">
        <f t="shared" si="80"/>
        <v>5</v>
      </c>
    </row>
    <row r="1227" spans="1:8" x14ac:dyDescent="0.25">
      <c r="A1227">
        <v>1226</v>
      </c>
      <c r="B1227" s="579">
        <f t="shared" si="79"/>
        <v>236302.5</v>
      </c>
      <c r="C1227" s="586">
        <f t="shared" si="81"/>
        <v>3.5</v>
      </c>
      <c r="F1227">
        <v>1226</v>
      </c>
      <c r="G1227" s="587">
        <f t="shared" si="82"/>
        <v>337575</v>
      </c>
      <c r="H1227" s="586">
        <f t="shared" si="80"/>
        <v>5</v>
      </c>
    </row>
    <row r="1228" spans="1:8" x14ac:dyDescent="0.25">
      <c r="A1228">
        <v>1227</v>
      </c>
      <c r="B1228" s="579">
        <f t="shared" si="79"/>
        <v>236302.5</v>
      </c>
      <c r="C1228" s="586">
        <f t="shared" si="81"/>
        <v>3.5</v>
      </c>
      <c r="F1228">
        <v>1227</v>
      </c>
      <c r="G1228" s="587">
        <f t="shared" si="82"/>
        <v>337575</v>
      </c>
      <c r="H1228" s="586">
        <f t="shared" si="80"/>
        <v>5</v>
      </c>
    </row>
    <row r="1229" spans="1:8" x14ac:dyDescent="0.25">
      <c r="A1229">
        <v>1228</v>
      </c>
      <c r="B1229" s="579">
        <f t="shared" si="79"/>
        <v>236302.5</v>
      </c>
      <c r="C1229" s="586">
        <f t="shared" si="81"/>
        <v>3.5</v>
      </c>
      <c r="F1229">
        <v>1228</v>
      </c>
      <c r="G1229" s="587">
        <f t="shared" si="82"/>
        <v>337575</v>
      </c>
      <c r="H1229" s="586">
        <f t="shared" si="80"/>
        <v>5</v>
      </c>
    </row>
    <row r="1230" spans="1:8" x14ac:dyDescent="0.25">
      <c r="A1230">
        <v>1229</v>
      </c>
      <c r="B1230" s="579">
        <f t="shared" si="79"/>
        <v>236302.5</v>
      </c>
      <c r="C1230" s="586">
        <f t="shared" si="81"/>
        <v>3.5</v>
      </c>
      <c r="F1230">
        <v>1229</v>
      </c>
      <c r="G1230" s="587">
        <f t="shared" si="82"/>
        <v>337575</v>
      </c>
      <c r="H1230" s="586">
        <f t="shared" si="80"/>
        <v>5</v>
      </c>
    </row>
    <row r="1231" spans="1:8" x14ac:dyDescent="0.25">
      <c r="A1231">
        <v>1230</v>
      </c>
      <c r="B1231" s="579">
        <f t="shared" si="79"/>
        <v>236302.5</v>
      </c>
      <c r="C1231" s="586">
        <f t="shared" si="81"/>
        <v>3.5</v>
      </c>
      <c r="F1231">
        <v>1230</v>
      </c>
      <c r="G1231" s="587">
        <f t="shared" si="82"/>
        <v>337575</v>
      </c>
      <c r="H1231" s="586">
        <f t="shared" si="80"/>
        <v>5</v>
      </c>
    </row>
    <row r="1232" spans="1:8" x14ac:dyDescent="0.25">
      <c r="A1232">
        <v>1231</v>
      </c>
      <c r="B1232" s="579">
        <f t="shared" si="79"/>
        <v>236302.5</v>
      </c>
      <c r="C1232" s="586">
        <f t="shared" si="81"/>
        <v>3.5</v>
      </c>
      <c r="F1232">
        <v>1231</v>
      </c>
      <c r="G1232" s="587">
        <f t="shared" si="82"/>
        <v>337575</v>
      </c>
      <c r="H1232" s="586">
        <f t="shared" si="80"/>
        <v>5</v>
      </c>
    </row>
    <row r="1233" spans="1:8" x14ac:dyDescent="0.25">
      <c r="A1233">
        <v>1232</v>
      </c>
      <c r="B1233" s="579">
        <f t="shared" si="79"/>
        <v>236302.5</v>
      </c>
      <c r="C1233" s="586">
        <f t="shared" si="81"/>
        <v>3.5</v>
      </c>
      <c r="F1233">
        <v>1232</v>
      </c>
      <c r="G1233" s="587">
        <f t="shared" si="82"/>
        <v>337575</v>
      </c>
      <c r="H1233" s="586">
        <f t="shared" si="80"/>
        <v>5</v>
      </c>
    </row>
    <row r="1234" spans="1:8" x14ac:dyDescent="0.25">
      <c r="A1234">
        <v>1233</v>
      </c>
      <c r="B1234" s="579">
        <f t="shared" si="79"/>
        <v>236302.5</v>
      </c>
      <c r="C1234" s="586">
        <f t="shared" si="81"/>
        <v>3.5</v>
      </c>
      <c r="F1234">
        <v>1233</v>
      </c>
      <c r="G1234" s="587">
        <f t="shared" si="82"/>
        <v>337575</v>
      </c>
      <c r="H1234" s="586">
        <f t="shared" si="80"/>
        <v>5</v>
      </c>
    </row>
    <row r="1235" spans="1:8" x14ac:dyDescent="0.25">
      <c r="A1235">
        <v>1234</v>
      </c>
      <c r="B1235" s="579">
        <f t="shared" si="79"/>
        <v>236302.5</v>
      </c>
      <c r="C1235" s="586">
        <f t="shared" si="81"/>
        <v>3.5</v>
      </c>
      <c r="F1235">
        <v>1234</v>
      </c>
      <c r="G1235" s="587">
        <f t="shared" si="82"/>
        <v>337575</v>
      </c>
      <c r="H1235" s="586">
        <f t="shared" si="80"/>
        <v>5</v>
      </c>
    </row>
    <row r="1236" spans="1:8" x14ac:dyDescent="0.25">
      <c r="A1236">
        <v>1235</v>
      </c>
      <c r="B1236" s="579">
        <f t="shared" si="79"/>
        <v>236302.5</v>
      </c>
      <c r="C1236" s="586">
        <f t="shared" si="81"/>
        <v>3.5</v>
      </c>
      <c r="F1236">
        <v>1235</v>
      </c>
      <c r="G1236" s="587">
        <f t="shared" si="82"/>
        <v>337575</v>
      </c>
      <c r="H1236" s="586">
        <f t="shared" si="80"/>
        <v>5</v>
      </c>
    </row>
    <row r="1237" spans="1:8" x14ac:dyDescent="0.25">
      <c r="A1237">
        <v>1236</v>
      </c>
      <c r="B1237" s="579">
        <f t="shared" si="79"/>
        <v>236302.5</v>
      </c>
      <c r="C1237" s="586">
        <f t="shared" si="81"/>
        <v>3.5</v>
      </c>
      <c r="F1237">
        <v>1236</v>
      </c>
      <c r="G1237" s="587">
        <f t="shared" si="82"/>
        <v>337575</v>
      </c>
      <c r="H1237" s="586">
        <f t="shared" si="80"/>
        <v>5</v>
      </c>
    </row>
    <row r="1238" spans="1:8" x14ac:dyDescent="0.25">
      <c r="A1238">
        <v>1237</v>
      </c>
      <c r="B1238" s="579">
        <f t="shared" si="79"/>
        <v>236302.5</v>
      </c>
      <c r="C1238" s="586">
        <f t="shared" si="81"/>
        <v>3.5</v>
      </c>
      <c r="F1238">
        <v>1237</v>
      </c>
      <c r="G1238" s="587">
        <f t="shared" si="82"/>
        <v>337575</v>
      </c>
      <c r="H1238" s="586">
        <f t="shared" si="80"/>
        <v>5</v>
      </c>
    </row>
    <row r="1239" spans="1:8" x14ac:dyDescent="0.25">
      <c r="A1239">
        <v>1238</v>
      </c>
      <c r="B1239" s="579">
        <f t="shared" si="79"/>
        <v>236302.5</v>
      </c>
      <c r="C1239" s="586">
        <f t="shared" si="81"/>
        <v>3.5</v>
      </c>
      <c r="F1239">
        <v>1238</v>
      </c>
      <c r="G1239" s="587">
        <f t="shared" si="82"/>
        <v>337575</v>
      </c>
      <c r="H1239" s="586">
        <f t="shared" si="80"/>
        <v>5</v>
      </c>
    </row>
    <row r="1240" spans="1:8" x14ac:dyDescent="0.25">
      <c r="A1240">
        <v>1239</v>
      </c>
      <c r="B1240" s="579">
        <f t="shared" si="79"/>
        <v>236302.5</v>
      </c>
      <c r="C1240" s="586">
        <f t="shared" si="81"/>
        <v>3.5</v>
      </c>
      <c r="F1240">
        <v>1239</v>
      </c>
      <c r="G1240" s="587">
        <f t="shared" si="82"/>
        <v>337575</v>
      </c>
      <c r="H1240" s="586">
        <f t="shared" si="80"/>
        <v>5</v>
      </c>
    </row>
    <row r="1241" spans="1:8" x14ac:dyDescent="0.25">
      <c r="A1241">
        <v>1240</v>
      </c>
      <c r="B1241" s="579">
        <f t="shared" si="79"/>
        <v>236302.5</v>
      </c>
      <c r="C1241" s="586">
        <f t="shared" si="81"/>
        <v>3.5</v>
      </c>
      <c r="F1241">
        <v>1240</v>
      </c>
      <c r="G1241" s="587">
        <f t="shared" si="82"/>
        <v>337575</v>
      </c>
      <c r="H1241" s="586">
        <f t="shared" si="80"/>
        <v>5</v>
      </c>
    </row>
    <row r="1242" spans="1:8" x14ac:dyDescent="0.25">
      <c r="A1242">
        <v>1241</v>
      </c>
      <c r="B1242" s="579">
        <f t="shared" si="79"/>
        <v>236302.5</v>
      </c>
      <c r="C1242" s="586">
        <f t="shared" si="81"/>
        <v>3.5</v>
      </c>
      <c r="F1242">
        <v>1241</v>
      </c>
      <c r="G1242" s="587">
        <f t="shared" si="82"/>
        <v>337575</v>
      </c>
      <c r="H1242" s="586">
        <f t="shared" si="80"/>
        <v>5</v>
      </c>
    </row>
    <row r="1243" spans="1:8" x14ac:dyDescent="0.25">
      <c r="A1243">
        <v>1242</v>
      </c>
      <c r="B1243" s="579">
        <f t="shared" ref="B1243:B1306" si="83">3.5*$D$2</f>
        <v>236302.5</v>
      </c>
      <c r="C1243" s="586">
        <f t="shared" si="81"/>
        <v>3.5</v>
      </c>
      <c r="F1243">
        <v>1242</v>
      </c>
      <c r="G1243" s="587">
        <f t="shared" si="82"/>
        <v>337575</v>
      </c>
      <c r="H1243" s="586">
        <f t="shared" si="80"/>
        <v>5</v>
      </c>
    </row>
    <row r="1244" spans="1:8" x14ac:dyDescent="0.25">
      <c r="A1244">
        <v>1243</v>
      </c>
      <c r="B1244" s="579">
        <f t="shared" si="83"/>
        <v>236302.5</v>
      </c>
      <c r="C1244" s="586">
        <f t="shared" si="81"/>
        <v>3.5</v>
      </c>
      <c r="F1244">
        <v>1243</v>
      </c>
      <c r="G1244" s="587">
        <f t="shared" si="82"/>
        <v>337575</v>
      </c>
      <c r="H1244" s="586">
        <f t="shared" si="80"/>
        <v>5</v>
      </c>
    </row>
    <row r="1245" spans="1:8" x14ac:dyDescent="0.25">
      <c r="A1245">
        <v>1244</v>
      </c>
      <c r="B1245" s="579">
        <f t="shared" si="83"/>
        <v>236302.5</v>
      </c>
      <c r="C1245" s="586">
        <f t="shared" si="81"/>
        <v>3.5</v>
      </c>
      <c r="F1245">
        <v>1244</v>
      </c>
      <c r="G1245" s="587">
        <f t="shared" si="82"/>
        <v>337575</v>
      </c>
      <c r="H1245" s="586">
        <f t="shared" si="80"/>
        <v>5</v>
      </c>
    </row>
    <row r="1246" spans="1:8" x14ac:dyDescent="0.25">
      <c r="A1246">
        <v>1245</v>
      </c>
      <c r="B1246" s="579">
        <f t="shared" si="83"/>
        <v>236302.5</v>
      </c>
      <c r="C1246" s="586">
        <f t="shared" si="81"/>
        <v>3.5</v>
      </c>
      <c r="F1246">
        <v>1245</v>
      </c>
      <c r="G1246" s="587">
        <f t="shared" si="82"/>
        <v>337575</v>
      </c>
      <c r="H1246" s="586">
        <f t="shared" si="80"/>
        <v>5</v>
      </c>
    </row>
    <row r="1247" spans="1:8" x14ac:dyDescent="0.25">
      <c r="A1247">
        <v>1246</v>
      </c>
      <c r="B1247" s="579">
        <f t="shared" si="83"/>
        <v>236302.5</v>
      </c>
      <c r="C1247" s="586">
        <f t="shared" si="81"/>
        <v>3.5</v>
      </c>
      <c r="F1247">
        <v>1246</v>
      </c>
      <c r="G1247" s="587">
        <f t="shared" si="82"/>
        <v>337575</v>
      </c>
      <c r="H1247" s="586">
        <f t="shared" si="80"/>
        <v>5</v>
      </c>
    </row>
    <row r="1248" spans="1:8" x14ac:dyDescent="0.25">
      <c r="A1248">
        <v>1247</v>
      </c>
      <c r="B1248" s="579">
        <f t="shared" si="83"/>
        <v>236302.5</v>
      </c>
      <c r="C1248" s="586">
        <f t="shared" si="81"/>
        <v>3.5</v>
      </c>
      <c r="F1248">
        <v>1247</v>
      </c>
      <c r="G1248" s="587">
        <f t="shared" si="82"/>
        <v>337575</v>
      </c>
      <c r="H1248" s="586">
        <f t="shared" si="80"/>
        <v>5</v>
      </c>
    </row>
    <row r="1249" spans="1:8" x14ac:dyDescent="0.25">
      <c r="A1249">
        <v>1248</v>
      </c>
      <c r="B1249" s="579">
        <f t="shared" si="83"/>
        <v>236302.5</v>
      </c>
      <c r="C1249" s="586">
        <f t="shared" si="81"/>
        <v>3.5</v>
      </c>
      <c r="F1249">
        <v>1248</v>
      </c>
      <c r="G1249" s="587">
        <f t="shared" si="82"/>
        <v>337575</v>
      </c>
      <c r="H1249" s="586">
        <f t="shared" si="80"/>
        <v>5</v>
      </c>
    </row>
    <row r="1250" spans="1:8" x14ac:dyDescent="0.25">
      <c r="A1250">
        <v>1249</v>
      </c>
      <c r="B1250" s="579">
        <f t="shared" si="83"/>
        <v>236302.5</v>
      </c>
      <c r="C1250" s="586">
        <f t="shared" si="81"/>
        <v>3.5</v>
      </c>
      <c r="F1250">
        <v>1249</v>
      </c>
      <c r="G1250" s="587">
        <f t="shared" si="82"/>
        <v>337575</v>
      </c>
      <c r="H1250" s="586">
        <f t="shared" si="80"/>
        <v>5</v>
      </c>
    </row>
    <row r="1251" spans="1:8" x14ac:dyDescent="0.25">
      <c r="A1251">
        <v>1250</v>
      </c>
      <c r="B1251" s="579">
        <f t="shared" si="83"/>
        <v>236302.5</v>
      </c>
      <c r="C1251" s="586">
        <f t="shared" si="81"/>
        <v>3.5</v>
      </c>
      <c r="F1251">
        <v>1250</v>
      </c>
      <c r="G1251" s="587">
        <f t="shared" si="82"/>
        <v>337575</v>
      </c>
      <c r="H1251" s="586">
        <f t="shared" si="80"/>
        <v>5</v>
      </c>
    </row>
    <row r="1252" spans="1:8" x14ac:dyDescent="0.25">
      <c r="A1252">
        <v>1251</v>
      </c>
      <c r="B1252" s="579">
        <f t="shared" si="83"/>
        <v>236302.5</v>
      </c>
      <c r="C1252" s="586">
        <f t="shared" si="81"/>
        <v>3.5</v>
      </c>
      <c r="F1252">
        <v>1251</v>
      </c>
      <c r="G1252" s="587">
        <f t="shared" si="82"/>
        <v>337575</v>
      </c>
      <c r="H1252" s="586">
        <f t="shared" si="80"/>
        <v>5</v>
      </c>
    </row>
    <row r="1253" spans="1:8" x14ac:dyDescent="0.25">
      <c r="A1253">
        <v>1252</v>
      </c>
      <c r="B1253" s="579">
        <f t="shared" si="83"/>
        <v>236302.5</v>
      </c>
      <c r="C1253" s="586">
        <f t="shared" si="81"/>
        <v>3.5</v>
      </c>
      <c r="F1253">
        <v>1252</v>
      </c>
      <c r="G1253" s="587">
        <f t="shared" si="82"/>
        <v>337575</v>
      </c>
      <c r="H1253" s="586">
        <f t="shared" si="80"/>
        <v>5</v>
      </c>
    </row>
    <row r="1254" spans="1:8" x14ac:dyDescent="0.25">
      <c r="A1254">
        <v>1253</v>
      </c>
      <c r="B1254" s="579">
        <f t="shared" si="83"/>
        <v>236302.5</v>
      </c>
      <c r="C1254" s="586">
        <f t="shared" si="81"/>
        <v>3.5</v>
      </c>
      <c r="F1254">
        <v>1253</v>
      </c>
      <c r="G1254" s="587">
        <f t="shared" si="82"/>
        <v>337575</v>
      </c>
      <c r="H1254" s="586">
        <f t="shared" si="80"/>
        <v>5</v>
      </c>
    </row>
    <row r="1255" spans="1:8" x14ac:dyDescent="0.25">
      <c r="A1255">
        <v>1254</v>
      </c>
      <c r="B1255" s="579">
        <f t="shared" si="83"/>
        <v>236302.5</v>
      </c>
      <c r="C1255" s="586">
        <f t="shared" si="81"/>
        <v>3.5</v>
      </c>
      <c r="F1255">
        <v>1254</v>
      </c>
      <c r="G1255" s="587">
        <f t="shared" si="82"/>
        <v>337575</v>
      </c>
      <c r="H1255" s="586">
        <f t="shared" si="80"/>
        <v>5</v>
      </c>
    </row>
    <row r="1256" spans="1:8" x14ac:dyDescent="0.25">
      <c r="A1256">
        <v>1255</v>
      </c>
      <c r="B1256" s="579">
        <f t="shared" si="83"/>
        <v>236302.5</v>
      </c>
      <c r="C1256" s="586">
        <f t="shared" si="81"/>
        <v>3.5</v>
      </c>
      <c r="F1256">
        <v>1255</v>
      </c>
      <c r="G1256" s="587">
        <f t="shared" si="82"/>
        <v>337575</v>
      </c>
      <c r="H1256" s="586">
        <f t="shared" si="80"/>
        <v>5</v>
      </c>
    </row>
    <row r="1257" spans="1:8" x14ac:dyDescent="0.25">
      <c r="A1257">
        <v>1256</v>
      </c>
      <c r="B1257" s="579">
        <f t="shared" si="83"/>
        <v>236302.5</v>
      </c>
      <c r="C1257" s="586">
        <f t="shared" si="81"/>
        <v>3.5</v>
      </c>
      <c r="F1257">
        <v>1256</v>
      </c>
      <c r="G1257" s="587">
        <f t="shared" si="82"/>
        <v>337575</v>
      </c>
      <c r="H1257" s="586">
        <f t="shared" si="80"/>
        <v>5</v>
      </c>
    </row>
    <row r="1258" spans="1:8" x14ac:dyDescent="0.25">
      <c r="A1258">
        <v>1257</v>
      </c>
      <c r="B1258" s="579">
        <f t="shared" si="83"/>
        <v>236302.5</v>
      </c>
      <c r="C1258" s="586">
        <f t="shared" si="81"/>
        <v>3.5</v>
      </c>
      <c r="F1258">
        <v>1257</v>
      </c>
      <c r="G1258" s="587">
        <f t="shared" si="82"/>
        <v>337575</v>
      </c>
      <c r="H1258" s="586">
        <f t="shared" si="80"/>
        <v>5</v>
      </c>
    </row>
    <row r="1259" spans="1:8" x14ac:dyDescent="0.25">
      <c r="A1259">
        <v>1258</v>
      </c>
      <c r="B1259" s="579">
        <f t="shared" si="83"/>
        <v>236302.5</v>
      </c>
      <c r="C1259" s="586">
        <f t="shared" si="81"/>
        <v>3.5</v>
      </c>
      <c r="F1259">
        <v>1258</v>
      </c>
      <c r="G1259" s="587">
        <f t="shared" si="82"/>
        <v>337575</v>
      </c>
      <c r="H1259" s="586">
        <f t="shared" si="80"/>
        <v>5</v>
      </c>
    </row>
    <row r="1260" spans="1:8" x14ac:dyDescent="0.25">
      <c r="A1260">
        <v>1259</v>
      </c>
      <c r="B1260" s="579">
        <f t="shared" si="83"/>
        <v>236302.5</v>
      </c>
      <c r="C1260" s="586">
        <f t="shared" si="81"/>
        <v>3.5</v>
      </c>
      <c r="F1260">
        <v>1259</v>
      </c>
      <c r="G1260" s="587">
        <f t="shared" si="82"/>
        <v>337575</v>
      </c>
      <c r="H1260" s="586">
        <f t="shared" si="80"/>
        <v>5</v>
      </c>
    </row>
    <row r="1261" spans="1:8" x14ac:dyDescent="0.25">
      <c r="A1261">
        <v>1260</v>
      </c>
      <c r="B1261" s="579">
        <f t="shared" si="83"/>
        <v>236302.5</v>
      </c>
      <c r="C1261" s="586">
        <f t="shared" si="81"/>
        <v>3.5</v>
      </c>
      <c r="F1261">
        <v>1260</v>
      </c>
      <c r="G1261" s="587">
        <f t="shared" si="82"/>
        <v>337575</v>
      </c>
      <c r="H1261" s="586">
        <f t="shared" si="80"/>
        <v>5</v>
      </c>
    </row>
    <row r="1262" spans="1:8" x14ac:dyDescent="0.25">
      <c r="A1262">
        <v>1261</v>
      </c>
      <c r="B1262" s="579">
        <f t="shared" si="83"/>
        <v>236302.5</v>
      </c>
      <c r="C1262" s="586">
        <f t="shared" si="81"/>
        <v>3.5</v>
      </c>
      <c r="F1262">
        <v>1261</v>
      </c>
      <c r="G1262" s="587">
        <f t="shared" si="82"/>
        <v>337575</v>
      </c>
      <c r="H1262" s="586">
        <f t="shared" si="80"/>
        <v>5</v>
      </c>
    </row>
    <row r="1263" spans="1:8" x14ac:dyDescent="0.25">
      <c r="A1263">
        <v>1262</v>
      </c>
      <c r="B1263" s="579">
        <f t="shared" si="83"/>
        <v>236302.5</v>
      </c>
      <c r="C1263" s="586">
        <f t="shared" si="81"/>
        <v>3.5</v>
      </c>
      <c r="F1263">
        <v>1262</v>
      </c>
      <c r="G1263" s="587">
        <f t="shared" si="82"/>
        <v>337575</v>
      </c>
      <c r="H1263" s="586">
        <f t="shared" si="80"/>
        <v>5</v>
      </c>
    </row>
    <row r="1264" spans="1:8" x14ac:dyDescent="0.25">
      <c r="A1264">
        <v>1263</v>
      </c>
      <c r="B1264" s="579">
        <f t="shared" si="83"/>
        <v>236302.5</v>
      </c>
      <c r="C1264" s="586">
        <f t="shared" si="81"/>
        <v>3.5</v>
      </c>
      <c r="F1264">
        <v>1263</v>
      </c>
      <c r="G1264" s="587">
        <f t="shared" si="82"/>
        <v>337575</v>
      </c>
      <c r="H1264" s="586">
        <f t="shared" si="80"/>
        <v>5</v>
      </c>
    </row>
    <row r="1265" spans="1:8" x14ac:dyDescent="0.25">
      <c r="A1265">
        <v>1264</v>
      </c>
      <c r="B1265" s="579">
        <f t="shared" si="83"/>
        <v>236302.5</v>
      </c>
      <c r="C1265" s="586">
        <f t="shared" si="81"/>
        <v>3.5</v>
      </c>
      <c r="F1265">
        <v>1264</v>
      </c>
      <c r="G1265" s="587">
        <f t="shared" si="82"/>
        <v>337575</v>
      </c>
      <c r="H1265" s="586">
        <f t="shared" si="80"/>
        <v>5</v>
      </c>
    </row>
    <row r="1266" spans="1:8" x14ac:dyDescent="0.25">
      <c r="A1266">
        <v>1265</v>
      </c>
      <c r="B1266" s="579">
        <f t="shared" si="83"/>
        <v>236302.5</v>
      </c>
      <c r="C1266" s="586">
        <f t="shared" si="81"/>
        <v>3.5</v>
      </c>
      <c r="F1266">
        <v>1265</v>
      </c>
      <c r="G1266" s="587">
        <f t="shared" si="82"/>
        <v>337575</v>
      </c>
      <c r="H1266" s="586">
        <f t="shared" si="80"/>
        <v>5</v>
      </c>
    </row>
    <row r="1267" spans="1:8" x14ac:dyDescent="0.25">
      <c r="A1267">
        <v>1266</v>
      </c>
      <c r="B1267" s="579">
        <f t="shared" si="83"/>
        <v>236302.5</v>
      </c>
      <c r="C1267" s="586">
        <f t="shared" si="81"/>
        <v>3.5</v>
      </c>
      <c r="F1267">
        <v>1266</v>
      </c>
      <c r="G1267" s="587">
        <f t="shared" si="82"/>
        <v>337575</v>
      </c>
      <c r="H1267" s="586">
        <f t="shared" ref="H1267:H1330" si="84">$L$5</f>
        <v>5</v>
      </c>
    </row>
    <row r="1268" spans="1:8" x14ac:dyDescent="0.25">
      <c r="A1268">
        <v>1267</v>
      </c>
      <c r="B1268" s="579">
        <f t="shared" si="83"/>
        <v>236302.5</v>
      </c>
      <c r="C1268" s="586">
        <f t="shared" si="81"/>
        <v>3.5</v>
      </c>
      <c r="F1268">
        <v>1267</v>
      </c>
      <c r="G1268" s="587">
        <f t="shared" si="82"/>
        <v>337575</v>
      </c>
      <c r="H1268" s="586">
        <f t="shared" si="84"/>
        <v>5</v>
      </c>
    </row>
    <row r="1269" spans="1:8" x14ac:dyDescent="0.25">
      <c r="A1269">
        <v>1268</v>
      </c>
      <c r="B1269" s="579">
        <f t="shared" si="83"/>
        <v>236302.5</v>
      </c>
      <c r="C1269" s="586">
        <f t="shared" si="81"/>
        <v>3.5</v>
      </c>
      <c r="F1269">
        <v>1268</v>
      </c>
      <c r="G1269" s="587">
        <f t="shared" si="82"/>
        <v>337575</v>
      </c>
      <c r="H1269" s="586">
        <f t="shared" si="84"/>
        <v>5</v>
      </c>
    </row>
    <row r="1270" spans="1:8" x14ac:dyDescent="0.25">
      <c r="A1270">
        <v>1269</v>
      </c>
      <c r="B1270" s="579">
        <f t="shared" si="83"/>
        <v>236302.5</v>
      </c>
      <c r="C1270" s="586">
        <f t="shared" si="81"/>
        <v>3.5</v>
      </c>
      <c r="F1270">
        <v>1269</v>
      </c>
      <c r="G1270" s="587">
        <f t="shared" si="82"/>
        <v>337575</v>
      </c>
      <c r="H1270" s="586">
        <f t="shared" si="84"/>
        <v>5</v>
      </c>
    </row>
    <row r="1271" spans="1:8" x14ac:dyDescent="0.25">
      <c r="A1271">
        <v>1270</v>
      </c>
      <c r="B1271" s="579">
        <f t="shared" si="83"/>
        <v>236302.5</v>
      </c>
      <c r="C1271" s="586">
        <f t="shared" si="81"/>
        <v>3.5</v>
      </c>
      <c r="F1271">
        <v>1270</v>
      </c>
      <c r="G1271" s="587">
        <f t="shared" si="82"/>
        <v>337575</v>
      </c>
      <c r="H1271" s="586">
        <f t="shared" si="84"/>
        <v>5</v>
      </c>
    </row>
    <row r="1272" spans="1:8" x14ac:dyDescent="0.25">
      <c r="A1272">
        <v>1271</v>
      </c>
      <c r="B1272" s="579">
        <f t="shared" si="83"/>
        <v>236302.5</v>
      </c>
      <c r="C1272" s="586">
        <f t="shared" si="81"/>
        <v>3.5</v>
      </c>
      <c r="F1272">
        <v>1271</v>
      </c>
      <c r="G1272" s="587">
        <f t="shared" si="82"/>
        <v>337575</v>
      </c>
      <c r="H1272" s="586">
        <f t="shared" si="84"/>
        <v>5</v>
      </c>
    </row>
    <row r="1273" spans="1:8" x14ac:dyDescent="0.25">
      <c r="A1273">
        <v>1272</v>
      </c>
      <c r="B1273" s="579">
        <f t="shared" si="83"/>
        <v>236302.5</v>
      </c>
      <c r="C1273" s="586">
        <f t="shared" si="81"/>
        <v>3.5</v>
      </c>
      <c r="F1273">
        <v>1272</v>
      </c>
      <c r="G1273" s="587">
        <f t="shared" si="82"/>
        <v>337575</v>
      </c>
      <c r="H1273" s="586">
        <f t="shared" si="84"/>
        <v>5</v>
      </c>
    </row>
    <row r="1274" spans="1:8" x14ac:dyDescent="0.25">
      <c r="A1274">
        <v>1273</v>
      </c>
      <c r="B1274" s="579">
        <f t="shared" si="83"/>
        <v>236302.5</v>
      </c>
      <c r="C1274" s="586">
        <f t="shared" si="81"/>
        <v>3.5</v>
      </c>
      <c r="F1274">
        <v>1273</v>
      </c>
      <c r="G1274" s="587">
        <f t="shared" si="82"/>
        <v>337575</v>
      </c>
      <c r="H1274" s="586">
        <f t="shared" si="84"/>
        <v>5</v>
      </c>
    </row>
    <row r="1275" spans="1:8" x14ac:dyDescent="0.25">
      <c r="A1275">
        <v>1274</v>
      </c>
      <c r="B1275" s="579">
        <f t="shared" si="83"/>
        <v>236302.5</v>
      </c>
      <c r="C1275" s="586">
        <f t="shared" si="81"/>
        <v>3.5</v>
      </c>
      <c r="F1275">
        <v>1274</v>
      </c>
      <c r="G1275" s="587">
        <f t="shared" si="82"/>
        <v>337575</v>
      </c>
      <c r="H1275" s="586">
        <f t="shared" si="84"/>
        <v>5</v>
      </c>
    </row>
    <row r="1276" spans="1:8" x14ac:dyDescent="0.25">
      <c r="A1276">
        <v>1275</v>
      </c>
      <c r="B1276" s="579">
        <f t="shared" si="83"/>
        <v>236302.5</v>
      </c>
      <c r="C1276" s="586">
        <f t="shared" si="81"/>
        <v>3.5</v>
      </c>
      <c r="F1276">
        <v>1275</v>
      </c>
      <c r="G1276" s="587">
        <f t="shared" si="82"/>
        <v>337575</v>
      </c>
      <c r="H1276" s="586">
        <f t="shared" si="84"/>
        <v>5</v>
      </c>
    </row>
    <row r="1277" spans="1:8" x14ac:dyDescent="0.25">
      <c r="A1277">
        <v>1276</v>
      </c>
      <c r="B1277" s="579">
        <f t="shared" si="83"/>
        <v>236302.5</v>
      </c>
      <c r="C1277" s="586">
        <f t="shared" si="81"/>
        <v>3.5</v>
      </c>
      <c r="F1277">
        <v>1276</v>
      </c>
      <c r="G1277" s="587">
        <f t="shared" si="82"/>
        <v>337575</v>
      </c>
      <c r="H1277" s="586">
        <f t="shared" si="84"/>
        <v>5</v>
      </c>
    </row>
    <row r="1278" spans="1:8" x14ac:dyDescent="0.25">
      <c r="A1278">
        <v>1277</v>
      </c>
      <c r="B1278" s="579">
        <f t="shared" si="83"/>
        <v>236302.5</v>
      </c>
      <c r="C1278" s="586">
        <f t="shared" si="81"/>
        <v>3.5</v>
      </c>
      <c r="F1278">
        <v>1277</v>
      </c>
      <c r="G1278" s="587">
        <f t="shared" si="82"/>
        <v>337575</v>
      </c>
      <c r="H1278" s="586">
        <f t="shared" si="84"/>
        <v>5</v>
      </c>
    </row>
    <row r="1279" spans="1:8" x14ac:dyDescent="0.25">
      <c r="A1279">
        <v>1278</v>
      </c>
      <c r="B1279" s="579">
        <f t="shared" si="83"/>
        <v>236302.5</v>
      </c>
      <c r="C1279" s="586">
        <f t="shared" si="81"/>
        <v>3.5</v>
      </c>
      <c r="F1279">
        <v>1278</v>
      </c>
      <c r="G1279" s="587">
        <f t="shared" si="82"/>
        <v>337575</v>
      </c>
      <c r="H1279" s="586">
        <f t="shared" si="84"/>
        <v>5</v>
      </c>
    </row>
    <row r="1280" spans="1:8" x14ac:dyDescent="0.25">
      <c r="A1280">
        <v>1279</v>
      </c>
      <c r="B1280" s="579">
        <f t="shared" si="83"/>
        <v>236302.5</v>
      </c>
      <c r="C1280" s="586">
        <f t="shared" si="81"/>
        <v>3.5</v>
      </c>
      <c r="F1280">
        <v>1279</v>
      </c>
      <c r="G1280" s="587">
        <f t="shared" si="82"/>
        <v>337575</v>
      </c>
      <c r="H1280" s="586">
        <f t="shared" si="84"/>
        <v>5</v>
      </c>
    </row>
    <row r="1281" spans="1:8" x14ac:dyDescent="0.25">
      <c r="A1281">
        <v>1280</v>
      </c>
      <c r="B1281" s="579">
        <f t="shared" si="83"/>
        <v>236302.5</v>
      </c>
      <c r="C1281" s="586">
        <f t="shared" si="81"/>
        <v>3.5</v>
      </c>
      <c r="F1281">
        <v>1280</v>
      </c>
      <c r="G1281" s="587">
        <f t="shared" si="82"/>
        <v>337575</v>
      </c>
      <c r="H1281" s="586">
        <f t="shared" si="84"/>
        <v>5</v>
      </c>
    </row>
    <row r="1282" spans="1:8" x14ac:dyDescent="0.25">
      <c r="A1282">
        <v>1281</v>
      </c>
      <c r="B1282" s="579">
        <f t="shared" si="83"/>
        <v>236302.5</v>
      </c>
      <c r="C1282" s="586">
        <f t="shared" si="81"/>
        <v>3.5</v>
      </c>
      <c r="F1282">
        <v>1281</v>
      </c>
      <c r="G1282" s="587">
        <f t="shared" si="82"/>
        <v>337575</v>
      </c>
      <c r="H1282" s="586">
        <f t="shared" si="84"/>
        <v>5</v>
      </c>
    </row>
    <row r="1283" spans="1:8" x14ac:dyDescent="0.25">
      <c r="A1283">
        <v>1282</v>
      </c>
      <c r="B1283" s="579">
        <f t="shared" si="83"/>
        <v>236302.5</v>
      </c>
      <c r="C1283" s="586">
        <f t="shared" ref="C1283:C1346" si="85">B1283/$D$2</f>
        <v>3.5</v>
      </c>
      <c r="F1283">
        <v>1282</v>
      </c>
      <c r="G1283" s="587">
        <f t="shared" ref="G1283:G1346" si="86">H1283*$D$2</f>
        <v>337575</v>
      </c>
      <c r="H1283" s="586">
        <f t="shared" si="84"/>
        <v>5</v>
      </c>
    </row>
    <row r="1284" spans="1:8" x14ac:dyDescent="0.25">
      <c r="A1284">
        <v>1283</v>
      </c>
      <c r="B1284" s="579">
        <f t="shared" si="83"/>
        <v>236302.5</v>
      </c>
      <c r="C1284" s="586">
        <f t="shared" si="85"/>
        <v>3.5</v>
      </c>
      <c r="F1284">
        <v>1283</v>
      </c>
      <c r="G1284" s="587">
        <f t="shared" si="86"/>
        <v>337575</v>
      </c>
      <c r="H1284" s="586">
        <f t="shared" si="84"/>
        <v>5</v>
      </c>
    </row>
    <row r="1285" spans="1:8" x14ac:dyDescent="0.25">
      <c r="A1285">
        <v>1284</v>
      </c>
      <c r="B1285" s="579">
        <f t="shared" si="83"/>
        <v>236302.5</v>
      </c>
      <c r="C1285" s="586">
        <f t="shared" si="85"/>
        <v>3.5</v>
      </c>
      <c r="F1285">
        <v>1284</v>
      </c>
      <c r="G1285" s="587">
        <f t="shared" si="86"/>
        <v>337575</v>
      </c>
      <c r="H1285" s="586">
        <f t="shared" si="84"/>
        <v>5</v>
      </c>
    </row>
    <row r="1286" spans="1:8" x14ac:dyDescent="0.25">
      <c r="A1286">
        <v>1285</v>
      </c>
      <c r="B1286" s="579">
        <f t="shared" si="83"/>
        <v>236302.5</v>
      </c>
      <c r="C1286" s="586">
        <f t="shared" si="85"/>
        <v>3.5</v>
      </c>
      <c r="F1286">
        <v>1285</v>
      </c>
      <c r="G1286" s="587">
        <f t="shared" si="86"/>
        <v>337575</v>
      </c>
      <c r="H1286" s="586">
        <f t="shared" si="84"/>
        <v>5</v>
      </c>
    </row>
    <row r="1287" spans="1:8" x14ac:dyDescent="0.25">
      <c r="A1287">
        <v>1286</v>
      </c>
      <c r="B1287" s="579">
        <f t="shared" si="83"/>
        <v>236302.5</v>
      </c>
      <c r="C1287" s="586">
        <f t="shared" si="85"/>
        <v>3.5</v>
      </c>
      <c r="F1287">
        <v>1286</v>
      </c>
      <c r="G1287" s="587">
        <f t="shared" si="86"/>
        <v>337575</v>
      </c>
      <c r="H1287" s="586">
        <f t="shared" si="84"/>
        <v>5</v>
      </c>
    </row>
    <row r="1288" spans="1:8" x14ac:dyDescent="0.25">
      <c r="A1288">
        <v>1287</v>
      </c>
      <c r="B1288" s="579">
        <f t="shared" si="83"/>
        <v>236302.5</v>
      </c>
      <c r="C1288" s="586">
        <f t="shared" si="85"/>
        <v>3.5</v>
      </c>
      <c r="F1288">
        <v>1287</v>
      </c>
      <c r="G1288" s="587">
        <f t="shared" si="86"/>
        <v>337575</v>
      </c>
      <c r="H1288" s="586">
        <f t="shared" si="84"/>
        <v>5</v>
      </c>
    </row>
    <row r="1289" spans="1:8" x14ac:dyDescent="0.25">
      <c r="A1289">
        <v>1288</v>
      </c>
      <c r="B1289" s="579">
        <f t="shared" si="83"/>
        <v>236302.5</v>
      </c>
      <c r="C1289" s="586">
        <f t="shared" si="85"/>
        <v>3.5</v>
      </c>
      <c r="F1289">
        <v>1288</v>
      </c>
      <c r="G1289" s="587">
        <f t="shared" si="86"/>
        <v>337575</v>
      </c>
      <c r="H1289" s="586">
        <f t="shared" si="84"/>
        <v>5</v>
      </c>
    </row>
    <row r="1290" spans="1:8" x14ac:dyDescent="0.25">
      <c r="A1290">
        <v>1289</v>
      </c>
      <c r="B1290" s="579">
        <f t="shared" si="83"/>
        <v>236302.5</v>
      </c>
      <c r="C1290" s="586">
        <f t="shared" si="85"/>
        <v>3.5</v>
      </c>
      <c r="F1290">
        <v>1289</v>
      </c>
      <c r="G1290" s="587">
        <f t="shared" si="86"/>
        <v>337575</v>
      </c>
      <c r="H1290" s="586">
        <f t="shared" si="84"/>
        <v>5</v>
      </c>
    </row>
    <row r="1291" spans="1:8" x14ac:dyDescent="0.25">
      <c r="A1291">
        <v>1290</v>
      </c>
      <c r="B1291" s="579">
        <f t="shared" si="83"/>
        <v>236302.5</v>
      </c>
      <c r="C1291" s="586">
        <f t="shared" si="85"/>
        <v>3.5</v>
      </c>
      <c r="F1291">
        <v>1290</v>
      </c>
      <c r="G1291" s="587">
        <f t="shared" si="86"/>
        <v>337575</v>
      </c>
      <c r="H1291" s="586">
        <f t="shared" si="84"/>
        <v>5</v>
      </c>
    </row>
    <row r="1292" spans="1:8" x14ac:dyDescent="0.25">
      <c r="A1292">
        <v>1291</v>
      </c>
      <c r="B1292" s="579">
        <f t="shared" si="83"/>
        <v>236302.5</v>
      </c>
      <c r="C1292" s="586">
        <f t="shared" si="85"/>
        <v>3.5</v>
      </c>
      <c r="F1292">
        <v>1291</v>
      </c>
      <c r="G1292" s="587">
        <f t="shared" si="86"/>
        <v>337575</v>
      </c>
      <c r="H1292" s="586">
        <f t="shared" si="84"/>
        <v>5</v>
      </c>
    </row>
    <row r="1293" spans="1:8" x14ac:dyDescent="0.25">
      <c r="A1293">
        <v>1292</v>
      </c>
      <c r="B1293" s="579">
        <f t="shared" si="83"/>
        <v>236302.5</v>
      </c>
      <c r="C1293" s="586">
        <f t="shared" si="85"/>
        <v>3.5</v>
      </c>
      <c r="F1293">
        <v>1292</v>
      </c>
      <c r="G1293" s="587">
        <f t="shared" si="86"/>
        <v>337575</v>
      </c>
      <c r="H1293" s="586">
        <f t="shared" si="84"/>
        <v>5</v>
      </c>
    </row>
    <row r="1294" spans="1:8" x14ac:dyDescent="0.25">
      <c r="A1294">
        <v>1293</v>
      </c>
      <c r="B1294" s="579">
        <f t="shared" si="83"/>
        <v>236302.5</v>
      </c>
      <c r="C1294" s="586">
        <f t="shared" si="85"/>
        <v>3.5</v>
      </c>
      <c r="F1294">
        <v>1293</v>
      </c>
      <c r="G1294" s="587">
        <f t="shared" si="86"/>
        <v>337575</v>
      </c>
      <c r="H1294" s="586">
        <f t="shared" si="84"/>
        <v>5</v>
      </c>
    </row>
    <row r="1295" spans="1:8" x14ac:dyDescent="0.25">
      <c r="A1295">
        <v>1294</v>
      </c>
      <c r="B1295" s="579">
        <f t="shared" si="83"/>
        <v>236302.5</v>
      </c>
      <c r="C1295" s="586">
        <f t="shared" si="85"/>
        <v>3.5</v>
      </c>
      <c r="F1295">
        <v>1294</v>
      </c>
      <c r="G1295" s="587">
        <f t="shared" si="86"/>
        <v>337575</v>
      </c>
      <c r="H1295" s="586">
        <f t="shared" si="84"/>
        <v>5</v>
      </c>
    </row>
    <row r="1296" spans="1:8" x14ac:dyDescent="0.25">
      <c r="A1296">
        <v>1295</v>
      </c>
      <c r="B1296" s="579">
        <f t="shared" si="83"/>
        <v>236302.5</v>
      </c>
      <c r="C1296" s="586">
        <f t="shared" si="85"/>
        <v>3.5</v>
      </c>
      <c r="F1296">
        <v>1295</v>
      </c>
      <c r="G1296" s="587">
        <f t="shared" si="86"/>
        <v>337575</v>
      </c>
      <c r="H1296" s="586">
        <f t="shared" si="84"/>
        <v>5</v>
      </c>
    </row>
    <row r="1297" spans="1:8" x14ac:dyDescent="0.25">
      <c r="A1297">
        <v>1296</v>
      </c>
      <c r="B1297" s="579">
        <f t="shared" si="83"/>
        <v>236302.5</v>
      </c>
      <c r="C1297" s="586">
        <f t="shared" si="85"/>
        <v>3.5</v>
      </c>
      <c r="F1297">
        <v>1296</v>
      </c>
      <c r="G1297" s="587">
        <f t="shared" si="86"/>
        <v>337575</v>
      </c>
      <c r="H1297" s="586">
        <f t="shared" si="84"/>
        <v>5</v>
      </c>
    </row>
    <row r="1298" spans="1:8" x14ac:dyDescent="0.25">
      <c r="A1298">
        <v>1297</v>
      </c>
      <c r="B1298" s="579">
        <f t="shared" si="83"/>
        <v>236302.5</v>
      </c>
      <c r="C1298" s="586">
        <f t="shared" si="85"/>
        <v>3.5</v>
      </c>
      <c r="F1298">
        <v>1297</v>
      </c>
      <c r="G1298" s="587">
        <f t="shared" si="86"/>
        <v>337575</v>
      </c>
      <c r="H1298" s="586">
        <f t="shared" si="84"/>
        <v>5</v>
      </c>
    </row>
    <row r="1299" spans="1:8" x14ac:dyDescent="0.25">
      <c r="A1299">
        <v>1298</v>
      </c>
      <c r="B1299" s="579">
        <f t="shared" si="83"/>
        <v>236302.5</v>
      </c>
      <c r="C1299" s="586">
        <f t="shared" si="85"/>
        <v>3.5</v>
      </c>
      <c r="F1299">
        <v>1298</v>
      </c>
      <c r="G1299" s="587">
        <f t="shared" si="86"/>
        <v>337575</v>
      </c>
      <c r="H1299" s="586">
        <f t="shared" si="84"/>
        <v>5</v>
      </c>
    </row>
    <row r="1300" spans="1:8" x14ac:dyDescent="0.25">
      <c r="A1300">
        <v>1299</v>
      </c>
      <c r="B1300" s="579">
        <f t="shared" si="83"/>
        <v>236302.5</v>
      </c>
      <c r="C1300" s="586">
        <f t="shared" si="85"/>
        <v>3.5</v>
      </c>
      <c r="F1300">
        <v>1299</v>
      </c>
      <c r="G1300" s="587">
        <f t="shared" si="86"/>
        <v>337575</v>
      </c>
      <c r="H1300" s="586">
        <f t="shared" si="84"/>
        <v>5</v>
      </c>
    </row>
    <row r="1301" spans="1:8" x14ac:dyDescent="0.25">
      <c r="A1301">
        <v>1300</v>
      </c>
      <c r="B1301" s="579">
        <f t="shared" si="83"/>
        <v>236302.5</v>
      </c>
      <c r="C1301" s="586">
        <f t="shared" si="85"/>
        <v>3.5</v>
      </c>
      <c r="F1301">
        <v>1300</v>
      </c>
      <c r="G1301" s="587">
        <f t="shared" si="86"/>
        <v>337575</v>
      </c>
      <c r="H1301" s="586">
        <f t="shared" si="84"/>
        <v>5</v>
      </c>
    </row>
    <row r="1302" spans="1:8" x14ac:dyDescent="0.25">
      <c r="A1302">
        <v>1301</v>
      </c>
      <c r="B1302" s="579">
        <f t="shared" si="83"/>
        <v>236302.5</v>
      </c>
      <c r="C1302" s="586">
        <f t="shared" si="85"/>
        <v>3.5</v>
      </c>
      <c r="F1302">
        <v>1301</v>
      </c>
      <c r="G1302" s="587">
        <f t="shared" si="86"/>
        <v>337575</v>
      </c>
      <c r="H1302" s="586">
        <f t="shared" si="84"/>
        <v>5</v>
      </c>
    </row>
    <row r="1303" spans="1:8" x14ac:dyDescent="0.25">
      <c r="A1303">
        <v>1302</v>
      </c>
      <c r="B1303" s="579">
        <f t="shared" si="83"/>
        <v>236302.5</v>
      </c>
      <c r="C1303" s="586">
        <f t="shared" si="85"/>
        <v>3.5</v>
      </c>
      <c r="F1303">
        <v>1302</v>
      </c>
      <c r="G1303" s="587">
        <f t="shared" si="86"/>
        <v>337575</v>
      </c>
      <c r="H1303" s="586">
        <f t="shared" si="84"/>
        <v>5</v>
      </c>
    </row>
    <row r="1304" spans="1:8" x14ac:dyDescent="0.25">
      <c r="A1304">
        <v>1303</v>
      </c>
      <c r="B1304" s="579">
        <f t="shared" si="83"/>
        <v>236302.5</v>
      </c>
      <c r="C1304" s="586">
        <f t="shared" si="85"/>
        <v>3.5</v>
      </c>
      <c r="F1304">
        <v>1303</v>
      </c>
      <c r="G1304" s="587">
        <f t="shared" si="86"/>
        <v>337575</v>
      </c>
      <c r="H1304" s="586">
        <f t="shared" si="84"/>
        <v>5</v>
      </c>
    </row>
    <row r="1305" spans="1:8" x14ac:dyDescent="0.25">
      <c r="A1305">
        <v>1304</v>
      </c>
      <c r="B1305" s="579">
        <f t="shared" si="83"/>
        <v>236302.5</v>
      </c>
      <c r="C1305" s="586">
        <f t="shared" si="85"/>
        <v>3.5</v>
      </c>
      <c r="F1305">
        <v>1304</v>
      </c>
      <c r="G1305" s="587">
        <f t="shared" si="86"/>
        <v>337575</v>
      </c>
      <c r="H1305" s="586">
        <f t="shared" si="84"/>
        <v>5</v>
      </c>
    </row>
    <row r="1306" spans="1:8" x14ac:dyDescent="0.25">
      <c r="A1306">
        <v>1305</v>
      </c>
      <c r="B1306" s="579">
        <f t="shared" si="83"/>
        <v>236302.5</v>
      </c>
      <c r="C1306" s="586">
        <f t="shared" si="85"/>
        <v>3.5</v>
      </c>
      <c r="F1306">
        <v>1305</v>
      </c>
      <c r="G1306" s="587">
        <f t="shared" si="86"/>
        <v>337575</v>
      </c>
      <c r="H1306" s="586">
        <f t="shared" si="84"/>
        <v>5</v>
      </c>
    </row>
    <row r="1307" spans="1:8" x14ac:dyDescent="0.25">
      <c r="A1307">
        <v>1306</v>
      </c>
      <c r="B1307" s="579">
        <f t="shared" ref="B1307:B1370" si="87">3.5*$D$2</f>
        <v>236302.5</v>
      </c>
      <c r="C1307" s="586">
        <f t="shared" si="85"/>
        <v>3.5</v>
      </c>
      <c r="F1307">
        <v>1306</v>
      </c>
      <c r="G1307" s="587">
        <f t="shared" si="86"/>
        <v>337575</v>
      </c>
      <c r="H1307" s="586">
        <f t="shared" si="84"/>
        <v>5</v>
      </c>
    </row>
    <row r="1308" spans="1:8" x14ac:dyDescent="0.25">
      <c r="A1308">
        <v>1307</v>
      </c>
      <c r="B1308" s="579">
        <f t="shared" si="87"/>
        <v>236302.5</v>
      </c>
      <c r="C1308" s="586">
        <f t="shared" si="85"/>
        <v>3.5</v>
      </c>
      <c r="F1308">
        <v>1307</v>
      </c>
      <c r="G1308" s="587">
        <f t="shared" si="86"/>
        <v>337575</v>
      </c>
      <c r="H1308" s="586">
        <f t="shared" si="84"/>
        <v>5</v>
      </c>
    </row>
    <row r="1309" spans="1:8" x14ac:dyDescent="0.25">
      <c r="A1309">
        <v>1308</v>
      </c>
      <c r="B1309" s="579">
        <f t="shared" si="87"/>
        <v>236302.5</v>
      </c>
      <c r="C1309" s="586">
        <f t="shared" si="85"/>
        <v>3.5</v>
      </c>
      <c r="F1309">
        <v>1308</v>
      </c>
      <c r="G1309" s="587">
        <f t="shared" si="86"/>
        <v>337575</v>
      </c>
      <c r="H1309" s="586">
        <f t="shared" si="84"/>
        <v>5</v>
      </c>
    </row>
    <row r="1310" spans="1:8" x14ac:dyDescent="0.25">
      <c r="A1310">
        <v>1309</v>
      </c>
      <c r="B1310" s="579">
        <f t="shared" si="87"/>
        <v>236302.5</v>
      </c>
      <c r="C1310" s="586">
        <f t="shared" si="85"/>
        <v>3.5</v>
      </c>
      <c r="F1310">
        <v>1309</v>
      </c>
      <c r="G1310" s="587">
        <f t="shared" si="86"/>
        <v>337575</v>
      </c>
      <c r="H1310" s="586">
        <f t="shared" si="84"/>
        <v>5</v>
      </c>
    </row>
    <row r="1311" spans="1:8" x14ac:dyDescent="0.25">
      <c r="A1311">
        <v>1310</v>
      </c>
      <c r="B1311" s="579">
        <f t="shared" si="87"/>
        <v>236302.5</v>
      </c>
      <c r="C1311" s="586">
        <f t="shared" si="85"/>
        <v>3.5</v>
      </c>
      <c r="F1311">
        <v>1310</v>
      </c>
      <c r="G1311" s="587">
        <f t="shared" si="86"/>
        <v>337575</v>
      </c>
      <c r="H1311" s="586">
        <f t="shared" si="84"/>
        <v>5</v>
      </c>
    </row>
    <row r="1312" spans="1:8" x14ac:dyDescent="0.25">
      <c r="A1312">
        <v>1311</v>
      </c>
      <c r="B1312" s="579">
        <f t="shared" si="87"/>
        <v>236302.5</v>
      </c>
      <c r="C1312" s="586">
        <f t="shared" si="85"/>
        <v>3.5</v>
      </c>
      <c r="F1312">
        <v>1311</v>
      </c>
      <c r="G1312" s="587">
        <f t="shared" si="86"/>
        <v>337575</v>
      </c>
      <c r="H1312" s="586">
        <f t="shared" si="84"/>
        <v>5</v>
      </c>
    </row>
    <row r="1313" spans="1:8" x14ac:dyDescent="0.25">
      <c r="A1313">
        <v>1312</v>
      </c>
      <c r="B1313" s="579">
        <f t="shared" si="87"/>
        <v>236302.5</v>
      </c>
      <c r="C1313" s="586">
        <f t="shared" si="85"/>
        <v>3.5</v>
      </c>
      <c r="F1313">
        <v>1312</v>
      </c>
      <c r="G1313" s="587">
        <f t="shared" si="86"/>
        <v>337575</v>
      </c>
      <c r="H1313" s="586">
        <f t="shared" si="84"/>
        <v>5</v>
      </c>
    </row>
    <row r="1314" spans="1:8" x14ac:dyDescent="0.25">
      <c r="A1314">
        <v>1313</v>
      </c>
      <c r="B1314" s="579">
        <f t="shared" si="87"/>
        <v>236302.5</v>
      </c>
      <c r="C1314" s="586">
        <f t="shared" si="85"/>
        <v>3.5</v>
      </c>
      <c r="F1314">
        <v>1313</v>
      </c>
      <c r="G1314" s="587">
        <f t="shared" si="86"/>
        <v>337575</v>
      </c>
      <c r="H1314" s="586">
        <f t="shared" si="84"/>
        <v>5</v>
      </c>
    </row>
    <row r="1315" spans="1:8" x14ac:dyDescent="0.25">
      <c r="A1315">
        <v>1314</v>
      </c>
      <c r="B1315" s="579">
        <f t="shared" si="87"/>
        <v>236302.5</v>
      </c>
      <c r="C1315" s="586">
        <f t="shared" si="85"/>
        <v>3.5</v>
      </c>
      <c r="F1315">
        <v>1314</v>
      </c>
      <c r="G1315" s="587">
        <f t="shared" si="86"/>
        <v>337575</v>
      </c>
      <c r="H1315" s="586">
        <f t="shared" si="84"/>
        <v>5</v>
      </c>
    </row>
    <row r="1316" spans="1:8" x14ac:dyDescent="0.25">
      <c r="A1316">
        <v>1315</v>
      </c>
      <c r="B1316" s="579">
        <f t="shared" si="87"/>
        <v>236302.5</v>
      </c>
      <c r="C1316" s="586">
        <f t="shared" si="85"/>
        <v>3.5</v>
      </c>
      <c r="F1316">
        <v>1315</v>
      </c>
      <c r="G1316" s="587">
        <f t="shared" si="86"/>
        <v>337575</v>
      </c>
      <c r="H1316" s="586">
        <f t="shared" si="84"/>
        <v>5</v>
      </c>
    </row>
    <row r="1317" spans="1:8" x14ac:dyDescent="0.25">
      <c r="A1317">
        <v>1316</v>
      </c>
      <c r="B1317" s="579">
        <f t="shared" si="87"/>
        <v>236302.5</v>
      </c>
      <c r="C1317" s="586">
        <f t="shared" si="85"/>
        <v>3.5</v>
      </c>
      <c r="F1317">
        <v>1316</v>
      </c>
      <c r="G1317" s="587">
        <f t="shared" si="86"/>
        <v>337575</v>
      </c>
      <c r="H1317" s="586">
        <f t="shared" si="84"/>
        <v>5</v>
      </c>
    </row>
    <row r="1318" spans="1:8" x14ac:dyDescent="0.25">
      <c r="A1318">
        <v>1317</v>
      </c>
      <c r="B1318" s="579">
        <f t="shared" si="87"/>
        <v>236302.5</v>
      </c>
      <c r="C1318" s="586">
        <f t="shared" si="85"/>
        <v>3.5</v>
      </c>
      <c r="F1318">
        <v>1317</v>
      </c>
      <c r="G1318" s="587">
        <f t="shared" si="86"/>
        <v>337575</v>
      </c>
      <c r="H1318" s="586">
        <f t="shared" si="84"/>
        <v>5</v>
      </c>
    </row>
    <row r="1319" spans="1:8" x14ac:dyDescent="0.25">
      <c r="A1319">
        <v>1318</v>
      </c>
      <c r="B1319" s="579">
        <f t="shared" si="87"/>
        <v>236302.5</v>
      </c>
      <c r="C1319" s="586">
        <f t="shared" si="85"/>
        <v>3.5</v>
      </c>
      <c r="F1319">
        <v>1318</v>
      </c>
      <c r="G1319" s="587">
        <f t="shared" si="86"/>
        <v>337575</v>
      </c>
      <c r="H1319" s="586">
        <f t="shared" si="84"/>
        <v>5</v>
      </c>
    </row>
    <row r="1320" spans="1:8" x14ac:dyDescent="0.25">
      <c r="A1320">
        <v>1319</v>
      </c>
      <c r="B1320" s="579">
        <f t="shared" si="87"/>
        <v>236302.5</v>
      </c>
      <c r="C1320" s="586">
        <f t="shared" si="85"/>
        <v>3.5</v>
      </c>
      <c r="F1320">
        <v>1319</v>
      </c>
      <c r="G1320" s="587">
        <f t="shared" si="86"/>
        <v>337575</v>
      </c>
      <c r="H1320" s="586">
        <f t="shared" si="84"/>
        <v>5</v>
      </c>
    </row>
    <row r="1321" spans="1:8" x14ac:dyDescent="0.25">
      <c r="A1321">
        <v>1320</v>
      </c>
      <c r="B1321" s="579">
        <f t="shared" si="87"/>
        <v>236302.5</v>
      </c>
      <c r="C1321" s="586">
        <f t="shared" si="85"/>
        <v>3.5</v>
      </c>
      <c r="F1321">
        <v>1320</v>
      </c>
      <c r="G1321" s="587">
        <f t="shared" si="86"/>
        <v>337575</v>
      </c>
      <c r="H1321" s="586">
        <f t="shared" si="84"/>
        <v>5</v>
      </c>
    </row>
    <row r="1322" spans="1:8" x14ac:dyDescent="0.25">
      <c r="A1322">
        <v>1321</v>
      </c>
      <c r="B1322" s="579">
        <f t="shared" si="87"/>
        <v>236302.5</v>
      </c>
      <c r="C1322" s="586">
        <f t="shared" si="85"/>
        <v>3.5</v>
      </c>
      <c r="F1322">
        <v>1321</v>
      </c>
      <c r="G1322" s="587">
        <f t="shared" si="86"/>
        <v>337575</v>
      </c>
      <c r="H1322" s="586">
        <f t="shared" si="84"/>
        <v>5</v>
      </c>
    </row>
    <row r="1323" spans="1:8" x14ac:dyDescent="0.25">
      <c r="A1323">
        <v>1322</v>
      </c>
      <c r="B1323" s="579">
        <f t="shared" si="87"/>
        <v>236302.5</v>
      </c>
      <c r="C1323" s="586">
        <f t="shared" si="85"/>
        <v>3.5</v>
      </c>
      <c r="F1323">
        <v>1322</v>
      </c>
      <c r="G1323" s="587">
        <f t="shared" si="86"/>
        <v>337575</v>
      </c>
      <c r="H1323" s="586">
        <f t="shared" si="84"/>
        <v>5</v>
      </c>
    </row>
    <row r="1324" spans="1:8" x14ac:dyDescent="0.25">
      <c r="A1324">
        <v>1323</v>
      </c>
      <c r="B1324" s="579">
        <f t="shared" si="87"/>
        <v>236302.5</v>
      </c>
      <c r="C1324" s="586">
        <f t="shared" si="85"/>
        <v>3.5</v>
      </c>
      <c r="F1324">
        <v>1323</v>
      </c>
      <c r="G1324" s="587">
        <f t="shared" si="86"/>
        <v>337575</v>
      </c>
      <c r="H1324" s="586">
        <f t="shared" si="84"/>
        <v>5</v>
      </c>
    </row>
    <row r="1325" spans="1:8" x14ac:dyDescent="0.25">
      <c r="A1325">
        <v>1324</v>
      </c>
      <c r="B1325" s="579">
        <f t="shared" si="87"/>
        <v>236302.5</v>
      </c>
      <c r="C1325" s="586">
        <f t="shared" si="85"/>
        <v>3.5</v>
      </c>
      <c r="F1325">
        <v>1324</v>
      </c>
      <c r="G1325" s="587">
        <f t="shared" si="86"/>
        <v>337575</v>
      </c>
      <c r="H1325" s="586">
        <f t="shared" si="84"/>
        <v>5</v>
      </c>
    </row>
    <row r="1326" spans="1:8" x14ac:dyDescent="0.25">
      <c r="A1326">
        <v>1325</v>
      </c>
      <c r="B1326" s="579">
        <f t="shared" si="87"/>
        <v>236302.5</v>
      </c>
      <c r="C1326" s="586">
        <f t="shared" si="85"/>
        <v>3.5</v>
      </c>
      <c r="F1326">
        <v>1325</v>
      </c>
      <c r="G1326" s="587">
        <f t="shared" si="86"/>
        <v>337575</v>
      </c>
      <c r="H1326" s="586">
        <f t="shared" si="84"/>
        <v>5</v>
      </c>
    </row>
    <row r="1327" spans="1:8" x14ac:dyDescent="0.25">
      <c r="A1327">
        <v>1326</v>
      </c>
      <c r="B1327" s="579">
        <f t="shared" si="87"/>
        <v>236302.5</v>
      </c>
      <c r="C1327" s="586">
        <f t="shared" si="85"/>
        <v>3.5</v>
      </c>
      <c r="F1327">
        <v>1326</v>
      </c>
      <c r="G1327" s="587">
        <f t="shared" si="86"/>
        <v>337575</v>
      </c>
      <c r="H1327" s="586">
        <f t="shared" si="84"/>
        <v>5</v>
      </c>
    </row>
    <row r="1328" spans="1:8" x14ac:dyDescent="0.25">
      <c r="A1328">
        <v>1327</v>
      </c>
      <c r="B1328" s="579">
        <f t="shared" si="87"/>
        <v>236302.5</v>
      </c>
      <c r="C1328" s="586">
        <f t="shared" si="85"/>
        <v>3.5</v>
      </c>
      <c r="F1328">
        <v>1327</v>
      </c>
      <c r="G1328" s="587">
        <f t="shared" si="86"/>
        <v>337575</v>
      </c>
      <c r="H1328" s="586">
        <f t="shared" si="84"/>
        <v>5</v>
      </c>
    </row>
    <row r="1329" spans="1:8" x14ac:dyDescent="0.25">
      <c r="A1329">
        <v>1328</v>
      </c>
      <c r="B1329" s="579">
        <f t="shared" si="87"/>
        <v>236302.5</v>
      </c>
      <c r="C1329" s="586">
        <f t="shared" si="85"/>
        <v>3.5</v>
      </c>
      <c r="F1329">
        <v>1328</v>
      </c>
      <c r="G1329" s="587">
        <f t="shared" si="86"/>
        <v>337575</v>
      </c>
      <c r="H1329" s="586">
        <f t="shared" si="84"/>
        <v>5</v>
      </c>
    </row>
    <row r="1330" spans="1:8" x14ac:dyDescent="0.25">
      <c r="A1330">
        <v>1329</v>
      </c>
      <c r="B1330" s="579">
        <f t="shared" si="87"/>
        <v>236302.5</v>
      </c>
      <c r="C1330" s="586">
        <f t="shared" si="85"/>
        <v>3.5</v>
      </c>
      <c r="F1330">
        <v>1329</v>
      </c>
      <c r="G1330" s="587">
        <f t="shared" si="86"/>
        <v>337575</v>
      </c>
      <c r="H1330" s="586">
        <f t="shared" si="84"/>
        <v>5</v>
      </c>
    </row>
    <row r="1331" spans="1:8" x14ac:dyDescent="0.25">
      <c r="A1331">
        <v>1330</v>
      </c>
      <c r="B1331" s="579">
        <f t="shared" si="87"/>
        <v>236302.5</v>
      </c>
      <c r="C1331" s="586">
        <f t="shared" si="85"/>
        <v>3.5</v>
      </c>
      <c r="F1331">
        <v>1330</v>
      </c>
      <c r="G1331" s="587">
        <f t="shared" si="86"/>
        <v>337575</v>
      </c>
      <c r="H1331" s="586">
        <f t="shared" ref="H1331:H1394" si="88">$L$5</f>
        <v>5</v>
      </c>
    </row>
    <row r="1332" spans="1:8" x14ac:dyDescent="0.25">
      <c r="A1332">
        <v>1331</v>
      </c>
      <c r="B1332" s="579">
        <f t="shared" si="87"/>
        <v>236302.5</v>
      </c>
      <c r="C1332" s="586">
        <f t="shared" si="85"/>
        <v>3.5</v>
      </c>
      <c r="F1332">
        <v>1331</v>
      </c>
      <c r="G1332" s="587">
        <f t="shared" si="86"/>
        <v>337575</v>
      </c>
      <c r="H1332" s="586">
        <f t="shared" si="88"/>
        <v>5</v>
      </c>
    </row>
    <row r="1333" spans="1:8" x14ac:dyDescent="0.25">
      <c r="A1333">
        <v>1332</v>
      </c>
      <c r="B1333" s="579">
        <f t="shared" si="87"/>
        <v>236302.5</v>
      </c>
      <c r="C1333" s="586">
        <f t="shared" si="85"/>
        <v>3.5</v>
      </c>
      <c r="F1333">
        <v>1332</v>
      </c>
      <c r="G1333" s="587">
        <f t="shared" si="86"/>
        <v>337575</v>
      </c>
      <c r="H1333" s="586">
        <f t="shared" si="88"/>
        <v>5</v>
      </c>
    </row>
    <row r="1334" spans="1:8" x14ac:dyDescent="0.25">
      <c r="A1334">
        <v>1333</v>
      </c>
      <c r="B1334" s="579">
        <f t="shared" si="87"/>
        <v>236302.5</v>
      </c>
      <c r="C1334" s="586">
        <f t="shared" si="85"/>
        <v>3.5</v>
      </c>
      <c r="F1334">
        <v>1333</v>
      </c>
      <c r="G1334" s="587">
        <f t="shared" si="86"/>
        <v>337575</v>
      </c>
      <c r="H1334" s="586">
        <f t="shared" si="88"/>
        <v>5</v>
      </c>
    </row>
    <row r="1335" spans="1:8" x14ac:dyDescent="0.25">
      <c r="A1335">
        <v>1334</v>
      </c>
      <c r="B1335" s="579">
        <f t="shared" si="87"/>
        <v>236302.5</v>
      </c>
      <c r="C1335" s="586">
        <f t="shared" si="85"/>
        <v>3.5</v>
      </c>
      <c r="F1335">
        <v>1334</v>
      </c>
      <c r="G1335" s="587">
        <f t="shared" si="86"/>
        <v>337575</v>
      </c>
      <c r="H1335" s="586">
        <f t="shared" si="88"/>
        <v>5</v>
      </c>
    </row>
    <row r="1336" spans="1:8" x14ac:dyDescent="0.25">
      <c r="A1336">
        <v>1335</v>
      </c>
      <c r="B1336" s="579">
        <f t="shared" si="87"/>
        <v>236302.5</v>
      </c>
      <c r="C1336" s="586">
        <f t="shared" si="85"/>
        <v>3.5</v>
      </c>
      <c r="F1336">
        <v>1335</v>
      </c>
      <c r="G1336" s="587">
        <f t="shared" si="86"/>
        <v>337575</v>
      </c>
      <c r="H1336" s="586">
        <f t="shared" si="88"/>
        <v>5</v>
      </c>
    </row>
    <row r="1337" spans="1:8" x14ac:dyDescent="0.25">
      <c r="A1337">
        <v>1336</v>
      </c>
      <c r="B1337" s="579">
        <f t="shared" si="87"/>
        <v>236302.5</v>
      </c>
      <c r="C1337" s="586">
        <f t="shared" si="85"/>
        <v>3.5</v>
      </c>
      <c r="F1337">
        <v>1336</v>
      </c>
      <c r="G1337" s="587">
        <f t="shared" si="86"/>
        <v>337575</v>
      </c>
      <c r="H1337" s="586">
        <f t="shared" si="88"/>
        <v>5</v>
      </c>
    </row>
    <row r="1338" spans="1:8" x14ac:dyDescent="0.25">
      <c r="A1338">
        <v>1337</v>
      </c>
      <c r="B1338" s="579">
        <f t="shared" si="87"/>
        <v>236302.5</v>
      </c>
      <c r="C1338" s="586">
        <f t="shared" si="85"/>
        <v>3.5</v>
      </c>
      <c r="F1338">
        <v>1337</v>
      </c>
      <c r="G1338" s="587">
        <f t="shared" si="86"/>
        <v>337575</v>
      </c>
      <c r="H1338" s="586">
        <f t="shared" si="88"/>
        <v>5</v>
      </c>
    </row>
    <row r="1339" spans="1:8" x14ac:dyDescent="0.25">
      <c r="A1339">
        <v>1338</v>
      </c>
      <c r="B1339" s="579">
        <f t="shared" si="87"/>
        <v>236302.5</v>
      </c>
      <c r="C1339" s="586">
        <f t="shared" si="85"/>
        <v>3.5</v>
      </c>
      <c r="F1339">
        <v>1338</v>
      </c>
      <c r="G1339" s="587">
        <f t="shared" si="86"/>
        <v>337575</v>
      </c>
      <c r="H1339" s="586">
        <f t="shared" si="88"/>
        <v>5</v>
      </c>
    </row>
    <row r="1340" spans="1:8" x14ac:dyDescent="0.25">
      <c r="A1340">
        <v>1339</v>
      </c>
      <c r="B1340" s="579">
        <f t="shared" si="87"/>
        <v>236302.5</v>
      </c>
      <c r="C1340" s="586">
        <f t="shared" si="85"/>
        <v>3.5</v>
      </c>
      <c r="F1340">
        <v>1339</v>
      </c>
      <c r="G1340" s="587">
        <f t="shared" si="86"/>
        <v>337575</v>
      </c>
      <c r="H1340" s="586">
        <f t="shared" si="88"/>
        <v>5</v>
      </c>
    </row>
    <row r="1341" spans="1:8" x14ac:dyDescent="0.25">
      <c r="A1341">
        <v>1340</v>
      </c>
      <c r="B1341" s="579">
        <f t="shared" si="87"/>
        <v>236302.5</v>
      </c>
      <c r="C1341" s="586">
        <f t="shared" si="85"/>
        <v>3.5</v>
      </c>
      <c r="F1341">
        <v>1340</v>
      </c>
      <c r="G1341" s="587">
        <f t="shared" si="86"/>
        <v>337575</v>
      </c>
      <c r="H1341" s="586">
        <f t="shared" si="88"/>
        <v>5</v>
      </c>
    </row>
    <row r="1342" spans="1:8" x14ac:dyDescent="0.25">
      <c r="A1342">
        <v>1341</v>
      </c>
      <c r="B1342" s="579">
        <f t="shared" si="87"/>
        <v>236302.5</v>
      </c>
      <c r="C1342" s="586">
        <f t="shared" si="85"/>
        <v>3.5</v>
      </c>
      <c r="F1342">
        <v>1341</v>
      </c>
      <c r="G1342" s="587">
        <f t="shared" si="86"/>
        <v>337575</v>
      </c>
      <c r="H1342" s="586">
        <f t="shared" si="88"/>
        <v>5</v>
      </c>
    </row>
    <row r="1343" spans="1:8" x14ac:dyDescent="0.25">
      <c r="A1343">
        <v>1342</v>
      </c>
      <c r="B1343" s="579">
        <f t="shared" si="87"/>
        <v>236302.5</v>
      </c>
      <c r="C1343" s="586">
        <f t="shared" si="85"/>
        <v>3.5</v>
      </c>
      <c r="F1343">
        <v>1342</v>
      </c>
      <c r="G1343" s="587">
        <f t="shared" si="86"/>
        <v>337575</v>
      </c>
      <c r="H1343" s="586">
        <f t="shared" si="88"/>
        <v>5</v>
      </c>
    </row>
    <row r="1344" spans="1:8" x14ac:dyDescent="0.25">
      <c r="A1344">
        <v>1343</v>
      </c>
      <c r="B1344" s="579">
        <f t="shared" si="87"/>
        <v>236302.5</v>
      </c>
      <c r="C1344" s="586">
        <f t="shared" si="85"/>
        <v>3.5</v>
      </c>
      <c r="F1344">
        <v>1343</v>
      </c>
      <c r="G1344" s="587">
        <f t="shared" si="86"/>
        <v>337575</v>
      </c>
      <c r="H1344" s="586">
        <f t="shared" si="88"/>
        <v>5</v>
      </c>
    </row>
    <row r="1345" spans="1:8" x14ac:dyDescent="0.25">
      <c r="A1345">
        <v>1344</v>
      </c>
      <c r="B1345" s="579">
        <f t="shared" si="87"/>
        <v>236302.5</v>
      </c>
      <c r="C1345" s="586">
        <f t="shared" si="85"/>
        <v>3.5</v>
      </c>
      <c r="F1345">
        <v>1344</v>
      </c>
      <c r="G1345" s="587">
        <f t="shared" si="86"/>
        <v>337575</v>
      </c>
      <c r="H1345" s="586">
        <f t="shared" si="88"/>
        <v>5</v>
      </c>
    </row>
    <row r="1346" spans="1:8" x14ac:dyDescent="0.25">
      <c r="A1346">
        <v>1345</v>
      </c>
      <c r="B1346" s="579">
        <f t="shared" si="87"/>
        <v>236302.5</v>
      </c>
      <c r="C1346" s="586">
        <f t="shared" si="85"/>
        <v>3.5</v>
      </c>
      <c r="F1346">
        <v>1345</v>
      </c>
      <c r="G1346" s="587">
        <f t="shared" si="86"/>
        <v>337575</v>
      </c>
      <c r="H1346" s="586">
        <f t="shared" si="88"/>
        <v>5</v>
      </c>
    </row>
    <row r="1347" spans="1:8" x14ac:dyDescent="0.25">
      <c r="A1347">
        <v>1346</v>
      </c>
      <c r="B1347" s="579">
        <f t="shared" si="87"/>
        <v>236302.5</v>
      </c>
      <c r="C1347" s="586">
        <f t="shared" ref="C1347:C1410" si="89">B1347/$D$2</f>
        <v>3.5</v>
      </c>
      <c r="F1347">
        <v>1346</v>
      </c>
      <c r="G1347" s="587">
        <f t="shared" ref="G1347:G1410" si="90">H1347*$D$2</f>
        <v>337575</v>
      </c>
      <c r="H1347" s="586">
        <f t="shared" si="88"/>
        <v>5</v>
      </c>
    </row>
    <row r="1348" spans="1:8" x14ac:dyDescent="0.25">
      <c r="A1348">
        <v>1347</v>
      </c>
      <c r="B1348" s="579">
        <f t="shared" si="87"/>
        <v>236302.5</v>
      </c>
      <c r="C1348" s="586">
        <f t="shared" si="89"/>
        <v>3.5</v>
      </c>
      <c r="F1348">
        <v>1347</v>
      </c>
      <c r="G1348" s="587">
        <f t="shared" si="90"/>
        <v>337575</v>
      </c>
      <c r="H1348" s="586">
        <f t="shared" si="88"/>
        <v>5</v>
      </c>
    </row>
    <row r="1349" spans="1:8" x14ac:dyDescent="0.25">
      <c r="A1349">
        <v>1348</v>
      </c>
      <c r="B1349" s="579">
        <f t="shared" si="87"/>
        <v>236302.5</v>
      </c>
      <c r="C1349" s="586">
        <f t="shared" si="89"/>
        <v>3.5</v>
      </c>
      <c r="F1349">
        <v>1348</v>
      </c>
      <c r="G1349" s="587">
        <f t="shared" si="90"/>
        <v>337575</v>
      </c>
      <c r="H1349" s="586">
        <f t="shared" si="88"/>
        <v>5</v>
      </c>
    </row>
    <row r="1350" spans="1:8" x14ac:dyDescent="0.25">
      <c r="A1350">
        <v>1349</v>
      </c>
      <c r="B1350" s="579">
        <f t="shared" si="87"/>
        <v>236302.5</v>
      </c>
      <c r="C1350" s="586">
        <f t="shared" si="89"/>
        <v>3.5</v>
      </c>
      <c r="F1350">
        <v>1349</v>
      </c>
      <c r="G1350" s="587">
        <f t="shared" si="90"/>
        <v>337575</v>
      </c>
      <c r="H1350" s="586">
        <f t="shared" si="88"/>
        <v>5</v>
      </c>
    </row>
    <row r="1351" spans="1:8" x14ac:dyDescent="0.25">
      <c r="A1351">
        <v>1350</v>
      </c>
      <c r="B1351" s="579">
        <f t="shared" si="87"/>
        <v>236302.5</v>
      </c>
      <c r="C1351" s="586">
        <f t="shared" si="89"/>
        <v>3.5</v>
      </c>
      <c r="F1351">
        <v>1350</v>
      </c>
      <c r="G1351" s="587">
        <f t="shared" si="90"/>
        <v>337575</v>
      </c>
      <c r="H1351" s="586">
        <f t="shared" si="88"/>
        <v>5</v>
      </c>
    </row>
    <row r="1352" spans="1:8" x14ac:dyDescent="0.25">
      <c r="A1352">
        <v>1351</v>
      </c>
      <c r="B1352" s="579">
        <f t="shared" si="87"/>
        <v>236302.5</v>
      </c>
      <c r="C1352" s="586">
        <f t="shared" si="89"/>
        <v>3.5</v>
      </c>
      <c r="F1352">
        <v>1351</v>
      </c>
      <c r="G1352" s="587">
        <f t="shared" si="90"/>
        <v>337575</v>
      </c>
      <c r="H1352" s="586">
        <f t="shared" si="88"/>
        <v>5</v>
      </c>
    </row>
    <row r="1353" spans="1:8" x14ac:dyDescent="0.25">
      <c r="A1353">
        <v>1352</v>
      </c>
      <c r="B1353" s="579">
        <f t="shared" si="87"/>
        <v>236302.5</v>
      </c>
      <c r="C1353" s="586">
        <f t="shared" si="89"/>
        <v>3.5</v>
      </c>
      <c r="F1353">
        <v>1352</v>
      </c>
      <c r="G1353" s="587">
        <f t="shared" si="90"/>
        <v>337575</v>
      </c>
      <c r="H1353" s="586">
        <f t="shared" si="88"/>
        <v>5</v>
      </c>
    </row>
    <row r="1354" spans="1:8" x14ac:dyDescent="0.25">
      <c r="A1354">
        <v>1353</v>
      </c>
      <c r="B1354" s="579">
        <f t="shared" si="87"/>
        <v>236302.5</v>
      </c>
      <c r="C1354" s="586">
        <f t="shared" si="89"/>
        <v>3.5</v>
      </c>
      <c r="F1354">
        <v>1353</v>
      </c>
      <c r="G1354" s="587">
        <f t="shared" si="90"/>
        <v>337575</v>
      </c>
      <c r="H1354" s="586">
        <f t="shared" si="88"/>
        <v>5</v>
      </c>
    </row>
    <row r="1355" spans="1:8" x14ac:dyDescent="0.25">
      <c r="A1355">
        <v>1354</v>
      </c>
      <c r="B1355" s="579">
        <f t="shared" si="87"/>
        <v>236302.5</v>
      </c>
      <c r="C1355" s="586">
        <f t="shared" si="89"/>
        <v>3.5</v>
      </c>
      <c r="F1355">
        <v>1354</v>
      </c>
      <c r="G1355" s="587">
        <f t="shared" si="90"/>
        <v>337575</v>
      </c>
      <c r="H1355" s="586">
        <f t="shared" si="88"/>
        <v>5</v>
      </c>
    </row>
    <row r="1356" spans="1:8" x14ac:dyDescent="0.25">
      <c r="A1356">
        <v>1355</v>
      </c>
      <c r="B1356" s="579">
        <f t="shared" si="87"/>
        <v>236302.5</v>
      </c>
      <c r="C1356" s="586">
        <f t="shared" si="89"/>
        <v>3.5</v>
      </c>
      <c r="F1356">
        <v>1355</v>
      </c>
      <c r="G1356" s="587">
        <f t="shared" si="90"/>
        <v>337575</v>
      </c>
      <c r="H1356" s="586">
        <f t="shared" si="88"/>
        <v>5</v>
      </c>
    </row>
    <row r="1357" spans="1:8" x14ac:dyDescent="0.25">
      <c r="A1357">
        <v>1356</v>
      </c>
      <c r="B1357" s="579">
        <f t="shared" si="87"/>
        <v>236302.5</v>
      </c>
      <c r="C1357" s="586">
        <f t="shared" si="89"/>
        <v>3.5</v>
      </c>
      <c r="F1357">
        <v>1356</v>
      </c>
      <c r="G1357" s="587">
        <f t="shared" si="90"/>
        <v>337575</v>
      </c>
      <c r="H1357" s="586">
        <f t="shared" si="88"/>
        <v>5</v>
      </c>
    </row>
    <row r="1358" spans="1:8" x14ac:dyDescent="0.25">
      <c r="A1358">
        <v>1357</v>
      </c>
      <c r="B1358" s="579">
        <f t="shared" si="87"/>
        <v>236302.5</v>
      </c>
      <c r="C1358" s="586">
        <f t="shared" si="89"/>
        <v>3.5</v>
      </c>
      <c r="F1358">
        <v>1357</v>
      </c>
      <c r="G1358" s="587">
        <f t="shared" si="90"/>
        <v>337575</v>
      </c>
      <c r="H1358" s="586">
        <f t="shared" si="88"/>
        <v>5</v>
      </c>
    </row>
    <row r="1359" spans="1:8" x14ac:dyDescent="0.25">
      <c r="A1359">
        <v>1358</v>
      </c>
      <c r="B1359" s="579">
        <f t="shared" si="87"/>
        <v>236302.5</v>
      </c>
      <c r="C1359" s="586">
        <f t="shared" si="89"/>
        <v>3.5</v>
      </c>
      <c r="F1359">
        <v>1358</v>
      </c>
      <c r="G1359" s="587">
        <f t="shared" si="90"/>
        <v>337575</v>
      </c>
      <c r="H1359" s="586">
        <f t="shared" si="88"/>
        <v>5</v>
      </c>
    </row>
    <row r="1360" spans="1:8" x14ac:dyDescent="0.25">
      <c r="A1360">
        <v>1359</v>
      </c>
      <c r="B1360" s="579">
        <f t="shared" si="87"/>
        <v>236302.5</v>
      </c>
      <c r="C1360" s="586">
        <f t="shared" si="89"/>
        <v>3.5</v>
      </c>
      <c r="F1360">
        <v>1359</v>
      </c>
      <c r="G1360" s="587">
        <f t="shared" si="90"/>
        <v>337575</v>
      </c>
      <c r="H1360" s="586">
        <f t="shared" si="88"/>
        <v>5</v>
      </c>
    </row>
    <row r="1361" spans="1:8" x14ac:dyDescent="0.25">
      <c r="A1361">
        <v>1360</v>
      </c>
      <c r="B1361" s="579">
        <f t="shared" si="87"/>
        <v>236302.5</v>
      </c>
      <c r="C1361" s="586">
        <f t="shared" si="89"/>
        <v>3.5</v>
      </c>
      <c r="F1361">
        <v>1360</v>
      </c>
      <c r="G1361" s="587">
        <f t="shared" si="90"/>
        <v>337575</v>
      </c>
      <c r="H1361" s="586">
        <f t="shared" si="88"/>
        <v>5</v>
      </c>
    </row>
    <row r="1362" spans="1:8" x14ac:dyDescent="0.25">
      <c r="A1362">
        <v>1361</v>
      </c>
      <c r="B1362" s="579">
        <f t="shared" si="87"/>
        <v>236302.5</v>
      </c>
      <c r="C1362" s="586">
        <f t="shared" si="89"/>
        <v>3.5</v>
      </c>
      <c r="F1362">
        <v>1361</v>
      </c>
      <c r="G1362" s="587">
        <f t="shared" si="90"/>
        <v>337575</v>
      </c>
      <c r="H1362" s="586">
        <f t="shared" si="88"/>
        <v>5</v>
      </c>
    </row>
    <row r="1363" spans="1:8" x14ac:dyDescent="0.25">
      <c r="A1363">
        <v>1362</v>
      </c>
      <c r="B1363" s="579">
        <f t="shared" si="87"/>
        <v>236302.5</v>
      </c>
      <c r="C1363" s="586">
        <f t="shared" si="89"/>
        <v>3.5</v>
      </c>
      <c r="F1363">
        <v>1362</v>
      </c>
      <c r="G1363" s="587">
        <f t="shared" si="90"/>
        <v>337575</v>
      </c>
      <c r="H1363" s="586">
        <f t="shared" si="88"/>
        <v>5</v>
      </c>
    </row>
    <row r="1364" spans="1:8" x14ac:dyDescent="0.25">
      <c r="A1364">
        <v>1363</v>
      </c>
      <c r="B1364" s="579">
        <f t="shared" si="87"/>
        <v>236302.5</v>
      </c>
      <c r="C1364" s="586">
        <f t="shared" si="89"/>
        <v>3.5</v>
      </c>
      <c r="F1364">
        <v>1363</v>
      </c>
      <c r="G1364" s="587">
        <f t="shared" si="90"/>
        <v>337575</v>
      </c>
      <c r="H1364" s="586">
        <f t="shared" si="88"/>
        <v>5</v>
      </c>
    </row>
    <row r="1365" spans="1:8" x14ac:dyDescent="0.25">
      <c r="A1365">
        <v>1364</v>
      </c>
      <c r="B1365" s="579">
        <f t="shared" si="87"/>
        <v>236302.5</v>
      </c>
      <c r="C1365" s="586">
        <f t="shared" si="89"/>
        <v>3.5</v>
      </c>
      <c r="F1365">
        <v>1364</v>
      </c>
      <c r="G1365" s="587">
        <f t="shared" si="90"/>
        <v>337575</v>
      </c>
      <c r="H1365" s="586">
        <f t="shared" si="88"/>
        <v>5</v>
      </c>
    </row>
    <row r="1366" spans="1:8" x14ac:dyDescent="0.25">
      <c r="A1366">
        <v>1365</v>
      </c>
      <c r="B1366" s="579">
        <f t="shared" si="87"/>
        <v>236302.5</v>
      </c>
      <c r="C1366" s="586">
        <f t="shared" si="89"/>
        <v>3.5</v>
      </c>
      <c r="F1366">
        <v>1365</v>
      </c>
      <c r="G1366" s="587">
        <f t="shared" si="90"/>
        <v>337575</v>
      </c>
      <c r="H1366" s="586">
        <f t="shared" si="88"/>
        <v>5</v>
      </c>
    </row>
    <row r="1367" spans="1:8" x14ac:dyDescent="0.25">
      <c r="A1367">
        <v>1366</v>
      </c>
      <c r="B1367" s="579">
        <f t="shared" si="87"/>
        <v>236302.5</v>
      </c>
      <c r="C1367" s="586">
        <f t="shared" si="89"/>
        <v>3.5</v>
      </c>
      <c r="F1367">
        <v>1366</v>
      </c>
      <c r="G1367" s="587">
        <f t="shared" si="90"/>
        <v>337575</v>
      </c>
      <c r="H1367" s="586">
        <f t="shared" si="88"/>
        <v>5</v>
      </c>
    </row>
    <row r="1368" spans="1:8" x14ac:dyDescent="0.25">
      <c r="A1368">
        <v>1367</v>
      </c>
      <c r="B1368" s="579">
        <f t="shared" si="87"/>
        <v>236302.5</v>
      </c>
      <c r="C1368" s="586">
        <f t="shared" si="89"/>
        <v>3.5</v>
      </c>
      <c r="F1368">
        <v>1367</v>
      </c>
      <c r="G1368" s="587">
        <f t="shared" si="90"/>
        <v>337575</v>
      </c>
      <c r="H1368" s="586">
        <f t="shared" si="88"/>
        <v>5</v>
      </c>
    </row>
    <row r="1369" spans="1:8" x14ac:dyDescent="0.25">
      <c r="A1369">
        <v>1368</v>
      </c>
      <c r="B1369" s="579">
        <f t="shared" si="87"/>
        <v>236302.5</v>
      </c>
      <c r="C1369" s="586">
        <f t="shared" si="89"/>
        <v>3.5</v>
      </c>
      <c r="F1369">
        <v>1368</v>
      </c>
      <c r="G1369" s="587">
        <f t="shared" si="90"/>
        <v>337575</v>
      </c>
      <c r="H1369" s="586">
        <f t="shared" si="88"/>
        <v>5</v>
      </c>
    </row>
    <row r="1370" spans="1:8" x14ac:dyDescent="0.25">
      <c r="A1370">
        <v>1369</v>
      </c>
      <c r="B1370" s="579">
        <f t="shared" si="87"/>
        <v>236302.5</v>
      </c>
      <c r="C1370" s="586">
        <f t="shared" si="89"/>
        <v>3.5</v>
      </c>
      <c r="F1370">
        <v>1369</v>
      </c>
      <c r="G1370" s="587">
        <f t="shared" si="90"/>
        <v>337575</v>
      </c>
      <c r="H1370" s="586">
        <f t="shared" si="88"/>
        <v>5</v>
      </c>
    </row>
    <row r="1371" spans="1:8" x14ac:dyDescent="0.25">
      <c r="A1371">
        <v>1370</v>
      </c>
      <c r="B1371" s="579">
        <f t="shared" ref="B1371:B1434" si="91">3.5*$D$2</f>
        <v>236302.5</v>
      </c>
      <c r="C1371" s="586">
        <f t="shared" si="89"/>
        <v>3.5</v>
      </c>
      <c r="F1371">
        <v>1370</v>
      </c>
      <c r="G1371" s="587">
        <f t="shared" si="90"/>
        <v>337575</v>
      </c>
      <c r="H1371" s="586">
        <f t="shared" si="88"/>
        <v>5</v>
      </c>
    </row>
    <row r="1372" spans="1:8" x14ac:dyDescent="0.25">
      <c r="A1372">
        <v>1371</v>
      </c>
      <c r="B1372" s="579">
        <f t="shared" si="91"/>
        <v>236302.5</v>
      </c>
      <c r="C1372" s="586">
        <f t="shared" si="89"/>
        <v>3.5</v>
      </c>
      <c r="F1372">
        <v>1371</v>
      </c>
      <c r="G1372" s="587">
        <f t="shared" si="90"/>
        <v>337575</v>
      </c>
      <c r="H1372" s="586">
        <f t="shared" si="88"/>
        <v>5</v>
      </c>
    </row>
    <row r="1373" spans="1:8" x14ac:dyDescent="0.25">
      <c r="A1373">
        <v>1372</v>
      </c>
      <c r="B1373" s="579">
        <f t="shared" si="91"/>
        <v>236302.5</v>
      </c>
      <c r="C1373" s="586">
        <f t="shared" si="89"/>
        <v>3.5</v>
      </c>
      <c r="F1373">
        <v>1372</v>
      </c>
      <c r="G1373" s="587">
        <f t="shared" si="90"/>
        <v>337575</v>
      </c>
      <c r="H1373" s="586">
        <f t="shared" si="88"/>
        <v>5</v>
      </c>
    </row>
    <row r="1374" spans="1:8" x14ac:dyDescent="0.25">
      <c r="A1374">
        <v>1373</v>
      </c>
      <c r="B1374" s="579">
        <f t="shared" si="91"/>
        <v>236302.5</v>
      </c>
      <c r="C1374" s="586">
        <f t="shared" si="89"/>
        <v>3.5</v>
      </c>
      <c r="F1374">
        <v>1373</v>
      </c>
      <c r="G1374" s="587">
        <f t="shared" si="90"/>
        <v>337575</v>
      </c>
      <c r="H1374" s="586">
        <f t="shared" si="88"/>
        <v>5</v>
      </c>
    </row>
    <row r="1375" spans="1:8" x14ac:dyDescent="0.25">
      <c r="A1375">
        <v>1374</v>
      </c>
      <c r="B1375" s="579">
        <f t="shared" si="91"/>
        <v>236302.5</v>
      </c>
      <c r="C1375" s="586">
        <f t="shared" si="89"/>
        <v>3.5</v>
      </c>
      <c r="F1375">
        <v>1374</v>
      </c>
      <c r="G1375" s="587">
        <f t="shared" si="90"/>
        <v>337575</v>
      </c>
      <c r="H1375" s="586">
        <f t="shared" si="88"/>
        <v>5</v>
      </c>
    </row>
    <row r="1376" spans="1:8" x14ac:dyDescent="0.25">
      <c r="A1376">
        <v>1375</v>
      </c>
      <c r="B1376" s="579">
        <f t="shared" si="91"/>
        <v>236302.5</v>
      </c>
      <c r="C1376" s="586">
        <f t="shared" si="89"/>
        <v>3.5</v>
      </c>
      <c r="F1376">
        <v>1375</v>
      </c>
      <c r="G1376" s="587">
        <f t="shared" si="90"/>
        <v>337575</v>
      </c>
      <c r="H1376" s="586">
        <f t="shared" si="88"/>
        <v>5</v>
      </c>
    </row>
    <row r="1377" spans="1:8" x14ac:dyDescent="0.25">
      <c r="A1377">
        <v>1376</v>
      </c>
      <c r="B1377" s="579">
        <f t="shared" si="91"/>
        <v>236302.5</v>
      </c>
      <c r="C1377" s="586">
        <f t="shared" si="89"/>
        <v>3.5</v>
      </c>
      <c r="F1377">
        <v>1376</v>
      </c>
      <c r="G1377" s="587">
        <f t="shared" si="90"/>
        <v>337575</v>
      </c>
      <c r="H1377" s="586">
        <f t="shared" si="88"/>
        <v>5</v>
      </c>
    </row>
    <row r="1378" spans="1:8" x14ac:dyDescent="0.25">
      <c r="A1378">
        <v>1377</v>
      </c>
      <c r="B1378" s="579">
        <f t="shared" si="91"/>
        <v>236302.5</v>
      </c>
      <c r="C1378" s="586">
        <f t="shared" si="89"/>
        <v>3.5</v>
      </c>
      <c r="F1378">
        <v>1377</v>
      </c>
      <c r="G1378" s="587">
        <f t="shared" si="90"/>
        <v>337575</v>
      </c>
      <c r="H1378" s="586">
        <f t="shared" si="88"/>
        <v>5</v>
      </c>
    </row>
    <row r="1379" spans="1:8" x14ac:dyDescent="0.25">
      <c r="A1379">
        <v>1378</v>
      </c>
      <c r="B1379" s="579">
        <f t="shared" si="91"/>
        <v>236302.5</v>
      </c>
      <c r="C1379" s="586">
        <f t="shared" si="89"/>
        <v>3.5</v>
      </c>
      <c r="F1379">
        <v>1378</v>
      </c>
      <c r="G1379" s="587">
        <f t="shared" si="90"/>
        <v>337575</v>
      </c>
      <c r="H1379" s="586">
        <f t="shared" si="88"/>
        <v>5</v>
      </c>
    </row>
    <row r="1380" spans="1:8" x14ac:dyDescent="0.25">
      <c r="A1380">
        <v>1379</v>
      </c>
      <c r="B1380" s="579">
        <f t="shared" si="91"/>
        <v>236302.5</v>
      </c>
      <c r="C1380" s="586">
        <f t="shared" si="89"/>
        <v>3.5</v>
      </c>
      <c r="F1380">
        <v>1379</v>
      </c>
      <c r="G1380" s="587">
        <f t="shared" si="90"/>
        <v>337575</v>
      </c>
      <c r="H1380" s="586">
        <f t="shared" si="88"/>
        <v>5</v>
      </c>
    </row>
    <row r="1381" spans="1:8" x14ac:dyDescent="0.25">
      <c r="A1381">
        <v>1380</v>
      </c>
      <c r="B1381" s="579">
        <f t="shared" si="91"/>
        <v>236302.5</v>
      </c>
      <c r="C1381" s="586">
        <f t="shared" si="89"/>
        <v>3.5</v>
      </c>
      <c r="F1381">
        <v>1380</v>
      </c>
      <c r="G1381" s="587">
        <f t="shared" si="90"/>
        <v>337575</v>
      </c>
      <c r="H1381" s="586">
        <f t="shared" si="88"/>
        <v>5</v>
      </c>
    </row>
    <row r="1382" spans="1:8" x14ac:dyDescent="0.25">
      <c r="A1382">
        <v>1381</v>
      </c>
      <c r="B1382" s="579">
        <f t="shared" si="91"/>
        <v>236302.5</v>
      </c>
      <c r="C1382" s="586">
        <f t="shared" si="89"/>
        <v>3.5</v>
      </c>
      <c r="F1382">
        <v>1381</v>
      </c>
      <c r="G1382" s="587">
        <f t="shared" si="90"/>
        <v>337575</v>
      </c>
      <c r="H1382" s="586">
        <f t="shared" si="88"/>
        <v>5</v>
      </c>
    </row>
    <row r="1383" spans="1:8" x14ac:dyDescent="0.25">
      <c r="A1383">
        <v>1382</v>
      </c>
      <c r="B1383" s="579">
        <f t="shared" si="91"/>
        <v>236302.5</v>
      </c>
      <c r="C1383" s="586">
        <f t="shared" si="89"/>
        <v>3.5</v>
      </c>
      <c r="F1383">
        <v>1382</v>
      </c>
      <c r="G1383" s="587">
        <f t="shared" si="90"/>
        <v>337575</v>
      </c>
      <c r="H1383" s="586">
        <f t="shared" si="88"/>
        <v>5</v>
      </c>
    </row>
    <row r="1384" spans="1:8" x14ac:dyDescent="0.25">
      <c r="A1384">
        <v>1383</v>
      </c>
      <c r="B1384" s="579">
        <f t="shared" si="91"/>
        <v>236302.5</v>
      </c>
      <c r="C1384" s="586">
        <f t="shared" si="89"/>
        <v>3.5</v>
      </c>
      <c r="F1384">
        <v>1383</v>
      </c>
      <c r="G1384" s="587">
        <f t="shared" si="90"/>
        <v>337575</v>
      </c>
      <c r="H1384" s="586">
        <f t="shared" si="88"/>
        <v>5</v>
      </c>
    </row>
    <row r="1385" spans="1:8" x14ac:dyDescent="0.25">
      <c r="A1385">
        <v>1384</v>
      </c>
      <c r="B1385" s="579">
        <f t="shared" si="91"/>
        <v>236302.5</v>
      </c>
      <c r="C1385" s="586">
        <f t="shared" si="89"/>
        <v>3.5</v>
      </c>
      <c r="F1385">
        <v>1384</v>
      </c>
      <c r="G1385" s="587">
        <f t="shared" si="90"/>
        <v>337575</v>
      </c>
      <c r="H1385" s="586">
        <f t="shared" si="88"/>
        <v>5</v>
      </c>
    </row>
    <row r="1386" spans="1:8" x14ac:dyDescent="0.25">
      <c r="A1386">
        <v>1385</v>
      </c>
      <c r="B1386" s="579">
        <f t="shared" si="91"/>
        <v>236302.5</v>
      </c>
      <c r="C1386" s="586">
        <f t="shared" si="89"/>
        <v>3.5</v>
      </c>
      <c r="F1386">
        <v>1385</v>
      </c>
      <c r="G1386" s="587">
        <f t="shared" si="90"/>
        <v>337575</v>
      </c>
      <c r="H1386" s="586">
        <f t="shared" si="88"/>
        <v>5</v>
      </c>
    </row>
    <row r="1387" spans="1:8" x14ac:dyDescent="0.25">
      <c r="A1387">
        <v>1386</v>
      </c>
      <c r="B1387" s="579">
        <f t="shared" si="91"/>
        <v>236302.5</v>
      </c>
      <c r="C1387" s="586">
        <f t="shared" si="89"/>
        <v>3.5</v>
      </c>
      <c r="F1387">
        <v>1386</v>
      </c>
      <c r="G1387" s="587">
        <f t="shared" si="90"/>
        <v>337575</v>
      </c>
      <c r="H1387" s="586">
        <f t="shared" si="88"/>
        <v>5</v>
      </c>
    </row>
    <row r="1388" spans="1:8" x14ac:dyDescent="0.25">
      <c r="A1388">
        <v>1387</v>
      </c>
      <c r="B1388" s="579">
        <f t="shared" si="91"/>
        <v>236302.5</v>
      </c>
      <c r="C1388" s="586">
        <f t="shared" si="89"/>
        <v>3.5</v>
      </c>
      <c r="F1388">
        <v>1387</v>
      </c>
      <c r="G1388" s="587">
        <f t="shared" si="90"/>
        <v>337575</v>
      </c>
      <c r="H1388" s="586">
        <f t="shared" si="88"/>
        <v>5</v>
      </c>
    </row>
    <row r="1389" spans="1:8" x14ac:dyDescent="0.25">
      <c r="A1389">
        <v>1388</v>
      </c>
      <c r="B1389" s="579">
        <f t="shared" si="91"/>
        <v>236302.5</v>
      </c>
      <c r="C1389" s="586">
        <f t="shared" si="89"/>
        <v>3.5</v>
      </c>
      <c r="F1389">
        <v>1388</v>
      </c>
      <c r="G1389" s="587">
        <f t="shared" si="90"/>
        <v>337575</v>
      </c>
      <c r="H1389" s="586">
        <f t="shared" si="88"/>
        <v>5</v>
      </c>
    </row>
    <row r="1390" spans="1:8" x14ac:dyDescent="0.25">
      <c r="A1390">
        <v>1389</v>
      </c>
      <c r="B1390" s="579">
        <f t="shared" si="91"/>
        <v>236302.5</v>
      </c>
      <c r="C1390" s="586">
        <f t="shared" si="89"/>
        <v>3.5</v>
      </c>
      <c r="F1390">
        <v>1389</v>
      </c>
      <c r="G1390" s="587">
        <f t="shared" si="90"/>
        <v>337575</v>
      </c>
      <c r="H1390" s="586">
        <f t="shared" si="88"/>
        <v>5</v>
      </c>
    </row>
    <row r="1391" spans="1:8" x14ac:dyDescent="0.25">
      <c r="A1391">
        <v>1390</v>
      </c>
      <c r="B1391" s="579">
        <f t="shared" si="91"/>
        <v>236302.5</v>
      </c>
      <c r="C1391" s="586">
        <f t="shared" si="89"/>
        <v>3.5</v>
      </c>
      <c r="F1391">
        <v>1390</v>
      </c>
      <c r="G1391" s="587">
        <f t="shared" si="90"/>
        <v>337575</v>
      </c>
      <c r="H1391" s="586">
        <f t="shared" si="88"/>
        <v>5</v>
      </c>
    </row>
    <row r="1392" spans="1:8" x14ac:dyDescent="0.25">
      <c r="A1392">
        <v>1391</v>
      </c>
      <c r="B1392" s="579">
        <f t="shared" si="91"/>
        <v>236302.5</v>
      </c>
      <c r="C1392" s="586">
        <f t="shared" si="89"/>
        <v>3.5</v>
      </c>
      <c r="F1392">
        <v>1391</v>
      </c>
      <c r="G1392" s="587">
        <f t="shared" si="90"/>
        <v>337575</v>
      </c>
      <c r="H1392" s="586">
        <f t="shared" si="88"/>
        <v>5</v>
      </c>
    </row>
    <row r="1393" spans="1:8" x14ac:dyDescent="0.25">
      <c r="A1393">
        <v>1392</v>
      </c>
      <c r="B1393" s="579">
        <f t="shared" si="91"/>
        <v>236302.5</v>
      </c>
      <c r="C1393" s="586">
        <f t="shared" si="89"/>
        <v>3.5</v>
      </c>
      <c r="F1393">
        <v>1392</v>
      </c>
      <c r="G1393" s="587">
        <f t="shared" si="90"/>
        <v>337575</v>
      </c>
      <c r="H1393" s="586">
        <f t="shared" si="88"/>
        <v>5</v>
      </c>
    </row>
    <row r="1394" spans="1:8" x14ac:dyDescent="0.25">
      <c r="A1394">
        <v>1393</v>
      </c>
      <c r="B1394" s="579">
        <f t="shared" si="91"/>
        <v>236302.5</v>
      </c>
      <c r="C1394" s="586">
        <f t="shared" si="89"/>
        <v>3.5</v>
      </c>
      <c r="F1394">
        <v>1393</v>
      </c>
      <c r="G1394" s="587">
        <f t="shared" si="90"/>
        <v>337575</v>
      </c>
      <c r="H1394" s="586">
        <f t="shared" si="88"/>
        <v>5</v>
      </c>
    </row>
    <row r="1395" spans="1:8" x14ac:dyDescent="0.25">
      <c r="A1395">
        <v>1394</v>
      </c>
      <c r="B1395" s="579">
        <f t="shared" si="91"/>
        <v>236302.5</v>
      </c>
      <c r="C1395" s="586">
        <f t="shared" si="89"/>
        <v>3.5</v>
      </c>
      <c r="F1395">
        <v>1394</v>
      </c>
      <c r="G1395" s="587">
        <f t="shared" si="90"/>
        <v>337575</v>
      </c>
      <c r="H1395" s="586">
        <f t="shared" ref="H1395:H1458" si="92">$L$5</f>
        <v>5</v>
      </c>
    </row>
    <row r="1396" spans="1:8" x14ac:dyDescent="0.25">
      <c r="A1396">
        <v>1395</v>
      </c>
      <c r="B1396" s="579">
        <f t="shared" si="91"/>
        <v>236302.5</v>
      </c>
      <c r="C1396" s="586">
        <f t="shared" si="89"/>
        <v>3.5</v>
      </c>
      <c r="F1396">
        <v>1395</v>
      </c>
      <c r="G1396" s="587">
        <f t="shared" si="90"/>
        <v>337575</v>
      </c>
      <c r="H1396" s="586">
        <f t="shared" si="92"/>
        <v>5</v>
      </c>
    </row>
    <row r="1397" spans="1:8" x14ac:dyDescent="0.25">
      <c r="A1397">
        <v>1396</v>
      </c>
      <c r="B1397" s="579">
        <f t="shared" si="91"/>
        <v>236302.5</v>
      </c>
      <c r="C1397" s="586">
        <f t="shared" si="89"/>
        <v>3.5</v>
      </c>
      <c r="F1397">
        <v>1396</v>
      </c>
      <c r="G1397" s="587">
        <f t="shared" si="90"/>
        <v>337575</v>
      </c>
      <c r="H1397" s="586">
        <f t="shared" si="92"/>
        <v>5</v>
      </c>
    </row>
    <row r="1398" spans="1:8" x14ac:dyDescent="0.25">
      <c r="A1398">
        <v>1397</v>
      </c>
      <c r="B1398" s="579">
        <f t="shared" si="91"/>
        <v>236302.5</v>
      </c>
      <c r="C1398" s="586">
        <f t="shared" si="89"/>
        <v>3.5</v>
      </c>
      <c r="F1398">
        <v>1397</v>
      </c>
      <c r="G1398" s="587">
        <f t="shared" si="90"/>
        <v>337575</v>
      </c>
      <c r="H1398" s="586">
        <f t="shared" si="92"/>
        <v>5</v>
      </c>
    </row>
    <row r="1399" spans="1:8" x14ac:dyDescent="0.25">
      <c r="A1399">
        <v>1398</v>
      </c>
      <c r="B1399" s="579">
        <f t="shared" si="91"/>
        <v>236302.5</v>
      </c>
      <c r="C1399" s="586">
        <f t="shared" si="89"/>
        <v>3.5</v>
      </c>
      <c r="F1399">
        <v>1398</v>
      </c>
      <c r="G1399" s="587">
        <f t="shared" si="90"/>
        <v>337575</v>
      </c>
      <c r="H1399" s="586">
        <f t="shared" si="92"/>
        <v>5</v>
      </c>
    </row>
    <row r="1400" spans="1:8" x14ac:dyDescent="0.25">
      <c r="A1400">
        <v>1399</v>
      </c>
      <c r="B1400" s="579">
        <f t="shared" si="91"/>
        <v>236302.5</v>
      </c>
      <c r="C1400" s="586">
        <f t="shared" si="89"/>
        <v>3.5</v>
      </c>
      <c r="F1400">
        <v>1399</v>
      </c>
      <c r="G1400" s="587">
        <f t="shared" si="90"/>
        <v>337575</v>
      </c>
      <c r="H1400" s="586">
        <f t="shared" si="92"/>
        <v>5</v>
      </c>
    </row>
    <row r="1401" spans="1:8" x14ac:dyDescent="0.25">
      <c r="A1401">
        <v>1400</v>
      </c>
      <c r="B1401" s="579">
        <f t="shared" si="91"/>
        <v>236302.5</v>
      </c>
      <c r="C1401" s="586">
        <f t="shared" si="89"/>
        <v>3.5</v>
      </c>
      <c r="F1401">
        <v>1400</v>
      </c>
      <c r="G1401" s="587">
        <f t="shared" si="90"/>
        <v>337575</v>
      </c>
      <c r="H1401" s="586">
        <f t="shared" si="92"/>
        <v>5</v>
      </c>
    </row>
    <row r="1402" spans="1:8" x14ac:dyDescent="0.25">
      <c r="A1402">
        <v>1401</v>
      </c>
      <c r="B1402" s="579">
        <f t="shared" si="91"/>
        <v>236302.5</v>
      </c>
      <c r="C1402" s="586">
        <f t="shared" si="89"/>
        <v>3.5</v>
      </c>
      <c r="F1402">
        <v>1401</v>
      </c>
      <c r="G1402" s="587">
        <f t="shared" si="90"/>
        <v>337575</v>
      </c>
      <c r="H1402" s="586">
        <f t="shared" si="92"/>
        <v>5</v>
      </c>
    </row>
    <row r="1403" spans="1:8" x14ac:dyDescent="0.25">
      <c r="A1403">
        <v>1402</v>
      </c>
      <c r="B1403" s="579">
        <f t="shared" si="91"/>
        <v>236302.5</v>
      </c>
      <c r="C1403" s="586">
        <f t="shared" si="89"/>
        <v>3.5</v>
      </c>
      <c r="F1403">
        <v>1402</v>
      </c>
      <c r="G1403" s="587">
        <f t="shared" si="90"/>
        <v>337575</v>
      </c>
      <c r="H1403" s="586">
        <f t="shared" si="92"/>
        <v>5</v>
      </c>
    </row>
    <row r="1404" spans="1:8" x14ac:dyDescent="0.25">
      <c r="A1404">
        <v>1403</v>
      </c>
      <c r="B1404" s="579">
        <f t="shared" si="91"/>
        <v>236302.5</v>
      </c>
      <c r="C1404" s="586">
        <f t="shared" si="89"/>
        <v>3.5</v>
      </c>
      <c r="F1404">
        <v>1403</v>
      </c>
      <c r="G1404" s="587">
        <f t="shared" si="90"/>
        <v>337575</v>
      </c>
      <c r="H1404" s="586">
        <f t="shared" si="92"/>
        <v>5</v>
      </c>
    </row>
    <row r="1405" spans="1:8" x14ac:dyDescent="0.25">
      <c r="A1405">
        <v>1404</v>
      </c>
      <c r="B1405" s="579">
        <f t="shared" si="91"/>
        <v>236302.5</v>
      </c>
      <c r="C1405" s="586">
        <f t="shared" si="89"/>
        <v>3.5</v>
      </c>
      <c r="F1405">
        <v>1404</v>
      </c>
      <c r="G1405" s="587">
        <f t="shared" si="90"/>
        <v>337575</v>
      </c>
      <c r="H1405" s="586">
        <f t="shared" si="92"/>
        <v>5</v>
      </c>
    </row>
    <row r="1406" spans="1:8" x14ac:dyDescent="0.25">
      <c r="A1406">
        <v>1405</v>
      </c>
      <c r="B1406" s="579">
        <f t="shared" si="91"/>
        <v>236302.5</v>
      </c>
      <c r="C1406" s="586">
        <f t="shared" si="89"/>
        <v>3.5</v>
      </c>
      <c r="F1406">
        <v>1405</v>
      </c>
      <c r="G1406" s="587">
        <f t="shared" si="90"/>
        <v>337575</v>
      </c>
      <c r="H1406" s="586">
        <f t="shared" si="92"/>
        <v>5</v>
      </c>
    </row>
    <row r="1407" spans="1:8" x14ac:dyDescent="0.25">
      <c r="A1407">
        <v>1406</v>
      </c>
      <c r="B1407" s="579">
        <f t="shared" si="91"/>
        <v>236302.5</v>
      </c>
      <c r="C1407" s="586">
        <f t="shared" si="89"/>
        <v>3.5</v>
      </c>
      <c r="F1407">
        <v>1406</v>
      </c>
      <c r="G1407" s="587">
        <f t="shared" si="90"/>
        <v>337575</v>
      </c>
      <c r="H1407" s="586">
        <f t="shared" si="92"/>
        <v>5</v>
      </c>
    </row>
    <row r="1408" spans="1:8" x14ac:dyDescent="0.25">
      <c r="A1408">
        <v>1407</v>
      </c>
      <c r="B1408" s="579">
        <f t="shared" si="91"/>
        <v>236302.5</v>
      </c>
      <c r="C1408" s="586">
        <f t="shared" si="89"/>
        <v>3.5</v>
      </c>
      <c r="F1408">
        <v>1407</v>
      </c>
      <c r="G1408" s="587">
        <f t="shared" si="90"/>
        <v>337575</v>
      </c>
      <c r="H1408" s="586">
        <f t="shared" si="92"/>
        <v>5</v>
      </c>
    </row>
    <row r="1409" spans="1:8" x14ac:dyDescent="0.25">
      <c r="A1409">
        <v>1408</v>
      </c>
      <c r="B1409" s="579">
        <f t="shared" si="91"/>
        <v>236302.5</v>
      </c>
      <c r="C1409" s="586">
        <f t="shared" si="89"/>
        <v>3.5</v>
      </c>
      <c r="F1409">
        <v>1408</v>
      </c>
      <c r="G1409" s="587">
        <f t="shared" si="90"/>
        <v>337575</v>
      </c>
      <c r="H1409" s="586">
        <f t="shared" si="92"/>
        <v>5</v>
      </c>
    </row>
    <row r="1410" spans="1:8" x14ac:dyDescent="0.25">
      <c r="A1410">
        <v>1409</v>
      </c>
      <c r="B1410" s="579">
        <f t="shared" si="91"/>
        <v>236302.5</v>
      </c>
      <c r="C1410" s="586">
        <f t="shared" si="89"/>
        <v>3.5</v>
      </c>
      <c r="F1410">
        <v>1409</v>
      </c>
      <c r="G1410" s="587">
        <f t="shared" si="90"/>
        <v>337575</v>
      </c>
      <c r="H1410" s="586">
        <f t="shared" si="92"/>
        <v>5</v>
      </c>
    </row>
    <row r="1411" spans="1:8" x14ac:dyDescent="0.25">
      <c r="A1411">
        <v>1410</v>
      </c>
      <c r="B1411" s="579">
        <f t="shared" si="91"/>
        <v>236302.5</v>
      </c>
      <c r="C1411" s="586">
        <f t="shared" ref="C1411:C1474" si="93">B1411/$D$2</f>
        <v>3.5</v>
      </c>
      <c r="F1411">
        <v>1410</v>
      </c>
      <c r="G1411" s="587">
        <f t="shared" ref="G1411:G1474" si="94">H1411*$D$2</f>
        <v>337575</v>
      </c>
      <c r="H1411" s="586">
        <f t="shared" si="92"/>
        <v>5</v>
      </c>
    </row>
    <row r="1412" spans="1:8" x14ac:dyDescent="0.25">
      <c r="A1412">
        <v>1411</v>
      </c>
      <c r="B1412" s="579">
        <f t="shared" si="91"/>
        <v>236302.5</v>
      </c>
      <c r="C1412" s="586">
        <f t="shared" si="93"/>
        <v>3.5</v>
      </c>
      <c r="F1412">
        <v>1411</v>
      </c>
      <c r="G1412" s="587">
        <f t="shared" si="94"/>
        <v>337575</v>
      </c>
      <c r="H1412" s="586">
        <f t="shared" si="92"/>
        <v>5</v>
      </c>
    </row>
    <row r="1413" spans="1:8" x14ac:dyDescent="0.25">
      <c r="A1413">
        <v>1412</v>
      </c>
      <c r="B1413" s="579">
        <f t="shared" si="91"/>
        <v>236302.5</v>
      </c>
      <c r="C1413" s="586">
        <f t="shared" si="93"/>
        <v>3.5</v>
      </c>
      <c r="F1413">
        <v>1412</v>
      </c>
      <c r="G1413" s="587">
        <f t="shared" si="94"/>
        <v>337575</v>
      </c>
      <c r="H1413" s="586">
        <f t="shared" si="92"/>
        <v>5</v>
      </c>
    </row>
    <row r="1414" spans="1:8" x14ac:dyDescent="0.25">
      <c r="A1414">
        <v>1413</v>
      </c>
      <c r="B1414" s="579">
        <f t="shared" si="91"/>
        <v>236302.5</v>
      </c>
      <c r="C1414" s="586">
        <f t="shared" si="93"/>
        <v>3.5</v>
      </c>
      <c r="F1414">
        <v>1413</v>
      </c>
      <c r="G1414" s="587">
        <f t="shared" si="94"/>
        <v>337575</v>
      </c>
      <c r="H1414" s="586">
        <f t="shared" si="92"/>
        <v>5</v>
      </c>
    </row>
    <row r="1415" spans="1:8" x14ac:dyDescent="0.25">
      <c r="A1415">
        <v>1414</v>
      </c>
      <c r="B1415" s="579">
        <f t="shared" si="91"/>
        <v>236302.5</v>
      </c>
      <c r="C1415" s="586">
        <f t="shared" si="93"/>
        <v>3.5</v>
      </c>
      <c r="F1415">
        <v>1414</v>
      </c>
      <c r="G1415" s="587">
        <f t="shared" si="94"/>
        <v>337575</v>
      </c>
      <c r="H1415" s="586">
        <f t="shared" si="92"/>
        <v>5</v>
      </c>
    </row>
    <row r="1416" spans="1:8" x14ac:dyDescent="0.25">
      <c r="A1416">
        <v>1415</v>
      </c>
      <c r="B1416" s="579">
        <f t="shared" si="91"/>
        <v>236302.5</v>
      </c>
      <c r="C1416" s="586">
        <f t="shared" si="93"/>
        <v>3.5</v>
      </c>
      <c r="F1416">
        <v>1415</v>
      </c>
      <c r="G1416" s="587">
        <f t="shared" si="94"/>
        <v>337575</v>
      </c>
      <c r="H1416" s="586">
        <f t="shared" si="92"/>
        <v>5</v>
      </c>
    </row>
    <row r="1417" spans="1:8" x14ac:dyDescent="0.25">
      <c r="A1417">
        <v>1416</v>
      </c>
      <c r="B1417" s="579">
        <f t="shared" si="91"/>
        <v>236302.5</v>
      </c>
      <c r="C1417" s="586">
        <f t="shared" si="93"/>
        <v>3.5</v>
      </c>
      <c r="F1417">
        <v>1416</v>
      </c>
      <c r="G1417" s="587">
        <f t="shared" si="94"/>
        <v>337575</v>
      </c>
      <c r="H1417" s="586">
        <f t="shared" si="92"/>
        <v>5</v>
      </c>
    </row>
    <row r="1418" spans="1:8" x14ac:dyDescent="0.25">
      <c r="A1418">
        <v>1417</v>
      </c>
      <c r="B1418" s="579">
        <f t="shared" si="91"/>
        <v>236302.5</v>
      </c>
      <c r="C1418" s="586">
        <f t="shared" si="93"/>
        <v>3.5</v>
      </c>
      <c r="F1418">
        <v>1417</v>
      </c>
      <c r="G1418" s="587">
        <f t="shared" si="94"/>
        <v>337575</v>
      </c>
      <c r="H1418" s="586">
        <f t="shared" si="92"/>
        <v>5</v>
      </c>
    </row>
    <row r="1419" spans="1:8" x14ac:dyDescent="0.25">
      <c r="A1419">
        <v>1418</v>
      </c>
      <c r="B1419" s="579">
        <f t="shared" si="91"/>
        <v>236302.5</v>
      </c>
      <c r="C1419" s="586">
        <f t="shared" si="93"/>
        <v>3.5</v>
      </c>
      <c r="F1419">
        <v>1418</v>
      </c>
      <c r="G1419" s="587">
        <f t="shared" si="94"/>
        <v>337575</v>
      </c>
      <c r="H1419" s="586">
        <f t="shared" si="92"/>
        <v>5</v>
      </c>
    </row>
    <row r="1420" spans="1:8" x14ac:dyDescent="0.25">
      <c r="A1420">
        <v>1419</v>
      </c>
      <c r="B1420" s="579">
        <f t="shared" si="91"/>
        <v>236302.5</v>
      </c>
      <c r="C1420" s="586">
        <f t="shared" si="93"/>
        <v>3.5</v>
      </c>
      <c r="F1420">
        <v>1419</v>
      </c>
      <c r="G1420" s="587">
        <f t="shared" si="94"/>
        <v>337575</v>
      </c>
      <c r="H1420" s="586">
        <f t="shared" si="92"/>
        <v>5</v>
      </c>
    </row>
    <row r="1421" spans="1:8" x14ac:dyDescent="0.25">
      <c r="A1421">
        <v>1420</v>
      </c>
      <c r="B1421" s="579">
        <f t="shared" si="91"/>
        <v>236302.5</v>
      </c>
      <c r="C1421" s="586">
        <f t="shared" si="93"/>
        <v>3.5</v>
      </c>
      <c r="F1421">
        <v>1420</v>
      </c>
      <c r="G1421" s="587">
        <f t="shared" si="94"/>
        <v>337575</v>
      </c>
      <c r="H1421" s="586">
        <f t="shared" si="92"/>
        <v>5</v>
      </c>
    </row>
    <row r="1422" spans="1:8" x14ac:dyDescent="0.25">
      <c r="A1422">
        <v>1421</v>
      </c>
      <c r="B1422" s="579">
        <f t="shared" si="91"/>
        <v>236302.5</v>
      </c>
      <c r="C1422" s="586">
        <f t="shared" si="93"/>
        <v>3.5</v>
      </c>
      <c r="F1422">
        <v>1421</v>
      </c>
      <c r="G1422" s="587">
        <f t="shared" si="94"/>
        <v>337575</v>
      </c>
      <c r="H1422" s="586">
        <f t="shared" si="92"/>
        <v>5</v>
      </c>
    </row>
    <row r="1423" spans="1:8" x14ac:dyDescent="0.25">
      <c r="A1423">
        <v>1422</v>
      </c>
      <c r="B1423" s="579">
        <f t="shared" si="91"/>
        <v>236302.5</v>
      </c>
      <c r="C1423" s="586">
        <f t="shared" si="93"/>
        <v>3.5</v>
      </c>
      <c r="F1423">
        <v>1422</v>
      </c>
      <c r="G1423" s="587">
        <f t="shared" si="94"/>
        <v>337575</v>
      </c>
      <c r="H1423" s="586">
        <f t="shared" si="92"/>
        <v>5</v>
      </c>
    </row>
    <row r="1424" spans="1:8" x14ac:dyDescent="0.25">
      <c r="A1424">
        <v>1423</v>
      </c>
      <c r="B1424" s="579">
        <f t="shared" si="91"/>
        <v>236302.5</v>
      </c>
      <c r="C1424" s="586">
        <f t="shared" si="93"/>
        <v>3.5</v>
      </c>
      <c r="F1424">
        <v>1423</v>
      </c>
      <c r="G1424" s="587">
        <f t="shared" si="94"/>
        <v>337575</v>
      </c>
      <c r="H1424" s="586">
        <f t="shared" si="92"/>
        <v>5</v>
      </c>
    </row>
    <row r="1425" spans="1:8" x14ac:dyDescent="0.25">
      <c r="A1425">
        <v>1424</v>
      </c>
      <c r="B1425" s="579">
        <f t="shared" si="91"/>
        <v>236302.5</v>
      </c>
      <c r="C1425" s="586">
        <f t="shared" si="93"/>
        <v>3.5</v>
      </c>
      <c r="F1425">
        <v>1424</v>
      </c>
      <c r="G1425" s="587">
        <f t="shared" si="94"/>
        <v>337575</v>
      </c>
      <c r="H1425" s="586">
        <f t="shared" si="92"/>
        <v>5</v>
      </c>
    </row>
    <row r="1426" spans="1:8" x14ac:dyDescent="0.25">
      <c r="A1426">
        <v>1425</v>
      </c>
      <c r="B1426" s="579">
        <f t="shared" si="91"/>
        <v>236302.5</v>
      </c>
      <c r="C1426" s="586">
        <f t="shared" si="93"/>
        <v>3.5</v>
      </c>
      <c r="F1426">
        <v>1425</v>
      </c>
      <c r="G1426" s="587">
        <f t="shared" si="94"/>
        <v>337575</v>
      </c>
      <c r="H1426" s="586">
        <f t="shared" si="92"/>
        <v>5</v>
      </c>
    </row>
    <row r="1427" spans="1:8" x14ac:dyDescent="0.25">
      <c r="A1427">
        <v>1426</v>
      </c>
      <c r="B1427" s="579">
        <f t="shared" si="91"/>
        <v>236302.5</v>
      </c>
      <c r="C1427" s="586">
        <f t="shared" si="93"/>
        <v>3.5</v>
      </c>
      <c r="F1427">
        <v>1426</v>
      </c>
      <c r="G1427" s="587">
        <f t="shared" si="94"/>
        <v>337575</v>
      </c>
      <c r="H1427" s="586">
        <f t="shared" si="92"/>
        <v>5</v>
      </c>
    </row>
    <row r="1428" spans="1:8" x14ac:dyDescent="0.25">
      <c r="A1428">
        <v>1427</v>
      </c>
      <c r="B1428" s="579">
        <f t="shared" si="91"/>
        <v>236302.5</v>
      </c>
      <c r="C1428" s="586">
        <f t="shared" si="93"/>
        <v>3.5</v>
      </c>
      <c r="F1428">
        <v>1427</v>
      </c>
      <c r="G1428" s="587">
        <f t="shared" si="94"/>
        <v>337575</v>
      </c>
      <c r="H1428" s="586">
        <f t="shared" si="92"/>
        <v>5</v>
      </c>
    </row>
    <row r="1429" spans="1:8" x14ac:dyDescent="0.25">
      <c r="A1429">
        <v>1428</v>
      </c>
      <c r="B1429" s="579">
        <f t="shared" si="91"/>
        <v>236302.5</v>
      </c>
      <c r="C1429" s="586">
        <f t="shared" si="93"/>
        <v>3.5</v>
      </c>
      <c r="F1429">
        <v>1428</v>
      </c>
      <c r="G1429" s="587">
        <f t="shared" si="94"/>
        <v>337575</v>
      </c>
      <c r="H1429" s="586">
        <f t="shared" si="92"/>
        <v>5</v>
      </c>
    </row>
    <row r="1430" spans="1:8" x14ac:dyDescent="0.25">
      <c r="A1430">
        <v>1429</v>
      </c>
      <c r="B1430" s="579">
        <f t="shared" si="91"/>
        <v>236302.5</v>
      </c>
      <c r="C1430" s="586">
        <f t="shared" si="93"/>
        <v>3.5</v>
      </c>
      <c r="F1430">
        <v>1429</v>
      </c>
      <c r="G1430" s="587">
        <f t="shared" si="94"/>
        <v>337575</v>
      </c>
      <c r="H1430" s="586">
        <f t="shared" si="92"/>
        <v>5</v>
      </c>
    </row>
    <row r="1431" spans="1:8" x14ac:dyDescent="0.25">
      <c r="A1431">
        <v>1430</v>
      </c>
      <c r="B1431" s="579">
        <f t="shared" si="91"/>
        <v>236302.5</v>
      </c>
      <c r="C1431" s="586">
        <f t="shared" si="93"/>
        <v>3.5</v>
      </c>
      <c r="F1431">
        <v>1430</v>
      </c>
      <c r="G1431" s="587">
        <f t="shared" si="94"/>
        <v>337575</v>
      </c>
      <c r="H1431" s="586">
        <f t="shared" si="92"/>
        <v>5</v>
      </c>
    </row>
    <row r="1432" spans="1:8" x14ac:dyDescent="0.25">
      <c r="A1432">
        <v>1431</v>
      </c>
      <c r="B1432" s="579">
        <f t="shared" si="91"/>
        <v>236302.5</v>
      </c>
      <c r="C1432" s="586">
        <f t="shared" si="93"/>
        <v>3.5</v>
      </c>
      <c r="F1432">
        <v>1431</v>
      </c>
      <c r="G1432" s="587">
        <f t="shared" si="94"/>
        <v>337575</v>
      </c>
      <c r="H1432" s="586">
        <f t="shared" si="92"/>
        <v>5</v>
      </c>
    </row>
    <row r="1433" spans="1:8" x14ac:dyDescent="0.25">
      <c r="A1433">
        <v>1432</v>
      </c>
      <c r="B1433" s="579">
        <f t="shared" si="91"/>
        <v>236302.5</v>
      </c>
      <c r="C1433" s="586">
        <f t="shared" si="93"/>
        <v>3.5</v>
      </c>
      <c r="F1433">
        <v>1432</v>
      </c>
      <c r="G1433" s="587">
        <f t="shared" si="94"/>
        <v>337575</v>
      </c>
      <c r="H1433" s="586">
        <f t="shared" si="92"/>
        <v>5</v>
      </c>
    </row>
    <row r="1434" spans="1:8" x14ac:dyDescent="0.25">
      <c r="A1434">
        <v>1433</v>
      </c>
      <c r="B1434" s="579">
        <f t="shared" si="91"/>
        <v>236302.5</v>
      </c>
      <c r="C1434" s="586">
        <f t="shared" si="93"/>
        <v>3.5</v>
      </c>
      <c r="F1434">
        <v>1433</v>
      </c>
      <c r="G1434" s="587">
        <f t="shared" si="94"/>
        <v>337575</v>
      </c>
      <c r="H1434" s="586">
        <f t="shared" si="92"/>
        <v>5</v>
      </c>
    </row>
    <row r="1435" spans="1:8" x14ac:dyDescent="0.25">
      <c r="A1435">
        <v>1434</v>
      </c>
      <c r="B1435" s="579">
        <f t="shared" ref="B1435:B1498" si="95">3.5*$D$2</f>
        <v>236302.5</v>
      </c>
      <c r="C1435" s="586">
        <f t="shared" si="93"/>
        <v>3.5</v>
      </c>
      <c r="F1435">
        <v>1434</v>
      </c>
      <c r="G1435" s="587">
        <f t="shared" si="94"/>
        <v>337575</v>
      </c>
      <c r="H1435" s="586">
        <f t="shared" si="92"/>
        <v>5</v>
      </c>
    </row>
    <row r="1436" spans="1:8" x14ac:dyDescent="0.25">
      <c r="A1436">
        <v>1435</v>
      </c>
      <c r="B1436" s="579">
        <f t="shared" si="95"/>
        <v>236302.5</v>
      </c>
      <c r="C1436" s="586">
        <f t="shared" si="93"/>
        <v>3.5</v>
      </c>
      <c r="F1436">
        <v>1435</v>
      </c>
      <c r="G1436" s="587">
        <f t="shared" si="94"/>
        <v>337575</v>
      </c>
      <c r="H1436" s="586">
        <f t="shared" si="92"/>
        <v>5</v>
      </c>
    </row>
    <row r="1437" spans="1:8" x14ac:dyDescent="0.25">
      <c r="A1437">
        <v>1436</v>
      </c>
      <c r="B1437" s="579">
        <f t="shared" si="95"/>
        <v>236302.5</v>
      </c>
      <c r="C1437" s="586">
        <f t="shared" si="93"/>
        <v>3.5</v>
      </c>
      <c r="F1437">
        <v>1436</v>
      </c>
      <c r="G1437" s="587">
        <f t="shared" si="94"/>
        <v>337575</v>
      </c>
      <c r="H1437" s="586">
        <f t="shared" si="92"/>
        <v>5</v>
      </c>
    </row>
    <row r="1438" spans="1:8" x14ac:dyDescent="0.25">
      <c r="A1438">
        <v>1437</v>
      </c>
      <c r="B1438" s="579">
        <f t="shared" si="95"/>
        <v>236302.5</v>
      </c>
      <c r="C1438" s="586">
        <f t="shared" si="93"/>
        <v>3.5</v>
      </c>
      <c r="F1438">
        <v>1437</v>
      </c>
      <c r="G1438" s="587">
        <f t="shared" si="94"/>
        <v>337575</v>
      </c>
      <c r="H1438" s="586">
        <f t="shared" si="92"/>
        <v>5</v>
      </c>
    </row>
    <row r="1439" spans="1:8" x14ac:dyDescent="0.25">
      <c r="A1439">
        <v>1438</v>
      </c>
      <c r="B1439" s="579">
        <f t="shared" si="95"/>
        <v>236302.5</v>
      </c>
      <c r="C1439" s="586">
        <f t="shared" si="93"/>
        <v>3.5</v>
      </c>
      <c r="F1439">
        <v>1438</v>
      </c>
      <c r="G1439" s="587">
        <f t="shared" si="94"/>
        <v>337575</v>
      </c>
      <c r="H1439" s="586">
        <f t="shared" si="92"/>
        <v>5</v>
      </c>
    </row>
    <row r="1440" spans="1:8" x14ac:dyDescent="0.25">
      <c r="A1440">
        <v>1439</v>
      </c>
      <c r="B1440" s="579">
        <f t="shared" si="95"/>
        <v>236302.5</v>
      </c>
      <c r="C1440" s="586">
        <f t="shared" si="93"/>
        <v>3.5</v>
      </c>
      <c r="F1440">
        <v>1439</v>
      </c>
      <c r="G1440" s="587">
        <f t="shared" si="94"/>
        <v>337575</v>
      </c>
      <c r="H1440" s="586">
        <f t="shared" si="92"/>
        <v>5</v>
      </c>
    </row>
    <row r="1441" spans="1:8" x14ac:dyDescent="0.25">
      <c r="A1441">
        <v>1440</v>
      </c>
      <c r="B1441" s="579">
        <f t="shared" si="95"/>
        <v>236302.5</v>
      </c>
      <c r="C1441" s="586">
        <f t="shared" si="93"/>
        <v>3.5</v>
      </c>
      <c r="F1441">
        <v>1440</v>
      </c>
      <c r="G1441" s="587">
        <f t="shared" si="94"/>
        <v>337575</v>
      </c>
      <c r="H1441" s="586">
        <f t="shared" si="92"/>
        <v>5</v>
      </c>
    </row>
    <row r="1442" spans="1:8" x14ac:dyDescent="0.25">
      <c r="A1442">
        <v>1441</v>
      </c>
      <c r="B1442" s="579">
        <f t="shared" si="95"/>
        <v>236302.5</v>
      </c>
      <c r="C1442" s="586">
        <f t="shared" si="93"/>
        <v>3.5</v>
      </c>
      <c r="F1442">
        <v>1441</v>
      </c>
      <c r="G1442" s="587">
        <f t="shared" si="94"/>
        <v>337575</v>
      </c>
      <c r="H1442" s="586">
        <f t="shared" si="92"/>
        <v>5</v>
      </c>
    </row>
    <row r="1443" spans="1:8" x14ac:dyDescent="0.25">
      <c r="A1443">
        <v>1442</v>
      </c>
      <c r="B1443" s="579">
        <f t="shared" si="95"/>
        <v>236302.5</v>
      </c>
      <c r="C1443" s="586">
        <f t="shared" si="93"/>
        <v>3.5</v>
      </c>
      <c r="F1443">
        <v>1442</v>
      </c>
      <c r="G1443" s="587">
        <f t="shared" si="94"/>
        <v>337575</v>
      </c>
      <c r="H1443" s="586">
        <f t="shared" si="92"/>
        <v>5</v>
      </c>
    </row>
    <row r="1444" spans="1:8" x14ac:dyDescent="0.25">
      <c r="A1444">
        <v>1443</v>
      </c>
      <c r="B1444" s="579">
        <f t="shared" si="95"/>
        <v>236302.5</v>
      </c>
      <c r="C1444" s="586">
        <f t="shared" si="93"/>
        <v>3.5</v>
      </c>
      <c r="F1444">
        <v>1443</v>
      </c>
      <c r="G1444" s="587">
        <f t="shared" si="94"/>
        <v>337575</v>
      </c>
      <c r="H1444" s="586">
        <f t="shared" si="92"/>
        <v>5</v>
      </c>
    </row>
    <row r="1445" spans="1:8" x14ac:dyDescent="0.25">
      <c r="A1445">
        <v>1444</v>
      </c>
      <c r="B1445" s="579">
        <f t="shared" si="95"/>
        <v>236302.5</v>
      </c>
      <c r="C1445" s="586">
        <f t="shared" si="93"/>
        <v>3.5</v>
      </c>
      <c r="F1445">
        <v>1444</v>
      </c>
      <c r="G1445" s="587">
        <f t="shared" si="94"/>
        <v>337575</v>
      </c>
      <c r="H1445" s="586">
        <f t="shared" si="92"/>
        <v>5</v>
      </c>
    </row>
    <row r="1446" spans="1:8" x14ac:dyDescent="0.25">
      <c r="A1446">
        <v>1445</v>
      </c>
      <c r="B1446" s="579">
        <f t="shared" si="95"/>
        <v>236302.5</v>
      </c>
      <c r="C1446" s="586">
        <f t="shared" si="93"/>
        <v>3.5</v>
      </c>
      <c r="F1446">
        <v>1445</v>
      </c>
      <c r="G1446" s="587">
        <f t="shared" si="94"/>
        <v>337575</v>
      </c>
      <c r="H1446" s="586">
        <f t="shared" si="92"/>
        <v>5</v>
      </c>
    </row>
    <row r="1447" spans="1:8" x14ac:dyDescent="0.25">
      <c r="A1447">
        <v>1446</v>
      </c>
      <c r="B1447" s="579">
        <f t="shared" si="95"/>
        <v>236302.5</v>
      </c>
      <c r="C1447" s="586">
        <f t="shared" si="93"/>
        <v>3.5</v>
      </c>
      <c r="F1447">
        <v>1446</v>
      </c>
      <c r="G1447" s="587">
        <f t="shared" si="94"/>
        <v>337575</v>
      </c>
      <c r="H1447" s="586">
        <f t="shared" si="92"/>
        <v>5</v>
      </c>
    </row>
    <row r="1448" spans="1:8" x14ac:dyDescent="0.25">
      <c r="A1448">
        <v>1447</v>
      </c>
      <c r="B1448" s="579">
        <f t="shared" si="95"/>
        <v>236302.5</v>
      </c>
      <c r="C1448" s="586">
        <f t="shared" si="93"/>
        <v>3.5</v>
      </c>
      <c r="F1448">
        <v>1447</v>
      </c>
      <c r="G1448" s="587">
        <f t="shared" si="94"/>
        <v>337575</v>
      </c>
      <c r="H1448" s="586">
        <f t="shared" si="92"/>
        <v>5</v>
      </c>
    </row>
    <row r="1449" spans="1:8" x14ac:dyDescent="0.25">
      <c r="A1449">
        <v>1448</v>
      </c>
      <c r="B1449" s="579">
        <f t="shared" si="95"/>
        <v>236302.5</v>
      </c>
      <c r="C1449" s="586">
        <f t="shared" si="93"/>
        <v>3.5</v>
      </c>
      <c r="F1449">
        <v>1448</v>
      </c>
      <c r="G1449" s="587">
        <f t="shared" si="94"/>
        <v>337575</v>
      </c>
      <c r="H1449" s="586">
        <f t="shared" si="92"/>
        <v>5</v>
      </c>
    </row>
    <row r="1450" spans="1:8" x14ac:dyDescent="0.25">
      <c r="A1450">
        <v>1449</v>
      </c>
      <c r="B1450" s="579">
        <f t="shared" si="95"/>
        <v>236302.5</v>
      </c>
      <c r="C1450" s="586">
        <f t="shared" si="93"/>
        <v>3.5</v>
      </c>
      <c r="F1450">
        <v>1449</v>
      </c>
      <c r="G1450" s="587">
        <f t="shared" si="94"/>
        <v>337575</v>
      </c>
      <c r="H1450" s="586">
        <f t="shared" si="92"/>
        <v>5</v>
      </c>
    </row>
    <row r="1451" spans="1:8" x14ac:dyDescent="0.25">
      <c r="A1451">
        <v>1450</v>
      </c>
      <c r="B1451" s="579">
        <f t="shared" si="95"/>
        <v>236302.5</v>
      </c>
      <c r="C1451" s="586">
        <f t="shared" si="93"/>
        <v>3.5</v>
      </c>
      <c r="F1451">
        <v>1450</v>
      </c>
      <c r="G1451" s="587">
        <f t="shared" si="94"/>
        <v>337575</v>
      </c>
      <c r="H1451" s="586">
        <f t="shared" si="92"/>
        <v>5</v>
      </c>
    </row>
    <row r="1452" spans="1:8" x14ac:dyDescent="0.25">
      <c r="A1452">
        <v>1451</v>
      </c>
      <c r="B1452" s="579">
        <f t="shared" si="95"/>
        <v>236302.5</v>
      </c>
      <c r="C1452" s="586">
        <f t="shared" si="93"/>
        <v>3.5</v>
      </c>
      <c r="F1452">
        <v>1451</v>
      </c>
      <c r="G1452" s="587">
        <f t="shared" si="94"/>
        <v>337575</v>
      </c>
      <c r="H1452" s="586">
        <f t="shared" si="92"/>
        <v>5</v>
      </c>
    </row>
    <row r="1453" spans="1:8" x14ac:dyDescent="0.25">
      <c r="A1453">
        <v>1452</v>
      </c>
      <c r="B1453" s="579">
        <f t="shared" si="95"/>
        <v>236302.5</v>
      </c>
      <c r="C1453" s="586">
        <f t="shared" si="93"/>
        <v>3.5</v>
      </c>
      <c r="F1453">
        <v>1452</v>
      </c>
      <c r="G1453" s="587">
        <f t="shared" si="94"/>
        <v>337575</v>
      </c>
      <c r="H1453" s="586">
        <f t="shared" si="92"/>
        <v>5</v>
      </c>
    </row>
    <row r="1454" spans="1:8" x14ac:dyDescent="0.25">
      <c r="A1454">
        <v>1453</v>
      </c>
      <c r="B1454" s="579">
        <f t="shared" si="95"/>
        <v>236302.5</v>
      </c>
      <c r="C1454" s="586">
        <f t="shared" si="93"/>
        <v>3.5</v>
      </c>
      <c r="F1454">
        <v>1453</v>
      </c>
      <c r="G1454" s="587">
        <f t="shared" si="94"/>
        <v>337575</v>
      </c>
      <c r="H1454" s="586">
        <f t="shared" si="92"/>
        <v>5</v>
      </c>
    </row>
    <row r="1455" spans="1:8" x14ac:dyDescent="0.25">
      <c r="A1455">
        <v>1454</v>
      </c>
      <c r="B1455" s="579">
        <f t="shared" si="95"/>
        <v>236302.5</v>
      </c>
      <c r="C1455" s="586">
        <f t="shared" si="93"/>
        <v>3.5</v>
      </c>
      <c r="F1455">
        <v>1454</v>
      </c>
      <c r="G1455" s="587">
        <f t="shared" si="94"/>
        <v>337575</v>
      </c>
      <c r="H1455" s="586">
        <f t="shared" si="92"/>
        <v>5</v>
      </c>
    </row>
    <row r="1456" spans="1:8" x14ac:dyDescent="0.25">
      <c r="A1456">
        <v>1455</v>
      </c>
      <c r="B1456" s="579">
        <f t="shared" si="95"/>
        <v>236302.5</v>
      </c>
      <c r="C1456" s="586">
        <f t="shared" si="93"/>
        <v>3.5</v>
      </c>
      <c r="F1456">
        <v>1455</v>
      </c>
      <c r="G1456" s="587">
        <f t="shared" si="94"/>
        <v>337575</v>
      </c>
      <c r="H1456" s="586">
        <f t="shared" si="92"/>
        <v>5</v>
      </c>
    </row>
    <row r="1457" spans="1:8" x14ac:dyDescent="0.25">
      <c r="A1457">
        <v>1456</v>
      </c>
      <c r="B1457" s="579">
        <f t="shared" si="95"/>
        <v>236302.5</v>
      </c>
      <c r="C1457" s="586">
        <f t="shared" si="93"/>
        <v>3.5</v>
      </c>
      <c r="F1457">
        <v>1456</v>
      </c>
      <c r="G1457" s="587">
        <f t="shared" si="94"/>
        <v>337575</v>
      </c>
      <c r="H1457" s="586">
        <f t="shared" si="92"/>
        <v>5</v>
      </c>
    </row>
    <row r="1458" spans="1:8" x14ac:dyDescent="0.25">
      <c r="A1458">
        <v>1457</v>
      </c>
      <c r="B1458" s="579">
        <f t="shared" si="95"/>
        <v>236302.5</v>
      </c>
      <c r="C1458" s="586">
        <f t="shared" si="93"/>
        <v>3.5</v>
      </c>
      <c r="F1458">
        <v>1457</v>
      </c>
      <c r="G1458" s="587">
        <f t="shared" si="94"/>
        <v>337575</v>
      </c>
      <c r="H1458" s="586">
        <f t="shared" si="92"/>
        <v>5</v>
      </c>
    </row>
    <row r="1459" spans="1:8" x14ac:dyDescent="0.25">
      <c r="A1459">
        <v>1458</v>
      </c>
      <c r="B1459" s="579">
        <f t="shared" si="95"/>
        <v>236302.5</v>
      </c>
      <c r="C1459" s="586">
        <f t="shared" si="93"/>
        <v>3.5</v>
      </c>
      <c r="F1459">
        <v>1458</v>
      </c>
      <c r="G1459" s="587">
        <f t="shared" si="94"/>
        <v>337575</v>
      </c>
      <c r="H1459" s="586">
        <f t="shared" ref="H1459:H1501" si="96">$L$5</f>
        <v>5</v>
      </c>
    </row>
    <row r="1460" spans="1:8" x14ac:dyDescent="0.25">
      <c r="A1460">
        <v>1459</v>
      </c>
      <c r="B1460" s="579">
        <f t="shared" si="95"/>
        <v>236302.5</v>
      </c>
      <c r="C1460" s="586">
        <f t="shared" si="93"/>
        <v>3.5</v>
      </c>
      <c r="F1460">
        <v>1459</v>
      </c>
      <c r="G1460" s="587">
        <f t="shared" si="94"/>
        <v>337575</v>
      </c>
      <c r="H1460" s="586">
        <f t="shared" si="96"/>
        <v>5</v>
      </c>
    </row>
    <row r="1461" spans="1:8" x14ac:dyDescent="0.25">
      <c r="A1461">
        <v>1460</v>
      </c>
      <c r="B1461" s="579">
        <f t="shared" si="95"/>
        <v>236302.5</v>
      </c>
      <c r="C1461" s="586">
        <f t="shared" si="93"/>
        <v>3.5</v>
      </c>
      <c r="F1461">
        <v>1460</v>
      </c>
      <c r="G1461" s="587">
        <f t="shared" si="94"/>
        <v>337575</v>
      </c>
      <c r="H1461" s="586">
        <f t="shared" si="96"/>
        <v>5</v>
      </c>
    </row>
    <row r="1462" spans="1:8" x14ac:dyDescent="0.25">
      <c r="A1462">
        <v>1461</v>
      </c>
      <c r="B1462" s="579">
        <f t="shared" si="95"/>
        <v>236302.5</v>
      </c>
      <c r="C1462" s="586">
        <f t="shared" si="93"/>
        <v>3.5</v>
      </c>
      <c r="F1462">
        <v>1461</v>
      </c>
      <c r="G1462" s="587">
        <f t="shared" si="94"/>
        <v>337575</v>
      </c>
      <c r="H1462" s="586">
        <f t="shared" si="96"/>
        <v>5</v>
      </c>
    </row>
    <row r="1463" spans="1:8" x14ac:dyDescent="0.25">
      <c r="A1463">
        <v>1462</v>
      </c>
      <c r="B1463" s="579">
        <f t="shared" si="95"/>
        <v>236302.5</v>
      </c>
      <c r="C1463" s="586">
        <f t="shared" si="93"/>
        <v>3.5</v>
      </c>
      <c r="F1463">
        <v>1462</v>
      </c>
      <c r="G1463" s="587">
        <f t="shared" si="94"/>
        <v>337575</v>
      </c>
      <c r="H1463" s="586">
        <f t="shared" si="96"/>
        <v>5</v>
      </c>
    </row>
    <row r="1464" spans="1:8" x14ac:dyDescent="0.25">
      <c r="A1464">
        <v>1463</v>
      </c>
      <c r="B1464" s="579">
        <f t="shared" si="95"/>
        <v>236302.5</v>
      </c>
      <c r="C1464" s="586">
        <f t="shared" si="93"/>
        <v>3.5</v>
      </c>
      <c r="F1464">
        <v>1463</v>
      </c>
      <c r="G1464" s="587">
        <f t="shared" si="94"/>
        <v>337575</v>
      </c>
      <c r="H1464" s="586">
        <f t="shared" si="96"/>
        <v>5</v>
      </c>
    </row>
    <row r="1465" spans="1:8" x14ac:dyDescent="0.25">
      <c r="A1465">
        <v>1464</v>
      </c>
      <c r="B1465" s="579">
        <f t="shared" si="95"/>
        <v>236302.5</v>
      </c>
      <c r="C1465" s="586">
        <f t="shared" si="93"/>
        <v>3.5</v>
      </c>
      <c r="F1465">
        <v>1464</v>
      </c>
      <c r="G1465" s="587">
        <f t="shared" si="94"/>
        <v>337575</v>
      </c>
      <c r="H1465" s="586">
        <f t="shared" si="96"/>
        <v>5</v>
      </c>
    </row>
    <row r="1466" spans="1:8" x14ac:dyDescent="0.25">
      <c r="A1466">
        <v>1465</v>
      </c>
      <c r="B1466" s="579">
        <f t="shared" si="95"/>
        <v>236302.5</v>
      </c>
      <c r="C1466" s="586">
        <f t="shared" si="93"/>
        <v>3.5</v>
      </c>
      <c r="F1466">
        <v>1465</v>
      </c>
      <c r="G1466" s="587">
        <f t="shared" si="94"/>
        <v>337575</v>
      </c>
      <c r="H1466" s="586">
        <f t="shared" si="96"/>
        <v>5</v>
      </c>
    </row>
    <row r="1467" spans="1:8" x14ac:dyDescent="0.25">
      <c r="A1467">
        <v>1466</v>
      </c>
      <c r="B1467" s="579">
        <f t="shared" si="95"/>
        <v>236302.5</v>
      </c>
      <c r="C1467" s="586">
        <f t="shared" si="93"/>
        <v>3.5</v>
      </c>
      <c r="F1467">
        <v>1466</v>
      </c>
      <c r="G1467" s="587">
        <f t="shared" si="94"/>
        <v>337575</v>
      </c>
      <c r="H1467" s="586">
        <f t="shared" si="96"/>
        <v>5</v>
      </c>
    </row>
    <row r="1468" spans="1:8" x14ac:dyDescent="0.25">
      <c r="A1468">
        <v>1467</v>
      </c>
      <c r="B1468" s="579">
        <f t="shared" si="95"/>
        <v>236302.5</v>
      </c>
      <c r="C1468" s="586">
        <f t="shared" si="93"/>
        <v>3.5</v>
      </c>
      <c r="F1468">
        <v>1467</v>
      </c>
      <c r="G1468" s="587">
        <f t="shared" si="94"/>
        <v>337575</v>
      </c>
      <c r="H1468" s="586">
        <f t="shared" si="96"/>
        <v>5</v>
      </c>
    </row>
    <row r="1469" spans="1:8" x14ac:dyDescent="0.25">
      <c r="A1469">
        <v>1468</v>
      </c>
      <c r="B1469" s="579">
        <f t="shared" si="95"/>
        <v>236302.5</v>
      </c>
      <c r="C1469" s="586">
        <f t="shared" si="93"/>
        <v>3.5</v>
      </c>
      <c r="F1469">
        <v>1468</v>
      </c>
      <c r="G1469" s="587">
        <f t="shared" si="94"/>
        <v>337575</v>
      </c>
      <c r="H1469" s="586">
        <f t="shared" si="96"/>
        <v>5</v>
      </c>
    </row>
    <row r="1470" spans="1:8" x14ac:dyDescent="0.25">
      <c r="A1470">
        <v>1469</v>
      </c>
      <c r="B1470" s="579">
        <f t="shared" si="95"/>
        <v>236302.5</v>
      </c>
      <c r="C1470" s="586">
        <f t="shared" si="93"/>
        <v>3.5</v>
      </c>
      <c r="F1470">
        <v>1469</v>
      </c>
      <c r="G1470" s="587">
        <f t="shared" si="94"/>
        <v>337575</v>
      </c>
      <c r="H1470" s="586">
        <f t="shared" si="96"/>
        <v>5</v>
      </c>
    </row>
    <row r="1471" spans="1:8" x14ac:dyDescent="0.25">
      <c r="A1471">
        <v>1470</v>
      </c>
      <c r="B1471" s="579">
        <f t="shared" si="95"/>
        <v>236302.5</v>
      </c>
      <c r="C1471" s="586">
        <f t="shared" si="93"/>
        <v>3.5</v>
      </c>
      <c r="F1471">
        <v>1470</v>
      </c>
      <c r="G1471" s="587">
        <f t="shared" si="94"/>
        <v>337575</v>
      </c>
      <c r="H1471" s="586">
        <f t="shared" si="96"/>
        <v>5</v>
      </c>
    </row>
    <row r="1472" spans="1:8" x14ac:dyDescent="0.25">
      <c r="A1472">
        <v>1471</v>
      </c>
      <c r="B1472" s="579">
        <f t="shared" si="95"/>
        <v>236302.5</v>
      </c>
      <c r="C1472" s="586">
        <f t="shared" si="93"/>
        <v>3.5</v>
      </c>
      <c r="F1472">
        <v>1471</v>
      </c>
      <c r="G1472" s="587">
        <f t="shared" si="94"/>
        <v>337575</v>
      </c>
      <c r="H1472" s="586">
        <f t="shared" si="96"/>
        <v>5</v>
      </c>
    </row>
    <row r="1473" spans="1:8" x14ac:dyDescent="0.25">
      <c r="A1473">
        <v>1472</v>
      </c>
      <c r="B1473" s="579">
        <f t="shared" si="95"/>
        <v>236302.5</v>
      </c>
      <c r="C1473" s="586">
        <f t="shared" si="93"/>
        <v>3.5</v>
      </c>
      <c r="F1473">
        <v>1472</v>
      </c>
      <c r="G1473" s="587">
        <f t="shared" si="94"/>
        <v>337575</v>
      </c>
      <c r="H1473" s="586">
        <f t="shared" si="96"/>
        <v>5</v>
      </c>
    </row>
    <row r="1474" spans="1:8" x14ac:dyDescent="0.25">
      <c r="A1474">
        <v>1473</v>
      </c>
      <c r="B1474" s="579">
        <f t="shared" si="95"/>
        <v>236302.5</v>
      </c>
      <c r="C1474" s="586">
        <f t="shared" si="93"/>
        <v>3.5</v>
      </c>
      <c r="F1474">
        <v>1473</v>
      </c>
      <c r="G1474" s="587">
        <f t="shared" si="94"/>
        <v>337575</v>
      </c>
      <c r="H1474" s="586">
        <f t="shared" si="96"/>
        <v>5</v>
      </c>
    </row>
    <row r="1475" spans="1:8" x14ac:dyDescent="0.25">
      <c r="A1475">
        <v>1474</v>
      </c>
      <c r="B1475" s="579">
        <f t="shared" si="95"/>
        <v>236302.5</v>
      </c>
      <c r="C1475" s="586">
        <f t="shared" ref="C1475:C1538" si="97">B1475/$D$2</f>
        <v>3.5</v>
      </c>
      <c r="F1475">
        <v>1474</v>
      </c>
      <c r="G1475" s="587">
        <f t="shared" ref="G1475:G1538" si="98">H1475*$D$2</f>
        <v>337575</v>
      </c>
      <c r="H1475" s="586">
        <f t="shared" si="96"/>
        <v>5</v>
      </c>
    </row>
    <row r="1476" spans="1:8" x14ac:dyDescent="0.25">
      <c r="A1476">
        <v>1475</v>
      </c>
      <c r="B1476" s="579">
        <f t="shared" si="95"/>
        <v>236302.5</v>
      </c>
      <c r="C1476" s="586">
        <f t="shared" si="97"/>
        <v>3.5</v>
      </c>
      <c r="F1476">
        <v>1475</v>
      </c>
      <c r="G1476" s="587">
        <f t="shared" si="98"/>
        <v>337575</v>
      </c>
      <c r="H1476" s="586">
        <f t="shared" si="96"/>
        <v>5</v>
      </c>
    </row>
    <row r="1477" spans="1:8" x14ac:dyDescent="0.25">
      <c r="A1477">
        <v>1476</v>
      </c>
      <c r="B1477" s="579">
        <f t="shared" si="95"/>
        <v>236302.5</v>
      </c>
      <c r="C1477" s="586">
        <f t="shared" si="97"/>
        <v>3.5</v>
      </c>
      <c r="F1477">
        <v>1476</v>
      </c>
      <c r="G1477" s="587">
        <f t="shared" si="98"/>
        <v>337575</v>
      </c>
      <c r="H1477" s="586">
        <f t="shared" si="96"/>
        <v>5</v>
      </c>
    </row>
    <row r="1478" spans="1:8" x14ac:dyDescent="0.25">
      <c r="A1478">
        <v>1477</v>
      </c>
      <c r="B1478" s="579">
        <f t="shared" si="95"/>
        <v>236302.5</v>
      </c>
      <c r="C1478" s="586">
        <f t="shared" si="97"/>
        <v>3.5</v>
      </c>
      <c r="F1478">
        <v>1477</v>
      </c>
      <c r="G1478" s="587">
        <f t="shared" si="98"/>
        <v>337575</v>
      </c>
      <c r="H1478" s="586">
        <f t="shared" si="96"/>
        <v>5</v>
      </c>
    </row>
    <row r="1479" spans="1:8" x14ac:dyDescent="0.25">
      <c r="A1479">
        <v>1478</v>
      </c>
      <c r="B1479" s="579">
        <f t="shared" si="95"/>
        <v>236302.5</v>
      </c>
      <c r="C1479" s="586">
        <f t="shared" si="97"/>
        <v>3.5</v>
      </c>
      <c r="F1479">
        <v>1478</v>
      </c>
      <c r="G1479" s="587">
        <f t="shared" si="98"/>
        <v>337575</v>
      </c>
      <c r="H1479" s="586">
        <f t="shared" si="96"/>
        <v>5</v>
      </c>
    </row>
    <row r="1480" spans="1:8" x14ac:dyDescent="0.25">
      <c r="A1480">
        <v>1479</v>
      </c>
      <c r="B1480" s="579">
        <f t="shared" si="95"/>
        <v>236302.5</v>
      </c>
      <c r="C1480" s="586">
        <f t="shared" si="97"/>
        <v>3.5</v>
      </c>
      <c r="F1480">
        <v>1479</v>
      </c>
      <c r="G1480" s="587">
        <f t="shared" si="98"/>
        <v>337575</v>
      </c>
      <c r="H1480" s="586">
        <f t="shared" si="96"/>
        <v>5</v>
      </c>
    </row>
    <row r="1481" spans="1:8" x14ac:dyDescent="0.25">
      <c r="A1481">
        <v>1480</v>
      </c>
      <c r="B1481" s="579">
        <f t="shared" si="95"/>
        <v>236302.5</v>
      </c>
      <c r="C1481" s="586">
        <f t="shared" si="97"/>
        <v>3.5</v>
      </c>
      <c r="F1481">
        <v>1480</v>
      </c>
      <c r="G1481" s="587">
        <f t="shared" si="98"/>
        <v>337575</v>
      </c>
      <c r="H1481" s="586">
        <f t="shared" si="96"/>
        <v>5</v>
      </c>
    </row>
    <row r="1482" spans="1:8" x14ac:dyDescent="0.25">
      <c r="A1482">
        <v>1481</v>
      </c>
      <c r="B1482" s="579">
        <f t="shared" si="95"/>
        <v>236302.5</v>
      </c>
      <c r="C1482" s="586">
        <f t="shared" si="97"/>
        <v>3.5</v>
      </c>
      <c r="F1482">
        <v>1481</v>
      </c>
      <c r="G1482" s="587">
        <f t="shared" si="98"/>
        <v>337575</v>
      </c>
      <c r="H1482" s="586">
        <f t="shared" si="96"/>
        <v>5</v>
      </c>
    </row>
    <row r="1483" spans="1:8" x14ac:dyDescent="0.25">
      <c r="A1483">
        <v>1482</v>
      </c>
      <c r="B1483" s="579">
        <f t="shared" si="95"/>
        <v>236302.5</v>
      </c>
      <c r="C1483" s="586">
        <f t="shared" si="97"/>
        <v>3.5</v>
      </c>
      <c r="F1483">
        <v>1482</v>
      </c>
      <c r="G1483" s="587">
        <f t="shared" si="98"/>
        <v>337575</v>
      </c>
      <c r="H1483" s="586">
        <f t="shared" si="96"/>
        <v>5</v>
      </c>
    </row>
    <row r="1484" spans="1:8" x14ac:dyDescent="0.25">
      <c r="A1484">
        <v>1483</v>
      </c>
      <c r="B1484" s="579">
        <f t="shared" si="95"/>
        <v>236302.5</v>
      </c>
      <c r="C1484" s="586">
        <f t="shared" si="97"/>
        <v>3.5</v>
      </c>
      <c r="F1484">
        <v>1483</v>
      </c>
      <c r="G1484" s="587">
        <f t="shared" si="98"/>
        <v>337575</v>
      </c>
      <c r="H1484" s="586">
        <f t="shared" si="96"/>
        <v>5</v>
      </c>
    </row>
    <row r="1485" spans="1:8" x14ac:dyDescent="0.25">
      <c r="A1485">
        <v>1484</v>
      </c>
      <c r="B1485" s="579">
        <f t="shared" si="95"/>
        <v>236302.5</v>
      </c>
      <c r="C1485" s="586">
        <f t="shared" si="97"/>
        <v>3.5</v>
      </c>
      <c r="F1485">
        <v>1484</v>
      </c>
      <c r="G1485" s="587">
        <f t="shared" si="98"/>
        <v>337575</v>
      </c>
      <c r="H1485" s="586">
        <f t="shared" si="96"/>
        <v>5</v>
      </c>
    </row>
    <row r="1486" spans="1:8" x14ac:dyDescent="0.25">
      <c r="A1486">
        <v>1485</v>
      </c>
      <c r="B1486" s="579">
        <f t="shared" si="95"/>
        <v>236302.5</v>
      </c>
      <c r="C1486" s="586">
        <f t="shared" si="97"/>
        <v>3.5</v>
      </c>
      <c r="F1486">
        <v>1485</v>
      </c>
      <c r="G1486" s="587">
        <f t="shared" si="98"/>
        <v>337575</v>
      </c>
      <c r="H1486" s="586">
        <f t="shared" si="96"/>
        <v>5</v>
      </c>
    </row>
    <row r="1487" spans="1:8" x14ac:dyDescent="0.25">
      <c r="A1487">
        <v>1486</v>
      </c>
      <c r="B1487" s="579">
        <f t="shared" si="95"/>
        <v>236302.5</v>
      </c>
      <c r="C1487" s="586">
        <f t="shared" si="97"/>
        <v>3.5</v>
      </c>
      <c r="F1487">
        <v>1486</v>
      </c>
      <c r="G1487" s="587">
        <f t="shared" si="98"/>
        <v>337575</v>
      </c>
      <c r="H1487" s="586">
        <f t="shared" si="96"/>
        <v>5</v>
      </c>
    </row>
    <row r="1488" spans="1:8" x14ac:dyDescent="0.25">
      <c r="A1488">
        <v>1487</v>
      </c>
      <c r="B1488" s="579">
        <f t="shared" si="95"/>
        <v>236302.5</v>
      </c>
      <c r="C1488" s="586">
        <f t="shared" si="97"/>
        <v>3.5</v>
      </c>
      <c r="F1488">
        <v>1487</v>
      </c>
      <c r="G1488" s="587">
        <f t="shared" si="98"/>
        <v>337575</v>
      </c>
      <c r="H1488" s="586">
        <f t="shared" si="96"/>
        <v>5</v>
      </c>
    </row>
    <row r="1489" spans="1:8" x14ac:dyDescent="0.25">
      <c r="A1489">
        <v>1488</v>
      </c>
      <c r="B1489" s="579">
        <f t="shared" si="95"/>
        <v>236302.5</v>
      </c>
      <c r="C1489" s="586">
        <f t="shared" si="97"/>
        <v>3.5</v>
      </c>
      <c r="F1489">
        <v>1488</v>
      </c>
      <c r="G1489" s="587">
        <f t="shared" si="98"/>
        <v>337575</v>
      </c>
      <c r="H1489" s="586">
        <f t="shared" si="96"/>
        <v>5</v>
      </c>
    </row>
    <row r="1490" spans="1:8" x14ac:dyDescent="0.25">
      <c r="A1490">
        <v>1489</v>
      </c>
      <c r="B1490" s="579">
        <f t="shared" si="95"/>
        <v>236302.5</v>
      </c>
      <c r="C1490" s="586">
        <f t="shared" si="97"/>
        <v>3.5</v>
      </c>
      <c r="F1490">
        <v>1489</v>
      </c>
      <c r="G1490" s="587">
        <f t="shared" si="98"/>
        <v>337575</v>
      </c>
      <c r="H1490" s="586">
        <f t="shared" si="96"/>
        <v>5</v>
      </c>
    </row>
    <row r="1491" spans="1:8" x14ac:dyDescent="0.25">
      <c r="A1491">
        <v>1490</v>
      </c>
      <c r="B1491" s="579">
        <f t="shared" si="95"/>
        <v>236302.5</v>
      </c>
      <c r="C1491" s="586">
        <f t="shared" si="97"/>
        <v>3.5</v>
      </c>
      <c r="F1491">
        <v>1490</v>
      </c>
      <c r="G1491" s="587">
        <f t="shared" si="98"/>
        <v>337575</v>
      </c>
      <c r="H1491" s="586">
        <f t="shared" si="96"/>
        <v>5</v>
      </c>
    </row>
    <row r="1492" spans="1:8" x14ac:dyDescent="0.25">
      <c r="A1492">
        <v>1491</v>
      </c>
      <c r="B1492" s="579">
        <f t="shared" si="95"/>
        <v>236302.5</v>
      </c>
      <c r="C1492" s="586">
        <f t="shared" si="97"/>
        <v>3.5</v>
      </c>
      <c r="F1492">
        <v>1491</v>
      </c>
      <c r="G1492" s="587">
        <f t="shared" si="98"/>
        <v>337575</v>
      </c>
      <c r="H1492" s="586">
        <f t="shared" si="96"/>
        <v>5</v>
      </c>
    </row>
    <row r="1493" spans="1:8" x14ac:dyDescent="0.25">
      <c r="A1493">
        <v>1492</v>
      </c>
      <c r="B1493" s="579">
        <f t="shared" si="95"/>
        <v>236302.5</v>
      </c>
      <c r="C1493" s="586">
        <f t="shared" si="97"/>
        <v>3.5</v>
      </c>
      <c r="F1493">
        <v>1492</v>
      </c>
      <c r="G1493" s="587">
        <f t="shared" si="98"/>
        <v>337575</v>
      </c>
      <c r="H1493" s="586">
        <f t="shared" si="96"/>
        <v>5</v>
      </c>
    </row>
    <row r="1494" spans="1:8" x14ac:dyDescent="0.25">
      <c r="A1494">
        <v>1493</v>
      </c>
      <c r="B1494" s="579">
        <f t="shared" si="95"/>
        <v>236302.5</v>
      </c>
      <c r="C1494" s="586">
        <f t="shared" si="97"/>
        <v>3.5</v>
      </c>
      <c r="F1494">
        <v>1493</v>
      </c>
      <c r="G1494" s="587">
        <f t="shared" si="98"/>
        <v>337575</v>
      </c>
      <c r="H1494" s="586">
        <f t="shared" si="96"/>
        <v>5</v>
      </c>
    </row>
    <row r="1495" spans="1:8" x14ac:dyDescent="0.25">
      <c r="A1495">
        <v>1494</v>
      </c>
      <c r="B1495" s="579">
        <f t="shared" si="95"/>
        <v>236302.5</v>
      </c>
      <c r="C1495" s="586">
        <f t="shared" si="97"/>
        <v>3.5</v>
      </c>
      <c r="F1495">
        <v>1494</v>
      </c>
      <c r="G1495" s="587">
        <f t="shared" si="98"/>
        <v>337575</v>
      </c>
      <c r="H1495" s="586">
        <f t="shared" si="96"/>
        <v>5</v>
      </c>
    </row>
    <row r="1496" spans="1:8" x14ac:dyDescent="0.25">
      <c r="A1496">
        <v>1495</v>
      </c>
      <c r="B1496" s="579">
        <f t="shared" si="95"/>
        <v>236302.5</v>
      </c>
      <c r="C1496" s="586">
        <f t="shared" si="97"/>
        <v>3.5</v>
      </c>
      <c r="F1496">
        <v>1495</v>
      </c>
      <c r="G1496" s="587">
        <f t="shared" si="98"/>
        <v>337575</v>
      </c>
      <c r="H1496" s="586">
        <f t="shared" si="96"/>
        <v>5</v>
      </c>
    </row>
    <row r="1497" spans="1:8" x14ac:dyDescent="0.25">
      <c r="A1497">
        <v>1496</v>
      </c>
      <c r="B1497" s="579">
        <f t="shared" si="95"/>
        <v>236302.5</v>
      </c>
      <c r="C1497" s="586">
        <f t="shared" si="97"/>
        <v>3.5</v>
      </c>
      <c r="F1497">
        <v>1496</v>
      </c>
      <c r="G1497" s="587">
        <f t="shared" si="98"/>
        <v>337575</v>
      </c>
      <c r="H1497" s="586">
        <f t="shared" si="96"/>
        <v>5</v>
      </c>
    </row>
    <row r="1498" spans="1:8" x14ac:dyDescent="0.25">
      <c r="A1498">
        <v>1497</v>
      </c>
      <c r="B1498" s="579">
        <f t="shared" si="95"/>
        <v>236302.5</v>
      </c>
      <c r="C1498" s="586">
        <f t="shared" si="97"/>
        <v>3.5</v>
      </c>
      <c r="F1498">
        <v>1497</v>
      </c>
      <c r="G1498" s="587">
        <f t="shared" si="98"/>
        <v>337575</v>
      </c>
      <c r="H1498" s="586">
        <f t="shared" si="96"/>
        <v>5</v>
      </c>
    </row>
    <row r="1499" spans="1:8" x14ac:dyDescent="0.25">
      <c r="A1499">
        <v>1498</v>
      </c>
      <c r="B1499" s="579">
        <f t="shared" ref="B1499:B1562" si="99">3.5*$D$2</f>
        <v>236302.5</v>
      </c>
      <c r="C1499" s="586">
        <f t="shared" si="97"/>
        <v>3.5</v>
      </c>
      <c r="F1499">
        <v>1498</v>
      </c>
      <c r="G1499" s="587">
        <f t="shared" si="98"/>
        <v>337575</v>
      </c>
      <c r="H1499" s="586">
        <f t="shared" si="96"/>
        <v>5</v>
      </c>
    </row>
    <row r="1500" spans="1:8" x14ac:dyDescent="0.25">
      <c r="A1500">
        <v>1499</v>
      </c>
      <c r="B1500" s="579">
        <f t="shared" si="99"/>
        <v>236302.5</v>
      </c>
      <c r="C1500" s="586">
        <f t="shared" si="97"/>
        <v>3.5</v>
      </c>
      <c r="F1500">
        <v>1499</v>
      </c>
      <c r="G1500" s="587">
        <f t="shared" si="98"/>
        <v>337575</v>
      </c>
      <c r="H1500" s="586">
        <f t="shared" si="96"/>
        <v>5</v>
      </c>
    </row>
    <row r="1501" spans="1:8" x14ac:dyDescent="0.25">
      <c r="A1501">
        <v>1500</v>
      </c>
      <c r="B1501" s="579">
        <f t="shared" si="99"/>
        <v>236302.5</v>
      </c>
      <c r="C1501" s="586">
        <f t="shared" si="97"/>
        <v>3.5</v>
      </c>
      <c r="F1501">
        <v>1500</v>
      </c>
      <c r="G1501" s="587">
        <f t="shared" si="98"/>
        <v>337575</v>
      </c>
      <c r="H1501" s="586">
        <f t="shared" si="96"/>
        <v>5</v>
      </c>
    </row>
    <row r="1502" spans="1:8" x14ac:dyDescent="0.25">
      <c r="A1502">
        <v>1501</v>
      </c>
      <c r="B1502" s="579">
        <f t="shared" si="99"/>
        <v>236302.5</v>
      </c>
      <c r="C1502" s="586">
        <f t="shared" si="97"/>
        <v>3.5</v>
      </c>
      <c r="F1502">
        <v>1501</v>
      </c>
      <c r="G1502" s="587">
        <f t="shared" si="98"/>
        <v>405090</v>
      </c>
      <c r="H1502" s="586">
        <f>$L$6</f>
        <v>6</v>
      </c>
    </row>
    <row r="1503" spans="1:8" x14ac:dyDescent="0.25">
      <c r="A1503">
        <v>1502</v>
      </c>
      <c r="B1503" s="579">
        <f t="shared" si="99"/>
        <v>236302.5</v>
      </c>
      <c r="C1503" s="586">
        <f t="shared" si="97"/>
        <v>3.5</v>
      </c>
      <c r="F1503">
        <v>1502</v>
      </c>
      <c r="G1503" s="587">
        <f t="shared" si="98"/>
        <v>405090</v>
      </c>
      <c r="H1503" s="586">
        <f t="shared" ref="H1503:H1566" si="100">$L$6</f>
        <v>6</v>
      </c>
    </row>
    <row r="1504" spans="1:8" x14ac:dyDescent="0.25">
      <c r="A1504">
        <v>1503</v>
      </c>
      <c r="B1504" s="579">
        <f t="shared" si="99"/>
        <v>236302.5</v>
      </c>
      <c r="C1504" s="586">
        <f t="shared" si="97"/>
        <v>3.5</v>
      </c>
      <c r="F1504">
        <v>1503</v>
      </c>
      <c r="G1504" s="587">
        <f t="shared" si="98"/>
        <v>405090</v>
      </c>
      <c r="H1504" s="586">
        <f t="shared" si="100"/>
        <v>6</v>
      </c>
    </row>
    <row r="1505" spans="1:8" x14ac:dyDescent="0.25">
      <c r="A1505">
        <v>1504</v>
      </c>
      <c r="B1505" s="579">
        <f t="shared" si="99"/>
        <v>236302.5</v>
      </c>
      <c r="C1505" s="586">
        <f t="shared" si="97"/>
        <v>3.5</v>
      </c>
      <c r="F1505">
        <v>1504</v>
      </c>
      <c r="G1505" s="587">
        <f t="shared" si="98"/>
        <v>405090</v>
      </c>
      <c r="H1505" s="586">
        <f t="shared" si="100"/>
        <v>6</v>
      </c>
    </row>
    <row r="1506" spans="1:8" x14ac:dyDescent="0.25">
      <c r="A1506">
        <v>1505</v>
      </c>
      <c r="B1506" s="579">
        <f t="shared" si="99"/>
        <v>236302.5</v>
      </c>
      <c r="C1506" s="586">
        <f t="shared" si="97"/>
        <v>3.5</v>
      </c>
      <c r="F1506">
        <v>1505</v>
      </c>
      <c r="G1506" s="587">
        <f t="shared" si="98"/>
        <v>405090</v>
      </c>
      <c r="H1506" s="586">
        <f t="shared" si="100"/>
        <v>6</v>
      </c>
    </row>
    <row r="1507" spans="1:8" x14ac:dyDescent="0.25">
      <c r="A1507">
        <v>1506</v>
      </c>
      <c r="B1507" s="579">
        <f t="shared" si="99"/>
        <v>236302.5</v>
      </c>
      <c r="C1507" s="586">
        <f t="shared" si="97"/>
        <v>3.5</v>
      </c>
      <c r="F1507">
        <v>1506</v>
      </c>
      <c r="G1507" s="587">
        <f t="shared" si="98"/>
        <v>405090</v>
      </c>
      <c r="H1507" s="586">
        <f t="shared" si="100"/>
        <v>6</v>
      </c>
    </row>
    <row r="1508" spans="1:8" x14ac:dyDescent="0.25">
      <c r="A1508">
        <v>1507</v>
      </c>
      <c r="B1508" s="579">
        <f t="shared" si="99"/>
        <v>236302.5</v>
      </c>
      <c r="C1508" s="586">
        <f t="shared" si="97"/>
        <v>3.5</v>
      </c>
      <c r="F1508">
        <v>1507</v>
      </c>
      <c r="G1508" s="587">
        <f t="shared" si="98"/>
        <v>405090</v>
      </c>
      <c r="H1508" s="586">
        <f t="shared" si="100"/>
        <v>6</v>
      </c>
    </row>
    <row r="1509" spans="1:8" x14ac:dyDescent="0.25">
      <c r="A1509">
        <v>1508</v>
      </c>
      <c r="B1509" s="579">
        <f t="shared" si="99"/>
        <v>236302.5</v>
      </c>
      <c r="C1509" s="586">
        <f t="shared" si="97"/>
        <v>3.5</v>
      </c>
      <c r="F1509">
        <v>1508</v>
      </c>
      <c r="G1509" s="587">
        <f t="shared" si="98"/>
        <v>405090</v>
      </c>
      <c r="H1509" s="586">
        <f t="shared" si="100"/>
        <v>6</v>
      </c>
    </row>
    <row r="1510" spans="1:8" x14ac:dyDescent="0.25">
      <c r="A1510">
        <v>1509</v>
      </c>
      <c r="B1510" s="579">
        <f t="shared" si="99"/>
        <v>236302.5</v>
      </c>
      <c r="C1510" s="586">
        <f t="shared" si="97"/>
        <v>3.5</v>
      </c>
      <c r="F1510">
        <v>1509</v>
      </c>
      <c r="G1510" s="587">
        <f t="shared" si="98"/>
        <v>405090</v>
      </c>
      <c r="H1510" s="586">
        <f t="shared" si="100"/>
        <v>6</v>
      </c>
    </row>
    <row r="1511" spans="1:8" x14ac:dyDescent="0.25">
      <c r="A1511">
        <v>1510</v>
      </c>
      <c r="B1511" s="579">
        <f t="shared" si="99"/>
        <v>236302.5</v>
      </c>
      <c r="C1511" s="586">
        <f t="shared" si="97"/>
        <v>3.5</v>
      </c>
      <c r="F1511">
        <v>1510</v>
      </c>
      <c r="G1511" s="587">
        <f t="shared" si="98"/>
        <v>405090</v>
      </c>
      <c r="H1511" s="586">
        <f t="shared" si="100"/>
        <v>6</v>
      </c>
    </row>
    <row r="1512" spans="1:8" x14ac:dyDescent="0.25">
      <c r="A1512">
        <v>1511</v>
      </c>
      <c r="B1512" s="579">
        <f t="shared" si="99"/>
        <v>236302.5</v>
      </c>
      <c r="C1512" s="586">
        <f t="shared" si="97"/>
        <v>3.5</v>
      </c>
      <c r="F1512">
        <v>1511</v>
      </c>
      <c r="G1512" s="587">
        <f t="shared" si="98"/>
        <v>405090</v>
      </c>
      <c r="H1512" s="586">
        <f t="shared" si="100"/>
        <v>6</v>
      </c>
    </row>
    <row r="1513" spans="1:8" x14ac:dyDescent="0.25">
      <c r="A1513">
        <v>1512</v>
      </c>
      <c r="B1513" s="579">
        <f t="shared" si="99"/>
        <v>236302.5</v>
      </c>
      <c r="C1513" s="586">
        <f t="shared" si="97"/>
        <v>3.5</v>
      </c>
      <c r="F1513">
        <v>1512</v>
      </c>
      <c r="G1513" s="587">
        <f t="shared" si="98"/>
        <v>405090</v>
      </c>
      <c r="H1513" s="586">
        <f t="shared" si="100"/>
        <v>6</v>
      </c>
    </row>
    <row r="1514" spans="1:8" x14ac:dyDescent="0.25">
      <c r="A1514">
        <v>1513</v>
      </c>
      <c r="B1514" s="579">
        <f t="shared" si="99"/>
        <v>236302.5</v>
      </c>
      <c r="C1514" s="586">
        <f t="shared" si="97"/>
        <v>3.5</v>
      </c>
      <c r="F1514">
        <v>1513</v>
      </c>
      <c r="G1514" s="587">
        <f t="shared" si="98"/>
        <v>405090</v>
      </c>
      <c r="H1514" s="586">
        <f t="shared" si="100"/>
        <v>6</v>
      </c>
    </row>
    <row r="1515" spans="1:8" x14ac:dyDescent="0.25">
      <c r="A1515">
        <v>1514</v>
      </c>
      <c r="B1515" s="579">
        <f t="shared" si="99"/>
        <v>236302.5</v>
      </c>
      <c r="C1515" s="586">
        <f t="shared" si="97"/>
        <v>3.5</v>
      </c>
      <c r="F1515">
        <v>1514</v>
      </c>
      <c r="G1515" s="587">
        <f t="shared" si="98"/>
        <v>405090</v>
      </c>
      <c r="H1515" s="586">
        <f t="shared" si="100"/>
        <v>6</v>
      </c>
    </row>
    <row r="1516" spans="1:8" x14ac:dyDescent="0.25">
      <c r="A1516">
        <v>1515</v>
      </c>
      <c r="B1516" s="579">
        <f t="shared" si="99"/>
        <v>236302.5</v>
      </c>
      <c r="C1516" s="586">
        <f t="shared" si="97"/>
        <v>3.5</v>
      </c>
      <c r="F1516">
        <v>1515</v>
      </c>
      <c r="G1516" s="587">
        <f t="shared" si="98"/>
        <v>405090</v>
      </c>
      <c r="H1516" s="586">
        <f t="shared" si="100"/>
        <v>6</v>
      </c>
    </row>
    <row r="1517" spans="1:8" x14ac:dyDescent="0.25">
      <c r="A1517">
        <v>1516</v>
      </c>
      <c r="B1517" s="579">
        <f t="shared" si="99"/>
        <v>236302.5</v>
      </c>
      <c r="C1517" s="586">
        <f t="shared" si="97"/>
        <v>3.5</v>
      </c>
      <c r="F1517">
        <v>1516</v>
      </c>
      <c r="G1517" s="587">
        <f t="shared" si="98"/>
        <v>405090</v>
      </c>
      <c r="H1517" s="586">
        <f t="shared" si="100"/>
        <v>6</v>
      </c>
    </row>
    <row r="1518" spans="1:8" x14ac:dyDescent="0.25">
      <c r="A1518">
        <v>1517</v>
      </c>
      <c r="B1518" s="579">
        <f t="shared" si="99"/>
        <v>236302.5</v>
      </c>
      <c r="C1518" s="586">
        <f t="shared" si="97"/>
        <v>3.5</v>
      </c>
      <c r="F1518">
        <v>1517</v>
      </c>
      <c r="G1518" s="587">
        <f t="shared" si="98"/>
        <v>405090</v>
      </c>
      <c r="H1518" s="586">
        <f t="shared" si="100"/>
        <v>6</v>
      </c>
    </row>
    <row r="1519" spans="1:8" x14ac:dyDescent="0.25">
      <c r="A1519">
        <v>1518</v>
      </c>
      <c r="B1519" s="579">
        <f t="shared" si="99"/>
        <v>236302.5</v>
      </c>
      <c r="C1519" s="586">
        <f t="shared" si="97"/>
        <v>3.5</v>
      </c>
      <c r="F1519">
        <v>1518</v>
      </c>
      <c r="G1519" s="587">
        <f t="shared" si="98"/>
        <v>405090</v>
      </c>
      <c r="H1519" s="586">
        <f t="shared" si="100"/>
        <v>6</v>
      </c>
    </row>
    <row r="1520" spans="1:8" x14ac:dyDescent="0.25">
      <c r="A1520">
        <v>1519</v>
      </c>
      <c r="B1520" s="579">
        <f t="shared" si="99"/>
        <v>236302.5</v>
      </c>
      <c r="C1520" s="586">
        <f t="shared" si="97"/>
        <v>3.5</v>
      </c>
      <c r="F1520">
        <v>1519</v>
      </c>
      <c r="G1520" s="587">
        <f t="shared" si="98"/>
        <v>405090</v>
      </c>
      <c r="H1520" s="586">
        <f t="shared" si="100"/>
        <v>6</v>
      </c>
    </row>
    <row r="1521" spans="1:8" x14ac:dyDescent="0.25">
      <c r="A1521">
        <v>1520</v>
      </c>
      <c r="B1521" s="579">
        <f t="shared" si="99"/>
        <v>236302.5</v>
      </c>
      <c r="C1521" s="586">
        <f t="shared" si="97"/>
        <v>3.5</v>
      </c>
      <c r="F1521">
        <v>1520</v>
      </c>
      <c r="G1521" s="587">
        <f t="shared" si="98"/>
        <v>405090</v>
      </c>
      <c r="H1521" s="586">
        <f t="shared" si="100"/>
        <v>6</v>
      </c>
    </row>
    <row r="1522" spans="1:8" x14ac:dyDescent="0.25">
      <c r="A1522">
        <v>1521</v>
      </c>
      <c r="B1522" s="579">
        <f t="shared" si="99"/>
        <v>236302.5</v>
      </c>
      <c r="C1522" s="586">
        <f t="shared" si="97"/>
        <v>3.5</v>
      </c>
      <c r="F1522">
        <v>1521</v>
      </c>
      <c r="G1522" s="587">
        <f t="shared" si="98"/>
        <v>405090</v>
      </c>
      <c r="H1522" s="586">
        <f t="shared" si="100"/>
        <v>6</v>
      </c>
    </row>
    <row r="1523" spans="1:8" x14ac:dyDescent="0.25">
      <c r="A1523">
        <v>1522</v>
      </c>
      <c r="B1523" s="579">
        <f t="shared" si="99"/>
        <v>236302.5</v>
      </c>
      <c r="C1523" s="586">
        <f t="shared" si="97"/>
        <v>3.5</v>
      </c>
      <c r="F1523">
        <v>1522</v>
      </c>
      <c r="G1523" s="587">
        <f t="shared" si="98"/>
        <v>405090</v>
      </c>
      <c r="H1523" s="586">
        <f t="shared" si="100"/>
        <v>6</v>
      </c>
    </row>
    <row r="1524" spans="1:8" x14ac:dyDescent="0.25">
      <c r="A1524">
        <v>1523</v>
      </c>
      <c r="B1524" s="579">
        <f t="shared" si="99"/>
        <v>236302.5</v>
      </c>
      <c r="C1524" s="586">
        <f t="shared" si="97"/>
        <v>3.5</v>
      </c>
      <c r="F1524">
        <v>1523</v>
      </c>
      <c r="G1524" s="587">
        <f t="shared" si="98"/>
        <v>405090</v>
      </c>
      <c r="H1524" s="586">
        <f t="shared" si="100"/>
        <v>6</v>
      </c>
    </row>
    <row r="1525" spans="1:8" x14ac:dyDescent="0.25">
      <c r="A1525">
        <v>1524</v>
      </c>
      <c r="B1525" s="579">
        <f t="shared" si="99"/>
        <v>236302.5</v>
      </c>
      <c r="C1525" s="586">
        <f t="shared" si="97"/>
        <v>3.5</v>
      </c>
      <c r="F1525">
        <v>1524</v>
      </c>
      <c r="G1525" s="587">
        <f t="shared" si="98"/>
        <v>405090</v>
      </c>
      <c r="H1525" s="586">
        <f t="shared" si="100"/>
        <v>6</v>
      </c>
    </row>
    <row r="1526" spans="1:8" x14ac:dyDescent="0.25">
      <c r="A1526">
        <v>1525</v>
      </c>
      <c r="B1526" s="579">
        <f t="shared" si="99"/>
        <v>236302.5</v>
      </c>
      <c r="C1526" s="586">
        <f t="shared" si="97"/>
        <v>3.5</v>
      </c>
      <c r="F1526">
        <v>1525</v>
      </c>
      <c r="G1526" s="587">
        <f t="shared" si="98"/>
        <v>405090</v>
      </c>
      <c r="H1526" s="586">
        <f t="shared" si="100"/>
        <v>6</v>
      </c>
    </row>
    <row r="1527" spans="1:8" x14ac:dyDescent="0.25">
      <c r="A1527">
        <v>1526</v>
      </c>
      <c r="B1527" s="579">
        <f t="shared" si="99"/>
        <v>236302.5</v>
      </c>
      <c r="C1527" s="586">
        <f t="shared" si="97"/>
        <v>3.5</v>
      </c>
      <c r="F1527">
        <v>1526</v>
      </c>
      <c r="G1527" s="587">
        <f t="shared" si="98"/>
        <v>405090</v>
      </c>
      <c r="H1527" s="586">
        <f t="shared" si="100"/>
        <v>6</v>
      </c>
    </row>
    <row r="1528" spans="1:8" x14ac:dyDescent="0.25">
      <c r="A1528">
        <v>1527</v>
      </c>
      <c r="B1528" s="579">
        <f t="shared" si="99"/>
        <v>236302.5</v>
      </c>
      <c r="C1528" s="586">
        <f t="shared" si="97"/>
        <v>3.5</v>
      </c>
      <c r="F1528">
        <v>1527</v>
      </c>
      <c r="G1528" s="587">
        <f t="shared" si="98"/>
        <v>405090</v>
      </c>
      <c r="H1528" s="586">
        <f t="shared" si="100"/>
        <v>6</v>
      </c>
    </row>
    <row r="1529" spans="1:8" x14ac:dyDescent="0.25">
      <c r="A1529">
        <v>1528</v>
      </c>
      <c r="B1529" s="579">
        <f t="shared" si="99"/>
        <v>236302.5</v>
      </c>
      <c r="C1529" s="586">
        <f t="shared" si="97"/>
        <v>3.5</v>
      </c>
      <c r="F1529">
        <v>1528</v>
      </c>
      <c r="G1529" s="587">
        <f t="shared" si="98"/>
        <v>405090</v>
      </c>
      <c r="H1529" s="586">
        <f t="shared" si="100"/>
        <v>6</v>
      </c>
    </row>
    <row r="1530" spans="1:8" x14ac:dyDescent="0.25">
      <c r="A1530">
        <v>1529</v>
      </c>
      <c r="B1530" s="579">
        <f t="shared" si="99"/>
        <v>236302.5</v>
      </c>
      <c r="C1530" s="586">
        <f t="shared" si="97"/>
        <v>3.5</v>
      </c>
      <c r="F1530">
        <v>1529</v>
      </c>
      <c r="G1530" s="587">
        <f t="shared" si="98"/>
        <v>405090</v>
      </c>
      <c r="H1530" s="586">
        <f t="shared" si="100"/>
        <v>6</v>
      </c>
    </row>
    <row r="1531" spans="1:8" x14ac:dyDescent="0.25">
      <c r="A1531">
        <v>1530</v>
      </c>
      <c r="B1531" s="579">
        <f t="shared" si="99"/>
        <v>236302.5</v>
      </c>
      <c r="C1531" s="586">
        <f t="shared" si="97"/>
        <v>3.5</v>
      </c>
      <c r="F1531">
        <v>1530</v>
      </c>
      <c r="G1531" s="587">
        <f t="shared" si="98"/>
        <v>405090</v>
      </c>
      <c r="H1531" s="586">
        <f t="shared" si="100"/>
        <v>6</v>
      </c>
    </row>
    <row r="1532" spans="1:8" x14ac:dyDescent="0.25">
      <c r="A1532">
        <v>1531</v>
      </c>
      <c r="B1532" s="579">
        <f t="shared" si="99"/>
        <v>236302.5</v>
      </c>
      <c r="C1532" s="586">
        <f t="shared" si="97"/>
        <v>3.5</v>
      </c>
      <c r="F1532">
        <v>1531</v>
      </c>
      <c r="G1532" s="587">
        <f t="shared" si="98"/>
        <v>405090</v>
      </c>
      <c r="H1532" s="586">
        <f t="shared" si="100"/>
        <v>6</v>
      </c>
    </row>
    <row r="1533" spans="1:8" x14ac:dyDescent="0.25">
      <c r="A1533">
        <v>1532</v>
      </c>
      <c r="B1533" s="579">
        <f t="shared" si="99"/>
        <v>236302.5</v>
      </c>
      <c r="C1533" s="586">
        <f t="shared" si="97"/>
        <v>3.5</v>
      </c>
      <c r="F1533">
        <v>1532</v>
      </c>
      <c r="G1533" s="587">
        <f t="shared" si="98"/>
        <v>405090</v>
      </c>
      <c r="H1533" s="586">
        <f t="shared" si="100"/>
        <v>6</v>
      </c>
    </row>
    <row r="1534" spans="1:8" x14ac:dyDescent="0.25">
      <c r="A1534">
        <v>1533</v>
      </c>
      <c r="B1534" s="579">
        <f t="shared" si="99"/>
        <v>236302.5</v>
      </c>
      <c r="C1534" s="586">
        <f t="shared" si="97"/>
        <v>3.5</v>
      </c>
      <c r="F1534">
        <v>1533</v>
      </c>
      <c r="G1534" s="587">
        <f t="shared" si="98"/>
        <v>405090</v>
      </c>
      <c r="H1534" s="586">
        <f t="shared" si="100"/>
        <v>6</v>
      </c>
    </row>
    <row r="1535" spans="1:8" x14ac:dyDescent="0.25">
      <c r="A1535">
        <v>1534</v>
      </c>
      <c r="B1535" s="579">
        <f t="shared" si="99"/>
        <v>236302.5</v>
      </c>
      <c r="C1535" s="586">
        <f t="shared" si="97"/>
        <v>3.5</v>
      </c>
      <c r="F1535">
        <v>1534</v>
      </c>
      <c r="G1535" s="587">
        <f t="shared" si="98"/>
        <v>405090</v>
      </c>
      <c r="H1535" s="586">
        <f t="shared" si="100"/>
        <v>6</v>
      </c>
    </row>
    <row r="1536" spans="1:8" x14ac:dyDescent="0.25">
      <c r="A1536">
        <v>1535</v>
      </c>
      <c r="B1536" s="579">
        <f t="shared" si="99"/>
        <v>236302.5</v>
      </c>
      <c r="C1536" s="586">
        <f t="shared" si="97"/>
        <v>3.5</v>
      </c>
      <c r="F1536">
        <v>1535</v>
      </c>
      <c r="G1536" s="587">
        <f t="shared" si="98"/>
        <v>405090</v>
      </c>
      <c r="H1536" s="586">
        <f t="shared" si="100"/>
        <v>6</v>
      </c>
    </row>
    <row r="1537" spans="1:8" x14ac:dyDescent="0.25">
      <c r="A1537">
        <v>1536</v>
      </c>
      <c r="B1537" s="579">
        <f t="shared" si="99"/>
        <v>236302.5</v>
      </c>
      <c r="C1537" s="586">
        <f t="shared" si="97"/>
        <v>3.5</v>
      </c>
      <c r="F1537">
        <v>1536</v>
      </c>
      <c r="G1537" s="587">
        <f t="shared" si="98"/>
        <v>405090</v>
      </c>
      <c r="H1537" s="586">
        <f t="shared" si="100"/>
        <v>6</v>
      </c>
    </row>
    <row r="1538" spans="1:8" x14ac:dyDescent="0.25">
      <c r="A1538">
        <v>1537</v>
      </c>
      <c r="B1538" s="579">
        <f t="shared" si="99"/>
        <v>236302.5</v>
      </c>
      <c r="C1538" s="586">
        <f t="shared" si="97"/>
        <v>3.5</v>
      </c>
      <c r="F1538">
        <v>1537</v>
      </c>
      <c r="G1538" s="587">
        <f t="shared" si="98"/>
        <v>405090</v>
      </c>
      <c r="H1538" s="586">
        <f t="shared" si="100"/>
        <v>6</v>
      </c>
    </row>
    <row r="1539" spans="1:8" x14ac:dyDescent="0.25">
      <c r="A1539">
        <v>1538</v>
      </c>
      <c r="B1539" s="579">
        <f t="shared" si="99"/>
        <v>236302.5</v>
      </c>
      <c r="C1539" s="586">
        <f t="shared" ref="C1539:C1602" si="101">B1539/$D$2</f>
        <v>3.5</v>
      </c>
      <c r="F1539">
        <v>1538</v>
      </c>
      <c r="G1539" s="587">
        <f t="shared" ref="G1539:G1602" si="102">H1539*$D$2</f>
        <v>405090</v>
      </c>
      <c r="H1539" s="586">
        <f t="shared" si="100"/>
        <v>6</v>
      </c>
    </row>
    <row r="1540" spans="1:8" x14ac:dyDescent="0.25">
      <c r="A1540">
        <v>1539</v>
      </c>
      <c r="B1540" s="579">
        <f t="shared" si="99"/>
        <v>236302.5</v>
      </c>
      <c r="C1540" s="586">
        <f t="shared" si="101"/>
        <v>3.5</v>
      </c>
      <c r="F1540">
        <v>1539</v>
      </c>
      <c r="G1540" s="587">
        <f t="shared" si="102"/>
        <v>405090</v>
      </c>
      <c r="H1540" s="586">
        <f t="shared" si="100"/>
        <v>6</v>
      </c>
    </row>
    <row r="1541" spans="1:8" x14ac:dyDescent="0.25">
      <c r="A1541">
        <v>1540</v>
      </c>
      <c r="B1541" s="579">
        <f t="shared" si="99"/>
        <v>236302.5</v>
      </c>
      <c r="C1541" s="586">
        <f t="shared" si="101"/>
        <v>3.5</v>
      </c>
      <c r="F1541">
        <v>1540</v>
      </c>
      <c r="G1541" s="587">
        <f t="shared" si="102"/>
        <v>405090</v>
      </c>
      <c r="H1541" s="586">
        <f t="shared" si="100"/>
        <v>6</v>
      </c>
    </row>
    <row r="1542" spans="1:8" x14ac:dyDescent="0.25">
      <c r="A1542">
        <v>1541</v>
      </c>
      <c r="B1542" s="579">
        <f t="shared" si="99"/>
        <v>236302.5</v>
      </c>
      <c r="C1542" s="586">
        <f t="shared" si="101"/>
        <v>3.5</v>
      </c>
      <c r="F1542">
        <v>1541</v>
      </c>
      <c r="G1542" s="587">
        <f t="shared" si="102"/>
        <v>405090</v>
      </c>
      <c r="H1542" s="586">
        <f t="shared" si="100"/>
        <v>6</v>
      </c>
    </row>
    <row r="1543" spans="1:8" x14ac:dyDescent="0.25">
      <c r="A1543">
        <v>1542</v>
      </c>
      <c r="B1543" s="579">
        <f t="shared" si="99"/>
        <v>236302.5</v>
      </c>
      <c r="C1543" s="586">
        <f t="shared" si="101"/>
        <v>3.5</v>
      </c>
      <c r="F1543">
        <v>1542</v>
      </c>
      <c r="G1543" s="587">
        <f t="shared" si="102"/>
        <v>405090</v>
      </c>
      <c r="H1543" s="586">
        <f t="shared" si="100"/>
        <v>6</v>
      </c>
    </row>
    <row r="1544" spans="1:8" x14ac:dyDescent="0.25">
      <c r="A1544">
        <v>1543</v>
      </c>
      <c r="B1544" s="579">
        <f t="shared" si="99"/>
        <v>236302.5</v>
      </c>
      <c r="C1544" s="586">
        <f t="shared" si="101"/>
        <v>3.5</v>
      </c>
      <c r="F1544">
        <v>1543</v>
      </c>
      <c r="G1544" s="587">
        <f t="shared" si="102"/>
        <v>405090</v>
      </c>
      <c r="H1544" s="586">
        <f t="shared" si="100"/>
        <v>6</v>
      </c>
    </row>
    <row r="1545" spans="1:8" x14ac:dyDescent="0.25">
      <c r="A1545">
        <v>1544</v>
      </c>
      <c r="B1545" s="579">
        <f t="shared" si="99"/>
        <v>236302.5</v>
      </c>
      <c r="C1545" s="586">
        <f t="shared" si="101"/>
        <v>3.5</v>
      </c>
      <c r="F1545">
        <v>1544</v>
      </c>
      <c r="G1545" s="587">
        <f t="shared" si="102"/>
        <v>405090</v>
      </c>
      <c r="H1545" s="586">
        <f t="shared" si="100"/>
        <v>6</v>
      </c>
    </row>
    <row r="1546" spans="1:8" x14ac:dyDescent="0.25">
      <c r="A1546">
        <v>1545</v>
      </c>
      <c r="B1546" s="579">
        <f t="shared" si="99"/>
        <v>236302.5</v>
      </c>
      <c r="C1546" s="586">
        <f t="shared" si="101"/>
        <v>3.5</v>
      </c>
      <c r="F1546">
        <v>1545</v>
      </c>
      <c r="G1546" s="587">
        <f t="shared" si="102"/>
        <v>405090</v>
      </c>
      <c r="H1546" s="586">
        <f t="shared" si="100"/>
        <v>6</v>
      </c>
    </row>
    <row r="1547" spans="1:8" x14ac:dyDescent="0.25">
      <c r="A1547">
        <v>1546</v>
      </c>
      <c r="B1547" s="579">
        <f t="shared" si="99"/>
        <v>236302.5</v>
      </c>
      <c r="C1547" s="586">
        <f t="shared" si="101"/>
        <v>3.5</v>
      </c>
      <c r="F1547">
        <v>1546</v>
      </c>
      <c r="G1547" s="587">
        <f t="shared" si="102"/>
        <v>405090</v>
      </c>
      <c r="H1547" s="586">
        <f t="shared" si="100"/>
        <v>6</v>
      </c>
    </row>
    <row r="1548" spans="1:8" x14ac:dyDescent="0.25">
      <c r="A1548">
        <v>1547</v>
      </c>
      <c r="B1548" s="579">
        <f t="shared" si="99"/>
        <v>236302.5</v>
      </c>
      <c r="C1548" s="586">
        <f t="shared" si="101"/>
        <v>3.5</v>
      </c>
      <c r="F1548">
        <v>1547</v>
      </c>
      <c r="G1548" s="587">
        <f t="shared" si="102"/>
        <v>405090</v>
      </c>
      <c r="H1548" s="586">
        <f t="shared" si="100"/>
        <v>6</v>
      </c>
    </row>
    <row r="1549" spans="1:8" x14ac:dyDescent="0.25">
      <c r="A1549">
        <v>1548</v>
      </c>
      <c r="B1549" s="579">
        <f t="shared" si="99"/>
        <v>236302.5</v>
      </c>
      <c r="C1549" s="586">
        <f t="shared" si="101"/>
        <v>3.5</v>
      </c>
      <c r="F1549">
        <v>1548</v>
      </c>
      <c r="G1549" s="587">
        <f t="shared" si="102"/>
        <v>405090</v>
      </c>
      <c r="H1549" s="586">
        <f t="shared" si="100"/>
        <v>6</v>
      </c>
    </row>
    <row r="1550" spans="1:8" x14ac:dyDescent="0.25">
      <c r="A1550">
        <v>1549</v>
      </c>
      <c r="B1550" s="579">
        <f t="shared" si="99"/>
        <v>236302.5</v>
      </c>
      <c r="C1550" s="586">
        <f t="shared" si="101"/>
        <v>3.5</v>
      </c>
      <c r="F1550">
        <v>1549</v>
      </c>
      <c r="G1550" s="587">
        <f t="shared" si="102"/>
        <v>405090</v>
      </c>
      <c r="H1550" s="586">
        <f t="shared" si="100"/>
        <v>6</v>
      </c>
    </row>
    <row r="1551" spans="1:8" x14ac:dyDescent="0.25">
      <c r="A1551">
        <v>1550</v>
      </c>
      <c r="B1551" s="579">
        <f t="shared" si="99"/>
        <v>236302.5</v>
      </c>
      <c r="C1551" s="586">
        <f t="shared" si="101"/>
        <v>3.5</v>
      </c>
      <c r="F1551">
        <v>1550</v>
      </c>
      <c r="G1551" s="587">
        <f t="shared" si="102"/>
        <v>405090</v>
      </c>
      <c r="H1551" s="586">
        <f t="shared" si="100"/>
        <v>6</v>
      </c>
    </row>
    <row r="1552" spans="1:8" x14ac:dyDescent="0.25">
      <c r="A1552">
        <v>1551</v>
      </c>
      <c r="B1552" s="579">
        <f t="shared" si="99"/>
        <v>236302.5</v>
      </c>
      <c r="C1552" s="586">
        <f t="shared" si="101"/>
        <v>3.5</v>
      </c>
      <c r="F1552">
        <v>1551</v>
      </c>
      <c r="G1552" s="587">
        <f t="shared" si="102"/>
        <v>405090</v>
      </c>
      <c r="H1552" s="586">
        <f t="shared" si="100"/>
        <v>6</v>
      </c>
    </row>
    <row r="1553" spans="1:8" x14ac:dyDescent="0.25">
      <c r="A1553">
        <v>1552</v>
      </c>
      <c r="B1553" s="579">
        <f t="shared" si="99"/>
        <v>236302.5</v>
      </c>
      <c r="C1553" s="586">
        <f t="shared" si="101"/>
        <v>3.5</v>
      </c>
      <c r="F1553">
        <v>1552</v>
      </c>
      <c r="G1553" s="587">
        <f t="shared" si="102"/>
        <v>405090</v>
      </c>
      <c r="H1553" s="586">
        <f t="shared" si="100"/>
        <v>6</v>
      </c>
    </row>
    <row r="1554" spans="1:8" x14ac:dyDescent="0.25">
      <c r="A1554">
        <v>1553</v>
      </c>
      <c r="B1554" s="579">
        <f t="shared" si="99"/>
        <v>236302.5</v>
      </c>
      <c r="C1554" s="586">
        <f t="shared" si="101"/>
        <v>3.5</v>
      </c>
      <c r="F1554">
        <v>1553</v>
      </c>
      <c r="G1554" s="587">
        <f t="shared" si="102"/>
        <v>405090</v>
      </c>
      <c r="H1554" s="586">
        <f t="shared" si="100"/>
        <v>6</v>
      </c>
    </row>
    <row r="1555" spans="1:8" x14ac:dyDescent="0.25">
      <c r="A1555">
        <v>1554</v>
      </c>
      <c r="B1555" s="579">
        <f t="shared" si="99"/>
        <v>236302.5</v>
      </c>
      <c r="C1555" s="586">
        <f t="shared" si="101"/>
        <v>3.5</v>
      </c>
      <c r="F1555">
        <v>1554</v>
      </c>
      <c r="G1555" s="587">
        <f t="shared" si="102"/>
        <v>405090</v>
      </c>
      <c r="H1555" s="586">
        <f t="shared" si="100"/>
        <v>6</v>
      </c>
    </row>
    <row r="1556" spans="1:8" x14ac:dyDescent="0.25">
      <c r="A1556">
        <v>1555</v>
      </c>
      <c r="B1556" s="579">
        <f t="shared" si="99"/>
        <v>236302.5</v>
      </c>
      <c r="C1556" s="586">
        <f t="shared" si="101"/>
        <v>3.5</v>
      </c>
      <c r="F1556">
        <v>1555</v>
      </c>
      <c r="G1556" s="587">
        <f t="shared" si="102"/>
        <v>405090</v>
      </c>
      <c r="H1556" s="586">
        <f t="shared" si="100"/>
        <v>6</v>
      </c>
    </row>
    <row r="1557" spans="1:8" x14ac:dyDescent="0.25">
      <c r="A1557">
        <v>1556</v>
      </c>
      <c r="B1557" s="579">
        <f t="shared" si="99"/>
        <v>236302.5</v>
      </c>
      <c r="C1557" s="586">
        <f t="shared" si="101"/>
        <v>3.5</v>
      </c>
      <c r="F1557">
        <v>1556</v>
      </c>
      <c r="G1557" s="587">
        <f t="shared" si="102"/>
        <v>405090</v>
      </c>
      <c r="H1557" s="586">
        <f t="shared" si="100"/>
        <v>6</v>
      </c>
    </row>
    <row r="1558" spans="1:8" x14ac:dyDescent="0.25">
      <c r="A1558">
        <v>1557</v>
      </c>
      <c r="B1558" s="579">
        <f t="shared" si="99"/>
        <v>236302.5</v>
      </c>
      <c r="C1558" s="586">
        <f t="shared" si="101"/>
        <v>3.5</v>
      </c>
      <c r="F1558">
        <v>1557</v>
      </c>
      <c r="G1558" s="587">
        <f t="shared" si="102"/>
        <v>405090</v>
      </c>
      <c r="H1558" s="586">
        <f t="shared" si="100"/>
        <v>6</v>
      </c>
    </row>
    <row r="1559" spans="1:8" x14ac:dyDescent="0.25">
      <c r="A1559">
        <v>1558</v>
      </c>
      <c r="B1559" s="579">
        <f t="shared" si="99"/>
        <v>236302.5</v>
      </c>
      <c r="C1559" s="586">
        <f t="shared" si="101"/>
        <v>3.5</v>
      </c>
      <c r="F1559">
        <v>1558</v>
      </c>
      <c r="G1559" s="587">
        <f t="shared" si="102"/>
        <v>405090</v>
      </c>
      <c r="H1559" s="586">
        <f t="shared" si="100"/>
        <v>6</v>
      </c>
    </row>
    <row r="1560" spans="1:8" x14ac:dyDescent="0.25">
      <c r="A1560">
        <v>1559</v>
      </c>
      <c r="B1560" s="579">
        <f t="shared" si="99"/>
        <v>236302.5</v>
      </c>
      <c r="C1560" s="586">
        <f t="shared" si="101"/>
        <v>3.5</v>
      </c>
      <c r="F1560">
        <v>1559</v>
      </c>
      <c r="G1560" s="587">
        <f t="shared" si="102"/>
        <v>405090</v>
      </c>
      <c r="H1560" s="586">
        <f t="shared" si="100"/>
        <v>6</v>
      </c>
    </row>
    <row r="1561" spans="1:8" x14ac:dyDescent="0.25">
      <c r="A1561">
        <v>1560</v>
      </c>
      <c r="B1561" s="579">
        <f t="shared" si="99"/>
        <v>236302.5</v>
      </c>
      <c r="C1561" s="586">
        <f t="shared" si="101"/>
        <v>3.5</v>
      </c>
      <c r="F1561">
        <v>1560</v>
      </c>
      <c r="G1561" s="587">
        <f t="shared" si="102"/>
        <v>405090</v>
      </c>
      <c r="H1561" s="586">
        <f t="shared" si="100"/>
        <v>6</v>
      </c>
    </row>
    <row r="1562" spans="1:8" x14ac:dyDescent="0.25">
      <c r="A1562">
        <v>1561</v>
      </c>
      <c r="B1562" s="579">
        <f t="shared" si="99"/>
        <v>236302.5</v>
      </c>
      <c r="C1562" s="586">
        <f t="shared" si="101"/>
        <v>3.5</v>
      </c>
      <c r="F1562">
        <v>1561</v>
      </c>
      <c r="G1562" s="587">
        <f t="shared" si="102"/>
        <v>405090</v>
      </c>
      <c r="H1562" s="586">
        <f t="shared" si="100"/>
        <v>6</v>
      </c>
    </row>
    <row r="1563" spans="1:8" x14ac:dyDescent="0.25">
      <c r="A1563">
        <v>1562</v>
      </c>
      <c r="B1563" s="579">
        <f t="shared" ref="B1563:B1626" si="103">3.5*$D$2</f>
        <v>236302.5</v>
      </c>
      <c r="C1563" s="586">
        <f t="shared" si="101"/>
        <v>3.5</v>
      </c>
      <c r="F1563">
        <v>1562</v>
      </c>
      <c r="G1563" s="587">
        <f t="shared" si="102"/>
        <v>405090</v>
      </c>
      <c r="H1563" s="586">
        <f t="shared" si="100"/>
        <v>6</v>
      </c>
    </row>
    <row r="1564" spans="1:8" x14ac:dyDescent="0.25">
      <c r="A1564">
        <v>1563</v>
      </c>
      <c r="B1564" s="579">
        <f t="shared" si="103"/>
        <v>236302.5</v>
      </c>
      <c r="C1564" s="586">
        <f t="shared" si="101"/>
        <v>3.5</v>
      </c>
      <c r="F1564">
        <v>1563</v>
      </c>
      <c r="G1564" s="587">
        <f t="shared" si="102"/>
        <v>405090</v>
      </c>
      <c r="H1564" s="586">
        <f t="shared" si="100"/>
        <v>6</v>
      </c>
    </row>
    <row r="1565" spans="1:8" x14ac:dyDescent="0.25">
      <c r="A1565">
        <v>1564</v>
      </c>
      <c r="B1565" s="579">
        <f t="shared" si="103"/>
        <v>236302.5</v>
      </c>
      <c r="C1565" s="586">
        <f t="shared" si="101"/>
        <v>3.5</v>
      </c>
      <c r="F1565">
        <v>1564</v>
      </c>
      <c r="G1565" s="587">
        <f t="shared" si="102"/>
        <v>405090</v>
      </c>
      <c r="H1565" s="586">
        <f t="shared" si="100"/>
        <v>6</v>
      </c>
    </row>
    <row r="1566" spans="1:8" x14ac:dyDescent="0.25">
      <c r="A1566">
        <v>1565</v>
      </c>
      <c r="B1566" s="579">
        <f t="shared" si="103"/>
        <v>236302.5</v>
      </c>
      <c r="C1566" s="586">
        <f t="shared" si="101"/>
        <v>3.5</v>
      </c>
      <c r="F1566">
        <v>1565</v>
      </c>
      <c r="G1566" s="587">
        <f t="shared" si="102"/>
        <v>405090</v>
      </c>
      <c r="H1566" s="586">
        <f t="shared" si="100"/>
        <v>6</v>
      </c>
    </row>
    <row r="1567" spans="1:8" x14ac:dyDescent="0.25">
      <c r="A1567">
        <v>1566</v>
      </c>
      <c r="B1567" s="579">
        <f t="shared" si="103"/>
        <v>236302.5</v>
      </c>
      <c r="C1567" s="586">
        <f t="shared" si="101"/>
        <v>3.5</v>
      </c>
      <c r="F1567">
        <v>1566</v>
      </c>
      <c r="G1567" s="587">
        <f t="shared" si="102"/>
        <v>405090</v>
      </c>
      <c r="H1567" s="586">
        <f t="shared" ref="H1567:H1630" si="104">$L$6</f>
        <v>6</v>
      </c>
    </row>
    <row r="1568" spans="1:8" x14ac:dyDescent="0.25">
      <c r="A1568">
        <v>1567</v>
      </c>
      <c r="B1568" s="579">
        <f t="shared" si="103"/>
        <v>236302.5</v>
      </c>
      <c r="C1568" s="586">
        <f t="shared" si="101"/>
        <v>3.5</v>
      </c>
      <c r="F1568">
        <v>1567</v>
      </c>
      <c r="G1568" s="587">
        <f t="shared" si="102"/>
        <v>405090</v>
      </c>
      <c r="H1568" s="586">
        <f t="shared" si="104"/>
        <v>6</v>
      </c>
    </row>
    <row r="1569" spans="1:8" x14ac:dyDescent="0.25">
      <c r="A1569">
        <v>1568</v>
      </c>
      <c r="B1569" s="579">
        <f t="shared" si="103"/>
        <v>236302.5</v>
      </c>
      <c r="C1569" s="586">
        <f t="shared" si="101"/>
        <v>3.5</v>
      </c>
      <c r="F1569">
        <v>1568</v>
      </c>
      <c r="G1569" s="587">
        <f t="shared" si="102"/>
        <v>405090</v>
      </c>
      <c r="H1569" s="586">
        <f t="shared" si="104"/>
        <v>6</v>
      </c>
    </row>
    <row r="1570" spans="1:8" x14ac:dyDescent="0.25">
      <c r="A1570">
        <v>1569</v>
      </c>
      <c r="B1570" s="579">
        <f t="shared" si="103"/>
        <v>236302.5</v>
      </c>
      <c r="C1570" s="586">
        <f t="shared" si="101"/>
        <v>3.5</v>
      </c>
      <c r="F1570">
        <v>1569</v>
      </c>
      <c r="G1570" s="587">
        <f t="shared" si="102"/>
        <v>405090</v>
      </c>
      <c r="H1570" s="586">
        <f t="shared" si="104"/>
        <v>6</v>
      </c>
    </row>
    <row r="1571" spans="1:8" x14ac:dyDescent="0.25">
      <c r="A1571">
        <v>1570</v>
      </c>
      <c r="B1571" s="579">
        <f t="shared" si="103"/>
        <v>236302.5</v>
      </c>
      <c r="C1571" s="586">
        <f t="shared" si="101"/>
        <v>3.5</v>
      </c>
      <c r="F1571">
        <v>1570</v>
      </c>
      <c r="G1571" s="587">
        <f t="shared" si="102"/>
        <v>405090</v>
      </c>
      <c r="H1571" s="586">
        <f t="shared" si="104"/>
        <v>6</v>
      </c>
    </row>
    <row r="1572" spans="1:8" x14ac:dyDescent="0.25">
      <c r="A1572">
        <v>1571</v>
      </c>
      <c r="B1572" s="579">
        <f t="shared" si="103"/>
        <v>236302.5</v>
      </c>
      <c r="C1572" s="586">
        <f t="shared" si="101"/>
        <v>3.5</v>
      </c>
      <c r="F1572">
        <v>1571</v>
      </c>
      <c r="G1572" s="587">
        <f t="shared" si="102"/>
        <v>405090</v>
      </c>
      <c r="H1572" s="586">
        <f t="shared" si="104"/>
        <v>6</v>
      </c>
    </row>
    <row r="1573" spans="1:8" x14ac:dyDescent="0.25">
      <c r="A1573">
        <v>1572</v>
      </c>
      <c r="B1573" s="579">
        <f t="shared" si="103"/>
        <v>236302.5</v>
      </c>
      <c r="C1573" s="586">
        <f t="shared" si="101"/>
        <v>3.5</v>
      </c>
      <c r="F1573">
        <v>1572</v>
      </c>
      <c r="G1573" s="587">
        <f t="shared" si="102"/>
        <v>405090</v>
      </c>
      <c r="H1573" s="586">
        <f t="shared" si="104"/>
        <v>6</v>
      </c>
    </row>
    <row r="1574" spans="1:8" x14ac:dyDescent="0.25">
      <c r="A1574">
        <v>1573</v>
      </c>
      <c r="B1574" s="579">
        <f t="shared" si="103"/>
        <v>236302.5</v>
      </c>
      <c r="C1574" s="586">
        <f t="shared" si="101"/>
        <v>3.5</v>
      </c>
      <c r="F1574">
        <v>1573</v>
      </c>
      <c r="G1574" s="587">
        <f t="shared" si="102"/>
        <v>405090</v>
      </c>
      <c r="H1574" s="586">
        <f t="shared" si="104"/>
        <v>6</v>
      </c>
    </row>
    <row r="1575" spans="1:8" x14ac:dyDescent="0.25">
      <c r="A1575">
        <v>1574</v>
      </c>
      <c r="B1575" s="579">
        <f t="shared" si="103"/>
        <v>236302.5</v>
      </c>
      <c r="C1575" s="586">
        <f t="shared" si="101"/>
        <v>3.5</v>
      </c>
      <c r="F1575">
        <v>1574</v>
      </c>
      <c r="G1575" s="587">
        <f t="shared" si="102"/>
        <v>405090</v>
      </c>
      <c r="H1575" s="586">
        <f t="shared" si="104"/>
        <v>6</v>
      </c>
    </row>
    <row r="1576" spans="1:8" x14ac:dyDescent="0.25">
      <c r="A1576">
        <v>1575</v>
      </c>
      <c r="B1576" s="579">
        <f t="shared" si="103"/>
        <v>236302.5</v>
      </c>
      <c r="C1576" s="586">
        <f t="shared" si="101"/>
        <v>3.5</v>
      </c>
      <c r="F1576">
        <v>1575</v>
      </c>
      <c r="G1576" s="587">
        <f t="shared" si="102"/>
        <v>405090</v>
      </c>
      <c r="H1576" s="586">
        <f t="shared" si="104"/>
        <v>6</v>
      </c>
    </row>
    <row r="1577" spans="1:8" x14ac:dyDescent="0.25">
      <c r="A1577">
        <v>1576</v>
      </c>
      <c r="B1577" s="579">
        <f t="shared" si="103"/>
        <v>236302.5</v>
      </c>
      <c r="C1577" s="586">
        <f t="shared" si="101"/>
        <v>3.5</v>
      </c>
      <c r="F1577">
        <v>1576</v>
      </c>
      <c r="G1577" s="587">
        <f t="shared" si="102"/>
        <v>405090</v>
      </c>
      <c r="H1577" s="586">
        <f t="shared" si="104"/>
        <v>6</v>
      </c>
    </row>
    <row r="1578" spans="1:8" x14ac:dyDescent="0.25">
      <c r="A1578">
        <v>1577</v>
      </c>
      <c r="B1578" s="579">
        <f t="shared" si="103"/>
        <v>236302.5</v>
      </c>
      <c r="C1578" s="586">
        <f t="shared" si="101"/>
        <v>3.5</v>
      </c>
      <c r="F1578">
        <v>1577</v>
      </c>
      <c r="G1578" s="587">
        <f t="shared" si="102"/>
        <v>405090</v>
      </c>
      <c r="H1578" s="586">
        <f t="shared" si="104"/>
        <v>6</v>
      </c>
    </row>
    <row r="1579" spans="1:8" x14ac:dyDescent="0.25">
      <c r="A1579">
        <v>1578</v>
      </c>
      <c r="B1579" s="579">
        <f t="shared" si="103"/>
        <v>236302.5</v>
      </c>
      <c r="C1579" s="586">
        <f t="shared" si="101"/>
        <v>3.5</v>
      </c>
      <c r="F1579">
        <v>1578</v>
      </c>
      <c r="G1579" s="587">
        <f t="shared" si="102"/>
        <v>405090</v>
      </c>
      <c r="H1579" s="586">
        <f t="shared" si="104"/>
        <v>6</v>
      </c>
    </row>
    <row r="1580" spans="1:8" x14ac:dyDescent="0.25">
      <c r="A1580">
        <v>1579</v>
      </c>
      <c r="B1580" s="579">
        <f t="shared" si="103"/>
        <v>236302.5</v>
      </c>
      <c r="C1580" s="586">
        <f t="shared" si="101"/>
        <v>3.5</v>
      </c>
      <c r="F1580">
        <v>1579</v>
      </c>
      <c r="G1580" s="587">
        <f t="shared" si="102"/>
        <v>405090</v>
      </c>
      <c r="H1580" s="586">
        <f t="shared" si="104"/>
        <v>6</v>
      </c>
    </row>
    <row r="1581" spans="1:8" x14ac:dyDescent="0.25">
      <c r="A1581">
        <v>1580</v>
      </c>
      <c r="B1581" s="579">
        <f t="shared" si="103"/>
        <v>236302.5</v>
      </c>
      <c r="C1581" s="586">
        <f t="shared" si="101"/>
        <v>3.5</v>
      </c>
      <c r="F1581">
        <v>1580</v>
      </c>
      <c r="G1581" s="587">
        <f t="shared" si="102"/>
        <v>405090</v>
      </c>
      <c r="H1581" s="586">
        <f t="shared" si="104"/>
        <v>6</v>
      </c>
    </row>
    <row r="1582" spans="1:8" x14ac:dyDescent="0.25">
      <c r="A1582">
        <v>1581</v>
      </c>
      <c r="B1582" s="579">
        <f t="shared" si="103"/>
        <v>236302.5</v>
      </c>
      <c r="C1582" s="586">
        <f t="shared" si="101"/>
        <v>3.5</v>
      </c>
      <c r="F1582">
        <v>1581</v>
      </c>
      <c r="G1582" s="587">
        <f t="shared" si="102"/>
        <v>405090</v>
      </c>
      <c r="H1582" s="586">
        <f t="shared" si="104"/>
        <v>6</v>
      </c>
    </row>
    <row r="1583" spans="1:8" x14ac:dyDescent="0.25">
      <c r="A1583">
        <v>1582</v>
      </c>
      <c r="B1583" s="579">
        <f t="shared" si="103"/>
        <v>236302.5</v>
      </c>
      <c r="C1583" s="586">
        <f t="shared" si="101"/>
        <v>3.5</v>
      </c>
      <c r="F1583">
        <v>1582</v>
      </c>
      <c r="G1583" s="587">
        <f t="shared" si="102"/>
        <v>405090</v>
      </c>
      <c r="H1583" s="586">
        <f t="shared" si="104"/>
        <v>6</v>
      </c>
    </row>
    <row r="1584" spans="1:8" x14ac:dyDescent="0.25">
      <c r="A1584">
        <v>1583</v>
      </c>
      <c r="B1584" s="579">
        <f t="shared" si="103"/>
        <v>236302.5</v>
      </c>
      <c r="C1584" s="586">
        <f t="shared" si="101"/>
        <v>3.5</v>
      </c>
      <c r="F1584">
        <v>1583</v>
      </c>
      <c r="G1584" s="587">
        <f t="shared" si="102"/>
        <v>405090</v>
      </c>
      <c r="H1584" s="586">
        <f t="shared" si="104"/>
        <v>6</v>
      </c>
    </row>
    <row r="1585" spans="1:8" x14ac:dyDescent="0.25">
      <c r="A1585">
        <v>1584</v>
      </c>
      <c r="B1585" s="579">
        <f t="shared" si="103"/>
        <v>236302.5</v>
      </c>
      <c r="C1585" s="586">
        <f t="shared" si="101"/>
        <v>3.5</v>
      </c>
      <c r="F1585">
        <v>1584</v>
      </c>
      <c r="G1585" s="587">
        <f t="shared" si="102"/>
        <v>405090</v>
      </c>
      <c r="H1585" s="586">
        <f t="shared" si="104"/>
        <v>6</v>
      </c>
    </row>
    <row r="1586" spans="1:8" x14ac:dyDescent="0.25">
      <c r="A1586">
        <v>1585</v>
      </c>
      <c r="B1586" s="579">
        <f t="shared" si="103"/>
        <v>236302.5</v>
      </c>
      <c r="C1586" s="586">
        <f t="shared" si="101"/>
        <v>3.5</v>
      </c>
      <c r="F1586">
        <v>1585</v>
      </c>
      <c r="G1586" s="587">
        <f t="shared" si="102"/>
        <v>405090</v>
      </c>
      <c r="H1586" s="586">
        <f t="shared" si="104"/>
        <v>6</v>
      </c>
    </row>
    <row r="1587" spans="1:8" x14ac:dyDescent="0.25">
      <c r="A1587">
        <v>1586</v>
      </c>
      <c r="B1587" s="579">
        <f t="shared" si="103"/>
        <v>236302.5</v>
      </c>
      <c r="C1587" s="586">
        <f t="shared" si="101"/>
        <v>3.5</v>
      </c>
      <c r="F1587">
        <v>1586</v>
      </c>
      <c r="G1587" s="587">
        <f t="shared" si="102"/>
        <v>405090</v>
      </c>
      <c r="H1587" s="586">
        <f t="shared" si="104"/>
        <v>6</v>
      </c>
    </row>
    <row r="1588" spans="1:8" x14ac:dyDescent="0.25">
      <c r="A1588">
        <v>1587</v>
      </c>
      <c r="B1588" s="579">
        <f t="shared" si="103"/>
        <v>236302.5</v>
      </c>
      <c r="C1588" s="586">
        <f t="shared" si="101"/>
        <v>3.5</v>
      </c>
      <c r="F1588">
        <v>1587</v>
      </c>
      <c r="G1588" s="587">
        <f t="shared" si="102"/>
        <v>405090</v>
      </c>
      <c r="H1588" s="586">
        <f t="shared" si="104"/>
        <v>6</v>
      </c>
    </row>
    <row r="1589" spans="1:8" x14ac:dyDescent="0.25">
      <c r="A1589">
        <v>1588</v>
      </c>
      <c r="B1589" s="579">
        <f t="shared" si="103"/>
        <v>236302.5</v>
      </c>
      <c r="C1589" s="586">
        <f t="shared" si="101"/>
        <v>3.5</v>
      </c>
      <c r="F1589">
        <v>1588</v>
      </c>
      <c r="G1589" s="587">
        <f t="shared" si="102"/>
        <v>405090</v>
      </c>
      <c r="H1589" s="586">
        <f t="shared" si="104"/>
        <v>6</v>
      </c>
    </row>
    <row r="1590" spans="1:8" x14ac:dyDescent="0.25">
      <c r="A1590">
        <v>1589</v>
      </c>
      <c r="B1590" s="579">
        <f t="shared" si="103"/>
        <v>236302.5</v>
      </c>
      <c r="C1590" s="586">
        <f t="shared" si="101"/>
        <v>3.5</v>
      </c>
      <c r="F1590">
        <v>1589</v>
      </c>
      <c r="G1590" s="587">
        <f t="shared" si="102"/>
        <v>405090</v>
      </c>
      <c r="H1590" s="586">
        <f t="shared" si="104"/>
        <v>6</v>
      </c>
    </row>
    <row r="1591" spans="1:8" x14ac:dyDescent="0.25">
      <c r="A1591">
        <v>1590</v>
      </c>
      <c r="B1591" s="579">
        <f t="shared" si="103"/>
        <v>236302.5</v>
      </c>
      <c r="C1591" s="586">
        <f t="shared" si="101"/>
        <v>3.5</v>
      </c>
      <c r="F1591">
        <v>1590</v>
      </c>
      <c r="G1591" s="587">
        <f t="shared" si="102"/>
        <v>405090</v>
      </c>
      <c r="H1591" s="586">
        <f t="shared" si="104"/>
        <v>6</v>
      </c>
    </row>
    <row r="1592" spans="1:8" x14ac:dyDescent="0.25">
      <c r="A1592">
        <v>1591</v>
      </c>
      <c r="B1592" s="579">
        <f t="shared" si="103"/>
        <v>236302.5</v>
      </c>
      <c r="C1592" s="586">
        <f t="shared" si="101"/>
        <v>3.5</v>
      </c>
      <c r="F1592">
        <v>1591</v>
      </c>
      <c r="G1592" s="587">
        <f t="shared" si="102"/>
        <v>405090</v>
      </c>
      <c r="H1592" s="586">
        <f t="shared" si="104"/>
        <v>6</v>
      </c>
    </row>
    <row r="1593" spans="1:8" x14ac:dyDescent="0.25">
      <c r="A1593">
        <v>1592</v>
      </c>
      <c r="B1593" s="579">
        <f t="shared" si="103"/>
        <v>236302.5</v>
      </c>
      <c r="C1593" s="586">
        <f t="shared" si="101"/>
        <v>3.5</v>
      </c>
      <c r="F1593">
        <v>1592</v>
      </c>
      <c r="G1593" s="587">
        <f t="shared" si="102"/>
        <v>405090</v>
      </c>
      <c r="H1593" s="586">
        <f t="shared" si="104"/>
        <v>6</v>
      </c>
    </row>
    <row r="1594" spans="1:8" x14ac:dyDescent="0.25">
      <c r="A1594">
        <v>1593</v>
      </c>
      <c r="B1594" s="579">
        <f t="shared" si="103"/>
        <v>236302.5</v>
      </c>
      <c r="C1594" s="586">
        <f t="shared" si="101"/>
        <v>3.5</v>
      </c>
      <c r="F1594">
        <v>1593</v>
      </c>
      <c r="G1594" s="587">
        <f t="shared" si="102"/>
        <v>405090</v>
      </c>
      <c r="H1594" s="586">
        <f t="shared" si="104"/>
        <v>6</v>
      </c>
    </row>
    <row r="1595" spans="1:8" x14ac:dyDescent="0.25">
      <c r="A1595">
        <v>1594</v>
      </c>
      <c r="B1595" s="579">
        <f t="shared" si="103"/>
        <v>236302.5</v>
      </c>
      <c r="C1595" s="586">
        <f t="shared" si="101"/>
        <v>3.5</v>
      </c>
      <c r="F1595">
        <v>1594</v>
      </c>
      <c r="G1595" s="587">
        <f t="shared" si="102"/>
        <v>405090</v>
      </c>
      <c r="H1595" s="586">
        <f t="shared" si="104"/>
        <v>6</v>
      </c>
    </row>
    <row r="1596" spans="1:8" x14ac:dyDescent="0.25">
      <c r="A1596">
        <v>1595</v>
      </c>
      <c r="B1596" s="579">
        <f t="shared" si="103"/>
        <v>236302.5</v>
      </c>
      <c r="C1596" s="586">
        <f t="shared" si="101"/>
        <v>3.5</v>
      </c>
      <c r="F1596">
        <v>1595</v>
      </c>
      <c r="G1596" s="587">
        <f t="shared" si="102"/>
        <v>405090</v>
      </c>
      <c r="H1596" s="586">
        <f t="shared" si="104"/>
        <v>6</v>
      </c>
    </row>
    <row r="1597" spans="1:8" x14ac:dyDescent="0.25">
      <c r="A1597">
        <v>1596</v>
      </c>
      <c r="B1597" s="579">
        <f t="shared" si="103"/>
        <v>236302.5</v>
      </c>
      <c r="C1597" s="586">
        <f t="shared" si="101"/>
        <v>3.5</v>
      </c>
      <c r="F1597">
        <v>1596</v>
      </c>
      <c r="G1597" s="587">
        <f t="shared" si="102"/>
        <v>405090</v>
      </c>
      <c r="H1597" s="586">
        <f t="shared" si="104"/>
        <v>6</v>
      </c>
    </row>
    <row r="1598" spans="1:8" x14ac:dyDescent="0.25">
      <c r="A1598">
        <v>1597</v>
      </c>
      <c r="B1598" s="579">
        <f t="shared" si="103"/>
        <v>236302.5</v>
      </c>
      <c r="C1598" s="586">
        <f t="shared" si="101"/>
        <v>3.5</v>
      </c>
      <c r="F1598">
        <v>1597</v>
      </c>
      <c r="G1598" s="587">
        <f t="shared" si="102"/>
        <v>405090</v>
      </c>
      <c r="H1598" s="586">
        <f t="shared" si="104"/>
        <v>6</v>
      </c>
    </row>
    <row r="1599" spans="1:8" x14ac:dyDescent="0.25">
      <c r="A1599">
        <v>1598</v>
      </c>
      <c r="B1599" s="579">
        <f t="shared" si="103"/>
        <v>236302.5</v>
      </c>
      <c r="C1599" s="586">
        <f t="shared" si="101"/>
        <v>3.5</v>
      </c>
      <c r="F1599">
        <v>1598</v>
      </c>
      <c r="G1599" s="587">
        <f t="shared" si="102"/>
        <v>405090</v>
      </c>
      <c r="H1599" s="586">
        <f t="shared" si="104"/>
        <v>6</v>
      </c>
    </row>
    <row r="1600" spans="1:8" x14ac:dyDescent="0.25">
      <c r="A1600">
        <v>1599</v>
      </c>
      <c r="B1600" s="579">
        <f t="shared" si="103"/>
        <v>236302.5</v>
      </c>
      <c r="C1600" s="586">
        <f t="shared" si="101"/>
        <v>3.5</v>
      </c>
      <c r="F1600">
        <v>1599</v>
      </c>
      <c r="G1600" s="587">
        <f t="shared" si="102"/>
        <v>405090</v>
      </c>
      <c r="H1600" s="586">
        <f t="shared" si="104"/>
        <v>6</v>
      </c>
    </row>
    <row r="1601" spans="1:8" x14ac:dyDescent="0.25">
      <c r="A1601">
        <v>1600</v>
      </c>
      <c r="B1601" s="579">
        <f t="shared" si="103"/>
        <v>236302.5</v>
      </c>
      <c r="C1601" s="586">
        <f t="shared" si="101"/>
        <v>3.5</v>
      </c>
      <c r="F1601">
        <v>1600</v>
      </c>
      <c r="G1601" s="587">
        <f t="shared" si="102"/>
        <v>405090</v>
      </c>
      <c r="H1601" s="586">
        <f t="shared" si="104"/>
        <v>6</v>
      </c>
    </row>
    <row r="1602" spans="1:8" x14ac:dyDescent="0.25">
      <c r="A1602">
        <v>1601</v>
      </c>
      <c r="B1602" s="579">
        <f t="shared" si="103"/>
        <v>236302.5</v>
      </c>
      <c r="C1602" s="586">
        <f t="shared" si="101"/>
        <v>3.5</v>
      </c>
      <c r="F1602">
        <v>1601</v>
      </c>
      <c r="G1602" s="587">
        <f t="shared" si="102"/>
        <v>405090</v>
      </c>
      <c r="H1602" s="586">
        <f t="shared" si="104"/>
        <v>6</v>
      </c>
    </row>
    <row r="1603" spans="1:8" x14ac:dyDescent="0.25">
      <c r="A1603">
        <v>1602</v>
      </c>
      <c r="B1603" s="579">
        <f t="shared" si="103"/>
        <v>236302.5</v>
      </c>
      <c r="C1603" s="586">
        <f t="shared" ref="C1603:C1666" si="105">B1603/$D$2</f>
        <v>3.5</v>
      </c>
      <c r="F1603">
        <v>1602</v>
      </c>
      <c r="G1603" s="587">
        <f t="shared" ref="G1603:G1666" si="106">H1603*$D$2</f>
        <v>405090</v>
      </c>
      <c r="H1603" s="586">
        <f t="shared" si="104"/>
        <v>6</v>
      </c>
    </row>
    <row r="1604" spans="1:8" x14ac:dyDescent="0.25">
      <c r="A1604">
        <v>1603</v>
      </c>
      <c r="B1604" s="579">
        <f t="shared" si="103"/>
        <v>236302.5</v>
      </c>
      <c r="C1604" s="586">
        <f t="shared" si="105"/>
        <v>3.5</v>
      </c>
      <c r="F1604">
        <v>1603</v>
      </c>
      <c r="G1604" s="587">
        <f t="shared" si="106"/>
        <v>405090</v>
      </c>
      <c r="H1604" s="586">
        <f t="shared" si="104"/>
        <v>6</v>
      </c>
    </row>
    <row r="1605" spans="1:8" x14ac:dyDescent="0.25">
      <c r="A1605">
        <v>1604</v>
      </c>
      <c r="B1605" s="579">
        <f t="shared" si="103"/>
        <v>236302.5</v>
      </c>
      <c r="C1605" s="586">
        <f t="shared" si="105"/>
        <v>3.5</v>
      </c>
      <c r="F1605">
        <v>1604</v>
      </c>
      <c r="G1605" s="587">
        <f t="shared" si="106"/>
        <v>405090</v>
      </c>
      <c r="H1605" s="586">
        <f t="shared" si="104"/>
        <v>6</v>
      </c>
    </row>
    <row r="1606" spans="1:8" x14ac:dyDescent="0.25">
      <c r="A1606">
        <v>1605</v>
      </c>
      <c r="B1606" s="579">
        <f t="shared" si="103"/>
        <v>236302.5</v>
      </c>
      <c r="C1606" s="586">
        <f t="shared" si="105"/>
        <v>3.5</v>
      </c>
      <c r="F1606">
        <v>1605</v>
      </c>
      <c r="G1606" s="587">
        <f t="shared" si="106"/>
        <v>405090</v>
      </c>
      <c r="H1606" s="586">
        <f t="shared" si="104"/>
        <v>6</v>
      </c>
    </row>
    <row r="1607" spans="1:8" x14ac:dyDescent="0.25">
      <c r="A1607">
        <v>1606</v>
      </c>
      <c r="B1607" s="579">
        <f t="shared" si="103"/>
        <v>236302.5</v>
      </c>
      <c r="C1607" s="586">
        <f t="shared" si="105"/>
        <v>3.5</v>
      </c>
      <c r="F1607">
        <v>1606</v>
      </c>
      <c r="G1607" s="587">
        <f t="shared" si="106"/>
        <v>405090</v>
      </c>
      <c r="H1607" s="586">
        <f t="shared" si="104"/>
        <v>6</v>
      </c>
    </row>
    <row r="1608" spans="1:8" x14ac:dyDescent="0.25">
      <c r="A1608">
        <v>1607</v>
      </c>
      <c r="B1608" s="579">
        <f t="shared" si="103"/>
        <v>236302.5</v>
      </c>
      <c r="C1608" s="586">
        <f t="shared" si="105"/>
        <v>3.5</v>
      </c>
      <c r="F1608">
        <v>1607</v>
      </c>
      <c r="G1608" s="587">
        <f t="shared" si="106"/>
        <v>405090</v>
      </c>
      <c r="H1608" s="586">
        <f t="shared" si="104"/>
        <v>6</v>
      </c>
    </row>
    <row r="1609" spans="1:8" x14ac:dyDescent="0.25">
      <c r="A1609">
        <v>1608</v>
      </c>
      <c r="B1609" s="579">
        <f t="shared" si="103"/>
        <v>236302.5</v>
      </c>
      <c r="C1609" s="586">
        <f t="shared" si="105"/>
        <v>3.5</v>
      </c>
      <c r="F1609">
        <v>1608</v>
      </c>
      <c r="G1609" s="587">
        <f t="shared" si="106"/>
        <v>405090</v>
      </c>
      <c r="H1609" s="586">
        <f t="shared" si="104"/>
        <v>6</v>
      </c>
    </row>
    <row r="1610" spans="1:8" x14ac:dyDescent="0.25">
      <c r="A1610">
        <v>1609</v>
      </c>
      <c r="B1610" s="579">
        <f t="shared" si="103"/>
        <v>236302.5</v>
      </c>
      <c r="C1610" s="586">
        <f t="shared" si="105"/>
        <v>3.5</v>
      </c>
      <c r="F1610">
        <v>1609</v>
      </c>
      <c r="G1610" s="587">
        <f t="shared" si="106"/>
        <v>405090</v>
      </c>
      <c r="H1610" s="586">
        <f t="shared" si="104"/>
        <v>6</v>
      </c>
    </row>
    <row r="1611" spans="1:8" x14ac:dyDescent="0.25">
      <c r="A1611">
        <v>1610</v>
      </c>
      <c r="B1611" s="579">
        <f t="shared" si="103"/>
        <v>236302.5</v>
      </c>
      <c r="C1611" s="586">
        <f t="shared" si="105"/>
        <v>3.5</v>
      </c>
      <c r="F1611">
        <v>1610</v>
      </c>
      <c r="G1611" s="587">
        <f t="shared" si="106"/>
        <v>405090</v>
      </c>
      <c r="H1611" s="586">
        <f t="shared" si="104"/>
        <v>6</v>
      </c>
    </row>
    <row r="1612" spans="1:8" x14ac:dyDescent="0.25">
      <c r="A1612">
        <v>1611</v>
      </c>
      <c r="B1612" s="579">
        <f t="shared" si="103"/>
        <v>236302.5</v>
      </c>
      <c r="C1612" s="586">
        <f t="shared" si="105"/>
        <v>3.5</v>
      </c>
      <c r="F1612">
        <v>1611</v>
      </c>
      <c r="G1612" s="587">
        <f t="shared" si="106"/>
        <v>405090</v>
      </c>
      <c r="H1612" s="586">
        <f t="shared" si="104"/>
        <v>6</v>
      </c>
    </row>
    <row r="1613" spans="1:8" x14ac:dyDescent="0.25">
      <c r="A1613">
        <v>1612</v>
      </c>
      <c r="B1613" s="579">
        <f t="shared" si="103"/>
        <v>236302.5</v>
      </c>
      <c r="C1613" s="586">
        <f t="shared" si="105"/>
        <v>3.5</v>
      </c>
      <c r="F1613">
        <v>1612</v>
      </c>
      <c r="G1613" s="587">
        <f t="shared" si="106"/>
        <v>405090</v>
      </c>
      <c r="H1613" s="586">
        <f t="shared" si="104"/>
        <v>6</v>
      </c>
    </row>
    <row r="1614" spans="1:8" x14ac:dyDescent="0.25">
      <c r="A1614">
        <v>1613</v>
      </c>
      <c r="B1614" s="579">
        <f t="shared" si="103"/>
        <v>236302.5</v>
      </c>
      <c r="C1614" s="586">
        <f t="shared" si="105"/>
        <v>3.5</v>
      </c>
      <c r="F1614">
        <v>1613</v>
      </c>
      <c r="G1614" s="587">
        <f t="shared" si="106"/>
        <v>405090</v>
      </c>
      <c r="H1614" s="586">
        <f t="shared" si="104"/>
        <v>6</v>
      </c>
    </row>
    <row r="1615" spans="1:8" x14ac:dyDescent="0.25">
      <c r="A1615">
        <v>1614</v>
      </c>
      <c r="B1615" s="579">
        <f t="shared" si="103"/>
        <v>236302.5</v>
      </c>
      <c r="C1615" s="586">
        <f t="shared" si="105"/>
        <v>3.5</v>
      </c>
      <c r="F1615">
        <v>1614</v>
      </c>
      <c r="G1615" s="587">
        <f t="shared" si="106"/>
        <v>405090</v>
      </c>
      <c r="H1615" s="586">
        <f t="shared" si="104"/>
        <v>6</v>
      </c>
    </row>
    <row r="1616" spans="1:8" x14ac:dyDescent="0.25">
      <c r="A1616">
        <v>1615</v>
      </c>
      <c r="B1616" s="579">
        <f t="shared" si="103"/>
        <v>236302.5</v>
      </c>
      <c r="C1616" s="586">
        <f t="shared" si="105"/>
        <v>3.5</v>
      </c>
      <c r="F1616">
        <v>1615</v>
      </c>
      <c r="G1616" s="587">
        <f t="shared" si="106"/>
        <v>405090</v>
      </c>
      <c r="H1616" s="586">
        <f t="shared" si="104"/>
        <v>6</v>
      </c>
    </row>
    <row r="1617" spans="1:8" x14ac:dyDescent="0.25">
      <c r="A1617">
        <v>1616</v>
      </c>
      <c r="B1617" s="579">
        <f t="shared" si="103"/>
        <v>236302.5</v>
      </c>
      <c r="C1617" s="586">
        <f t="shared" si="105"/>
        <v>3.5</v>
      </c>
      <c r="F1617">
        <v>1616</v>
      </c>
      <c r="G1617" s="587">
        <f t="shared" si="106"/>
        <v>405090</v>
      </c>
      <c r="H1617" s="586">
        <f t="shared" si="104"/>
        <v>6</v>
      </c>
    </row>
    <row r="1618" spans="1:8" x14ac:dyDescent="0.25">
      <c r="A1618">
        <v>1617</v>
      </c>
      <c r="B1618" s="579">
        <f t="shared" si="103"/>
        <v>236302.5</v>
      </c>
      <c r="C1618" s="586">
        <f t="shared" si="105"/>
        <v>3.5</v>
      </c>
      <c r="F1618">
        <v>1617</v>
      </c>
      <c r="G1618" s="587">
        <f t="shared" si="106"/>
        <v>405090</v>
      </c>
      <c r="H1618" s="586">
        <f t="shared" si="104"/>
        <v>6</v>
      </c>
    </row>
    <row r="1619" spans="1:8" x14ac:dyDescent="0.25">
      <c r="A1619">
        <v>1618</v>
      </c>
      <c r="B1619" s="579">
        <f t="shared" si="103"/>
        <v>236302.5</v>
      </c>
      <c r="C1619" s="586">
        <f t="shared" si="105"/>
        <v>3.5</v>
      </c>
      <c r="F1619">
        <v>1618</v>
      </c>
      <c r="G1619" s="587">
        <f t="shared" si="106"/>
        <v>405090</v>
      </c>
      <c r="H1619" s="586">
        <f t="shared" si="104"/>
        <v>6</v>
      </c>
    </row>
    <row r="1620" spans="1:8" x14ac:dyDescent="0.25">
      <c r="A1620">
        <v>1619</v>
      </c>
      <c r="B1620" s="579">
        <f t="shared" si="103"/>
        <v>236302.5</v>
      </c>
      <c r="C1620" s="586">
        <f t="shared" si="105"/>
        <v>3.5</v>
      </c>
      <c r="F1620">
        <v>1619</v>
      </c>
      <c r="G1620" s="587">
        <f t="shared" si="106"/>
        <v>405090</v>
      </c>
      <c r="H1620" s="586">
        <f t="shared" si="104"/>
        <v>6</v>
      </c>
    </row>
    <row r="1621" spans="1:8" x14ac:dyDescent="0.25">
      <c r="A1621">
        <v>1620</v>
      </c>
      <c r="B1621" s="579">
        <f t="shared" si="103"/>
        <v>236302.5</v>
      </c>
      <c r="C1621" s="586">
        <f t="shared" si="105"/>
        <v>3.5</v>
      </c>
      <c r="F1621">
        <v>1620</v>
      </c>
      <c r="G1621" s="587">
        <f t="shared" si="106"/>
        <v>405090</v>
      </c>
      <c r="H1621" s="586">
        <f t="shared" si="104"/>
        <v>6</v>
      </c>
    </row>
    <row r="1622" spans="1:8" x14ac:dyDescent="0.25">
      <c r="A1622">
        <v>1621</v>
      </c>
      <c r="B1622" s="579">
        <f t="shared" si="103"/>
        <v>236302.5</v>
      </c>
      <c r="C1622" s="586">
        <f t="shared" si="105"/>
        <v>3.5</v>
      </c>
      <c r="F1622">
        <v>1621</v>
      </c>
      <c r="G1622" s="587">
        <f t="shared" si="106"/>
        <v>405090</v>
      </c>
      <c r="H1622" s="586">
        <f t="shared" si="104"/>
        <v>6</v>
      </c>
    </row>
    <row r="1623" spans="1:8" x14ac:dyDescent="0.25">
      <c r="A1623">
        <v>1622</v>
      </c>
      <c r="B1623" s="579">
        <f t="shared" si="103"/>
        <v>236302.5</v>
      </c>
      <c r="C1623" s="586">
        <f t="shared" si="105"/>
        <v>3.5</v>
      </c>
      <c r="F1623">
        <v>1622</v>
      </c>
      <c r="G1623" s="587">
        <f t="shared" si="106"/>
        <v>405090</v>
      </c>
      <c r="H1623" s="586">
        <f t="shared" si="104"/>
        <v>6</v>
      </c>
    </row>
    <row r="1624" spans="1:8" x14ac:dyDescent="0.25">
      <c r="A1624">
        <v>1623</v>
      </c>
      <c r="B1624" s="579">
        <f t="shared" si="103"/>
        <v>236302.5</v>
      </c>
      <c r="C1624" s="586">
        <f t="shared" si="105"/>
        <v>3.5</v>
      </c>
      <c r="F1624">
        <v>1623</v>
      </c>
      <c r="G1624" s="587">
        <f t="shared" si="106"/>
        <v>405090</v>
      </c>
      <c r="H1624" s="586">
        <f t="shared" si="104"/>
        <v>6</v>
      </c>
    </row>
    <row r="1625" spans="1:8" x14ac:dyDescent="0.25">
      <c r="A1625">
        <v>1624</v>
      </c>
      <c r="B1625" s="579">
        <f t="shared" si="103"/>
        <v>236302.5</v>
      </c>
      <c r="C1625" s="586">
        <f t="shared" si="105"/>
        <v>3.5</v>
      </c>
      <c r="F1625">
        <v>1624</v>
      </c>
      <c r="G1625" s="587">
        <f t="shared" si="106"/>
        <v>405090</v>
      </c>
      <c r="H1625" s="586">
        <f t="shared" si="104"/>
        <v>6</v>
      </c>
    </row>
    <row r="1626" spans="1:8" x14ac:dyDescent="0.25">
      <c r="A1626">
        <v>1625</v>
      </c>
      <c r="B1626" s="579">
        <f t="shared" si="103"/>
        <v>236302.5</v>
      </c>
      <c r="C1626" s="586">
        <f t="shared" si="105"/>
        <v>3.5</v>
      </c>
      <c r="F1626">
        <v>1625</v>
      </c>
      <c r="G1626" s="587">
        <f t="shared" si="106"/>
        <v>405090</v>
      </c>
      <c r="H1626" s="586">
        <f t="shared" si="104"/>
        <v>6</v>
      </c>
    </row>
    <row r="1627" spans="1:8" x14ac:dyDescent="0.25">
      <c r="A1627">
        <v>1626</v>
      </c>
      <c r="B1627" s="579">
        <f t="shared" ref="B1627:B1690" si="107">3.5*$D$2</f>
        <v>236302.5</v>
      </c>
      <c r="C1627" s="586">
        <f t="shared" si="105"/>
        <v>3.5</v>
      </c>
      <c r="F1627">
        <v>1626</v>
      </c>
      <c r="G1627" s="587">
        <f t="shared" si="106"/>
        <v>405090</v>
      </c>
      <c r="H1627" s="586">
        <f t="shared" si="104"/>
        <v>6</v>
      </c>
    </row>
    <row r="1628" spans="1:8" x14ac:dyDescent="0.25">
      <c r="A1628">
        <v>1627</v>
      </c>
      <c r="B1628" s="579">
        <f t="shared" si="107"/>
        <v>236302.5</v>
      </c>
      <c r="C1628" s="586">
        <f t="shared" si="105"/>
        <v>3.5</v>
      </c>
      <c r="F1628">
        <v>1627</v>
      </c>
      <c r="G1628" s="587">
        <f t="shared" si="106"/>
        <v>405090</v>
      </c>
      <c r="H1628" s="586">
        <f t="shared" si="104"/>
        <v>6</v>
      </c>
    </row>
    <row r="1629" spans="1:8" x14ac:dyDescent="0.25">
      <c r="A1629">
        <v>1628</v>
      </c>
      <c r="B1629" s="579">
        <f t="shared" si="107"/>
        <v>236302.5</v>
      </c>
      <c r="C1629" s="586">
        <f t="shared" si="105"/>
        <v>3.5</v>
      </c>
      <c r="F1629">
        <v>1628</v>
      </c>
      <c r="G1629" s="587">
        <f t="shared" si="106"/>
        <v>405090</v>
      </c>
      <c r="H1629" s="586">
        <f t="shared" si="104"/>
        <v>6</v>
      </c>
    </row>
    <row r="1630" spans="1:8" x14ac:dyDescent="0.25">
      <c r="A1630">
        <v>1629</v>
      </c>
      <c r="B1630" s="579">
        <f t="shared" si="107"/>
        <v>236302.5</v>
      </c>
      <c r="C1630" s="586">
        <f t="shared" si="105"/>
        <v>3.5</v>
      </c>
      <c r="F1630">
        <v>1629</v>
      </c>
      <c r="G1630" s="587">
        <f t="shared" si="106"/>
        <v>405090</v>
      </c>
      <c r="H1630" s="586">
        <f t="shared" si="104"/>
        <v>6</v>
      </c>
    </row>
    <row r="1631" spans="1:8" x14ac:dyDescent="0.25">
      <c r="A1631">
        <v>1630</v>
      </c>
      <c r="B1631" s="579">
        <f t="shared" si="107"/>
        <v>236302.5</v>
      </c>
      <c r="C1631" s="586">
        <f t="shared" si="105"/>
        <v>3.5</v>
      </c>
      <c r="F1631">
        <v>1630</v>
      </c>
      <c r="G1631" s="587">
        <f t="shared" si="106"/>
        <v>405090</v>
      </c>
      <c r="H1631" s="586">
        <f t="shared" ref="H1631:H1694" si="108">$L$6</f>
        <v>6</v>
      </c>
    </row>
    <row r="1632" spans="1:8" x14ac:dyDescent="0.25">
      <c r="A1632">
        <v>1631</v>
      </c>
      <c r="B1632" s="579">
        <f t="shared" si="107"/>
        <v>236302.5</v>
      </c>
      <c r="C1632" s="586">
        <f t="shared" si="105"/>
        <v>3.5</v>
      </c>
      <c r="F1632">
        <v>1631</v>
      </c>
      <c r="G1632" s="587">
        <f t="shared" si="106"/>
        <v>405090</v>
      </c>
      <c r="H1632" s="586">
        <f t="shared" si="108"/>
        <v>6</v>
      </c>
    </row>
    <row r="1633" spans="1:8" x14ac:dyDescent="0.25">
      <c r="A1633">
        <v>1632</v>
      </c>
      <c r="B1633" s="579">
        <f t="shared" si="107"/>
        <v>236302.5</v>
      </c>
      <c r="C1633" s="586">
        <f t="shared" si="105"/>
        <v>3.5</v>
      </c>
      <c r="F1633">
        <v>1632</v>
      </c>
      <c r="G1633" s="587">
        <f t="shared" si="106"/>
        <v>405090</v>
      </c>
      <c r="H1633" s="586">
        <f t="shared" si="108"/>
        <v>6</v>
      </c>
    </row>
    <row r="1634" spans="1:8" x14ac:dyDescent="0.25">
      <c r="A1634">
        <v>1633</v>
      </c>
      <c r="B1634" s="579">
        <f t="shared" si="107"/>
        <v>236302.5</v>
      </c>
      <c r="C1634" s="586">
        <f t="shared" si="105"/>
        <v>3.5</v>
      </c>
      <c r="F1634">
        <v>1633</v>
      </c>
      <c r="G1634" s="587">
        <f t="shared" si="106"/>
        <v>405090</v>
      </c>
      <c r="H1634" s="586">
        <f t="shared" si="108"/>
        <v>6</v>
      </c>
    </row>
    <row r="1635" spans="1:8" x14ac:dyDescent="0.25">
      <c r="A1635">
        <v>1634</v>
      </c>
      <c r="B1635" s="579">
        <f t="shared" si="107"/>
        <v>236302.5</v>
      </c>
      <c r="C1635" s="586">
        <f t="shared" si="105"/>
        <v>3.5</v>
      </c>
      <c r="F1635">
        <v>1634</v>
      </c>
      <c r="G1635" s="587">
        <f t="shared" si="106"/>
        <v>405090</v>
      </c>
      <c r="H1635" s="586">
        <f t="shared" si="108"/>
        <v>6</v>
      </c>
    </row>
    <row r="1636" spans="1:8" x14ac:dyDescent="0.25">
      <c r="A1636">
        <v>1635</v>
      </c>
      <c r="B1636" s="579">
        <f t="shared" si="107"/>
        <v>236302.5</v>
      </c>
      <c r="C1636" s="586">
        <f t="shared" si="105"/>
        <v>3.5</v>
      </c>
      <c r="F1636">
        <v>1635</v>
      </c>
      <c r="G1636" s="587">
        <f t="shared" si="106"/>
        <v>405090</v>
      </c>
      <c r="H1636" s="586">
        <f t="shared" si="108"/>
        <v>6</v>
      </c>
    </row>
    <row r="1637" spans="1:8" x14ac:dyDescent="0.25">
      <c r="A1637">
        <v>1636</v>
      </c>
      <c r="B1637" s="579">
        <f t="shared" si="107"/>
        <v>236302.5</v>
      </c>
      <c r="C1637" s="586">
        <f t="shared" si="105"/>
        <v>3.5</v>
      </c>
      <c r="F1637">
        <v>1636</v>
      </c>
      <c r="G1637" s="587">
        <f t="shared" si="106"/>
        <v>405090</v>
      </c>
      <c r="H1637" s="586">
        <f t="shared" si="108"/>
        <v>6</v>
      </c>
    </row>
    <row r="1638" spans="1:8" x14ac:dyDescent="0.25">
      <c r="A1638">
        <v>1637</v>
      </c>
      <c r="B1638" s="579">
        <f t="shared" si="107"/>
        <v>236302.5</v>
      </c>
      <c r="C1638" s="586">
        <f t="shared" si="105"/>
        <v>3.5</v>
      </c>
      <c r="F1638">
        <v>1637</v>
      </c>
      <c r="G1638" s="587">
        <f t="shared" si="106"/>
        <v>405090</v>
      </c>
      <c r="H1638" s="586">
        <f t="shared" si="108"/>
        <v>6</v>
      </c>
    </row>
    <row r="1639" spans="1:8" x14ac:dyDescent="0.25">
      <c r="A1639">
        <v>1638</v>
      </c>
      <c r="B1639" s="579">
        <f t="shared" si="107"/>
        <v>236302.5</v>
      </c>
      <c r="C1639" s="586">
        <f t="shared" si="105"/>
        <v>3.5</v>
      </c>
      <c r="F1639">
        <v>1638</v>
      </c>
      <c r="G1639" s="587">
        <f t="shared" si="106"/>
        <v>405090</v>
      </c>
      <c r="H1639" s="586">
        <f t="shared" si="108"/>
        <v>6</v>
      </c>
    </row>
    <row r="1640" spans="1:8" x14ac:dyDescent="0.25">
      <c r="A1640">
        <v>1639</v>
      </c>
      <c r="B1640" s="579">
        <f t="shared" si="107"/>
        <v>236302.5</v>
      </c>
      <c r="C1640" s="586">
        <f t="shared" si="105"/>
        <v>3.5</v>
      </c>
      <c r="F1640">
        <v>1639</v>
      </c>
      <c r="G1640" s="587">
        <f t="shared" si="106"/>
        <v>405090</v>
      </c>
      <c r="H1640" s="586">
        <f t="shared" si="108"/>
        <v>6</v>
      </c>
    </row>
    <row r="1641" spans="1:8" x14ac:dyDescent="0.25">
      <c r="A1641">
        <v>1640</v>
      </c>
      <c r="B1641" s="579">
        <f t="shared" si="107"/>
        <v>236302.5</v>
      </c>
      <c r="C1641" s="586">
        <f t="shared" si="105"/>
        <v>3.5</v>
      </c>
      <c r="F1641">
        <v>1640</v>
      </c>
      <c r="G1641" s="587">
        <f t="shared" si="106"/>
        <v>405090</v>
      </c>
      <c r="H1641" s="586">
        <f t="shared" si="108"/>
        <v>6</v>
      </c>
    </row>
    <row r="1642" spans="1:8" x14ac:dyDescent="0.25">
      <c r="A1642">
        <v>1641</v>
      </c>
      <c r="B1642" s="579">
        <f t="shared" si="107"/>
        <v>236302.5</v>
      </c>
      <c r="C1642" s="586">
        <f t="shared" si="105"/>
        <v>3.5</v>
      </c>
      <c r="F1642">
        <v>1641</v>
      </c>
      <c r="G1642" s="587">
        <f t="shared" si="106"/>
        <v>405090</v>
      </c>
      <c r="H1642" s="586">
        <f t="shared" si="108"/>
        <v>6</v>
      </c>
    </row>
    <row r="1643" spans="1:8" x14ac:dyDescent="0.25">
      <c r="A1643">
        <v>1642</v>
      </c>
      <c r="B1643" s="579">
        <f t="shared" si="107"/>
        <v>236302.5</v>
      </c>
      <c r="C1643" s="586">
        <f t="shared" si="105"/>
        <v>3.5</v>
      </c>
      <c r="F1643">
        <v>1642</v>
      </c>
      <c r="G1643" s="587">
        <f t="shared" si="106"/>
        <v>405090</v>
      </c>
      <c r="H1643" s="586">
        <f t="shared" si="108"/>
        <v>6</v>
      </c>
    </row>
    <row r="1644" spans="1:8" x14ac:dyDescent="0.25">
      <c r="A1644">
        <v>1643</v>
      </c>
      <c r="B1644" s="579">
        <f t="shared" si="107"/>
        <v>236302.5</v>
      </c>
      <c r="C1644" s="586">
        <f t="shared" si="105"/>
        <v>3.5</v>
      </c>
      <c r="F1644">
        <v>1643</v>
      </c>
      <c r="G1644" s="587">
        <f t="shared" si="106"/>
        <v>405090</v>
      </c>
      <c r="H1644" s="586">
        <f t="shared" si="108"/>
        <v>6</v>
      </c>
    </row>
    <row r="1645" spans="1:8" x14ac:dyDescent="0.25">
      <c r="A1645">
        <v>1644</v>
      </c>
      <c r="B1645" s="579">
        <f t="shared" si="107"/>
        <v>236302.5</v>
      </c>
      <c r="C1645" s="586">
        <f t="shared" si="105"/>
        <v>3.5</v>
      </c>
      <c r="F1645">
        <v>1644</v>
      </c>
      <c r="G1645" s="587">
        <f t="shared" si="106"/>
        <v>405090</v>
      </c>
      <c r="H1645" s="586">
        <f t="shared" si="108"/>
        <v>6</v>
      </c>
    </row>
    <row r="1646" spans="1:8" x14ac:dyDescent="0.25">
      <c r="A1646">
        <v>1645</v>
      </c>
      <c r="B1646" s="579">
        <f t="shared" si="107"/>
        <v>236302.5</v>
      </c>
      <c r="C1646" s="586">
        <f t="shared" si="105"/>
        <v>3.5</v>
      </c>
      <c r="F1646">
        <v>1645</v>
      </c>
      <c r="G1646" s="587">
        <f t="shared" si="106"/>
        <v>405090</v>
      </c>
      <c r="H1646" s="586">
        <f t="shared" si="108"/>
        <v>6</v>
      </c>
    </row>
    <row r="1647" spans="1:8" x14ac:dyDescent="0.25">
      <c r="A1647">
        <v>1646</v>
      </c>
      <c r="B1647" s="579">
        <f t="shared" si="107"/>
        <v>236302.5</v>
      </c>
      <c r="C1647" s="586">
        <f t="shared" si="105"/>
        <v>3.5</v>
      </c>
      <c r="F1647">
        <v>1646</v>
      </c>
      <c r="G1647" s="587">
        <f t="shared" si="106"/>
        <v>405090</v>
      </c>
      <c r="H1647" s="586">
        <f t="shared" si="108"/>
        <v>6</v>
      </c>
    </row>
    <row r="1648" spans="1:8" x14ac:dyDescent="0.25">
      <c r="A1648">
        <v>1647</v>
      </c>
      <c r="B1648" s="579">
        <f t="shared" si="107"/>
        <v>236302.5</v>
      </c>
      <c r="C1648" s="586">
        <f t="shared" si="105"/>
        <v>3.5</v>
      </c>
      <c r="F1648">
        <v>1647</v>
      </c>
      <c r="G1648" s="587">
        <f t="shared" si="106"/>
        <v>405090</v>
      </c>
      <c r="H1648" s="586">
        <f t="shared" si="108"/>
        <v>6</v>
      </c>
    </row>
    <row r="1649" spans="1:8" x14ac:dyDescent="0.25">
      <c r="A1649">
        <v>1648</v>
      </c>
      <c r="B1649" s="579">
        <f t="shared" si="107"/>
        <v>236302.5</v>
      </c>
      <c r="C1649" s="586">
        <f t="shared" si="105"/>
        <v>3.5</v>
      </c>
      <c r="F1649">
        <v>1648</v>
      </c>
      <c r="G1649" s="587">
        <f t="shared" si="106"/>
        <v>405090</v>
      </c>
      <c r="H1649" s="586">
        <f t="shared" si="108"/>
        <v>6</v>
      </c>
    </row>
    <row r="1650" spans="1:8" x14ac:dyDescent="0.25">
      <c r="A1650">
        <v>1649</v>
      </c>
      <c r="B1650" s="579">
        <f t="shared" si="107"/>
        <v>236302.5</v>
      </c>
      <c r="C1650" s="586">
        <f t="shared" si="105"/>
        <v>3.5</v>
      </c>
      <c r="F1650">
        <v>1649</v>
      </c>
      <c r="G1650" s="587">
        <f t="shared" si="106"/>
        <v>405090</v>
      </c>
      <c r="H1650" s="586">
        <f t="shared" si="108"/>
        <v>6</v>
      </c>
    </row>
    <row r="1651" spans="1:8" x14ac:dyDescent="0.25">
      <c r="A1651">
        <v>1650</v>
      </c>
      <c r="B1651" s="579">
        <f t="shared" si="107"/>
        <v>236302.5</v>
      </c>
      <c r="C1651" s="586">
        <f t="shared" si="105"/>
        <v>3.5</v>
      </c>
      <c r="F1651">
        <v>1650</v>
      </c>
      <c r="G1651" s="587">
        <f t="shared" si="106"/>
        <v>405090</v>
      </c>
      <c r="H1651" s="586">
        <f t="shared" si="108"/>
        <v>6</v>
      </c>
    </row>
    <row r="1652" spans="1:8" x14ac:dyDescent="0.25">
      <c r="A1652">
        <v>1651</v>
      </c>
      <c r="B1652" s="579">
        <f t="shared" si="107"/>
        <v>236302.5</v>
      </c>
      <c r="C1652" s="586">
        <f t="shared" si="105"/>
        <v>3.5</v>
      </c>
      <c r="F1652">
        <v>1651</v>
      </c>
      <c r="G1652" s="587">
        <f t="shared" si="106"/>
        <v>405090</v>
      </c>
      <c r="H1652" s="586">
        <f t="shared" si="108"/>
        <v>6</v>
      </c>
    </row>
    <row r="1653" spans="1:8" x14ac:dyDescent="0.25">
      <c r="A1653">
        <v>1652</v>
      </c>
      <c r="B1653" s="579">
        <f t="shared" si="107"/>
        <v>236302.5</v>
      </c>
      <c r="C1653" s="586">
        <f t="shared" si="105"/>
        <v>3.5</v>
      </c>
      <c r="F1653">
        <v>1652</v>
      </c>
      <c r="G1653" s="587">
        <f t="shared" si="106"/>
        <v>405090</v>
      </c>
      <c r="H1653" s="586">
        <f t="shared" si="108"/>
        <v>6</v>
      </c>
    </row>
    <row r="1654" spans="1:8" x14ac:dyDescent="0.25">
      <c r="A1654">
        <v>1653</v>
      </c>
      <c r="B1654" s="579">
        <f t="shared" si="107"/>
        <v>236302.5</v>
      </c>
      <c r="C1654" s="586">
        <f t="shared" si="105"/>
        <v>3.5</v>
      </c>
      <c r="F1654">
        <v>1653</v>
      </c>
      <c r="G1654" s="587">
        <f t="shared" si="106"/>
        <v>405090</v>
      </c>
      <c r="H1654" s="586">
        <f t="shared" si="108"/>
        <v>6</v>
      </c>
    </row>
    <row r="1655" spans="1:8" x14ac:dyDescent="0.25">
      <c r="A1655">
        <v>1654</v>
      </c>
      <c r="B1655" s="579">
        <f t="shared" si="107"/>
        <v>236302.5</v>
      </c>
      <c r="C1655" s="586">
        <f t="shared" si="105"/>
        <v>3.5</v>
      </c>
      <c r="F1655">
        <v>1654</v>
      </c>
      <c r="G1655" s="587">
        <f t="shared" si="106"/>
        <v>405090</v>
      </c>
      <c r="H1655" s="586">
        <f t="shared" si="108"/>
        <v>6</v>
      </c>
    </row>
    <row r="1656" spans="1:8" x14ac:dyDescent="0.25">
      <c r="A1656">
        <v>1655</v>
      </c>
      <c r="B1656" s="579">
        <f t="shared" si="107"/>
        <v>236302.5</v>
      </c>
      <c r="C1656" s="586">
        <f t="shared" si="105"/>
        <v>3.5</v>
      </c>
      <c r="F1656">
        <v>1655</v>
      </c>
      <c r="G1656" s="587">
        <f t="shared" si="106"/>
        <v>405090</v>
      </c>
      <c r="H1656" s="586">
        <f t="shared" si="108"/>
        <v>6</v>
      </c>
    </row>
    <row r="1657" spans="1:8" x14ac:dyDescent="0.25">
      <c r="A1657">
        <v>1656</v>
      </c>
      <c r="B1657" s="579">
        <f t="shared" si="107"/>
        <v>236302.5</v>
      </c>
      <c r="C1657" s="586">
        <f t="shared" si="105"/>
        <v>3.5</v>
      </c>
      <c r="F1657">
        <v>1656</v>
      </c>
      <c r="G1657" s="587">
        <f t="shared" si="106"/>
        <v>405090</v>
      </c>
      <c r="H1657" s="586">
        <f t="shared" si="108"/>
        <v>6</v>
      </c>
    </row>
    <row r="1658" spans="1:8" x14ac:dyDescent="0.25">
      <c r="A1658">
        <v>1657</v>
      </c>
      <c r="B1658" s="579">
        <f t="shared" si="107"/>
        <v>236302.5</v>
      </c>
      <c r="C1658" s="586">
        <f t="shared" si="105"/>
        <v>3.5</v>
      </c>
      <c r="F1658">
        <v>1657</v>
      </c>
      <c r="G1658" s="587">
        <f t="shared" si="106"/>
        <v>405090</v>
      </c>
      <c r="H1658" s="586">
        <f t="shared" si="108"/>
        <v>6</v>
      </c>
    </row>
    <row r="1659" spans="1:8" x14ac:dyDescent="0.25">
      <c r="A1659">
        <v>1658</v>
      </c>
      <c r="B1659" s="579">
        <f t="shared" si="107"/>
        <v>236302.5</v>
      </c>
      <c r="C1659" s="586">
        <f t="shared" si="105"/>
        <v>3.5</v>
      </c>
      <c r="F1659">
        <v>1658</v>
      </c>
      <c r="G1659" s="587">
        <f t="shared" si="106"/>
        <v>405090</v>
      </c>
      <c r="H1659" s="586">
        <f t="shared" si="108"/>
        <v>6</v>
      </c>
    </row>
    <row r="1660" spans="1:8" x14ac:dyDescent="0.25">
      <c r="A1660">
        <v>1659</v>
      </c>
      <c r="B1660" s="579">
        <f t="shared" si="107"/>
        <v>236302.5</v>
      </c>
      <c r="C1660" s="586">
        <f t="shared" si="105"/>
        <v>3.5</v>
      </c>
      <c r="F1660">
        <v>1659</v>
      </c>
      <c r="G1660" s="587">
        <f t="shared" si="106"/>
        <v>405090</v>
      </c>
      <c r="H1660" s="586">
        <f t="shared" si="108"/>
        <v>6</v>
      </c>
    </row>
    <row r="1661" spans="1:8" x14ac:dyDescent="0.25">
      <c r="A1661">
        <v>1660</v>
      </c>
      <c r="B1661" s="579">
        <f t="shared" si="107"/>
        <v>236302.5</v>
      </c>
      <c r="C1661" s="586">
        <f t="shared" si="105"/>
        <v>3.5</v>
      </c>
      <c r="F1661">
        <v>1660</v>
      </c>
      <c r="G1661" s="587">
        <f t="shared" si="106"/>
        <v>405090</v>
      </c>
      <c r="H1661" s="586">
        <f t="shared" si="108"/>
        <v>6</v>
      </c>
    </row>
    <row r="1662" spans="1:8" x14ac:dyDescent="0.25">
      <c r="A1662">
        <v>1661</v>
      </c>
      <c r="B1662" s="579">
        <f t="shared" si="107"/>
        <v>236302.5</v>
      </c>
      <c r="C1662" s="586">
        <f t="shared" si="105"/>
        <v>3.5</v>
      </c>
      <c r="F1662">
        <v>1661</v>
      </c>
      <c r="G1662" s="587">
        <f t="shared" si="106"/>
        <v>405090</v>
      </c>
      <c r="H1662" s="586">
        <f t="shared" si="108"/>
        <v>6</v>
      </c>
    </row>
    <row r="1663" spans="1:8" x14ac:dyDescent="0.25">
      <c r="A1663">
        <v>1662</v>
      </c>
      <c r="B1663" s="579">
        <f t="shared" si="107"/>
        <v>236302.5</v>
      </c>
      <c r="C1663" s="586">
        <f t="shared" si="105"/>
        <v>3.5</v>
      </c>
      <c r="F1663">
        <v>1662</v>
      </c>
      <c r="G1663" s="587">
        <f t="shared" si="106"/>
        <v>405090</v>
      </c>
      <c r="H1663" s="586">
        <f t="shared" si="108"/>
        <v>6</v>
      </c>
    </row>
    <row r="1664" spans="1:8" x14ac:dyDescent="0.25">
      <c r="A1664">
        <v>1663</v>
      </c>
      <c r="B1664" s="579">
        <f t="shared" si="107"/>
        <v>236302.5</v>
      </c>
      <c r="C1664" s="586">
        <f t="shared" si="105"/>
        <v>3.5</v>
      </c>
      <c r="F1664">
        <v>1663</v>
      </c>
      <c r="G1664" s="587">
        <f t="shared" si="106"/>
        <v>405090</v>
      </c>
      <c r="H1664" s="586">
        <f t="shared" si="108"/>
        <v>6</v>
      </c>
    </row>
    <row r="1665" spans="1:8" x14ac:dyDescent="0.25">
      <c r="A1665">
        <v>1664</v>
      </c>
      <c r="B1665" s="579">
        <f t="shared" si="107"/>
        <v>236302.5</v>
      </c>
      <c r="C1665" s="586">
        <f t="shared" si="105"/>
        <v>3.5</v>
      </c>
      <c r="F1665">
        <v>1664</v>
      </c>
      <c r="G1665" s="587">
        <f t="shared" si="106"/>
        <v>405090</v>
      </c>
      <c r="H1665" s="586">
        <f t="shared" si="108"/>
        <v>6</v>
      </c>
    </row>
    <row r="1666" spans="1:8" x14ac:dyDescent="0.25">
      <c r="A1666">
        <v>1665</v>
      </c>
      <c r="B1666" s="579">
        <f t="shared" si="107"/>
        <v>236302.5</v>
      </c>
      <c r="C1666" s="586">
        <f t="shared" si="105"/>
        <v>3.5</v>
      </c>
      <c r="F1666">
        <v>1665</v>
      </c>
      <c r="G1666" s="587">
        <f t="shared" si="106"/>
        <v>405090</v>
      </c>
      <c r="H1666" s="586">
        <f t="shared" si="108"/>
        <v>6</v>
      </c>
    </row>
    <row r="1667" spans="1:8" x14ac:dyDescent="0.25">
      <c r="A1667">
        <v>1666</v>
      </c>
      <c r="B1667" s="579">
        <f t="shared" si="107"/>
        <v>236302.5</v>
      </c>
      <c r="C1667" s="586">
        <f t="shared" ref="C1667:C1730" si="109">B1667/$D$2</f>
        <v>3.5</v>
      </c>
      <c r="F1667">
        <v>1666</v>
      </c>
      <c r="G1667" s="587">
        <f t="shared" ref="G1667:G1730" si="110">H1667*$D$2</f>
        <v>405090</v>
      </c>
      <c r="H1667" s="586">
        <f t="shared" si="108"/>
        <v>6</v>
      </c>
    </row>
    <row r="1668" spans="1:8" x14ac:dyDescent="0.25">
      <c r="A1668">
        <v>1667</v>
      </c>
      <c r="B1668" s="579">
        <f t="shared" si="107"/>
        <v>236302.5</v>
      </c>
      <c r="C1668" s="586">
        <f t="shared" si="109"/>
        <v>3.5</v>
      </c>
      <c r="F1668">
        <v>1667</v>
      </c>
      <c r="G1668" s="587">
        <f t="shared" si="110"/>
        <v>405090</v>
      </c>
      <c r="H1668" s="586">
        <f t="shared" si="108"/>
        <v>6</v>
      </c>
    </row>
    <row r="1669" spans="1:8" x14ac:dyDescent="0.25">
      <c r="A1669">
        <v>1668</v>
      </c>
      <c r="B1669" s="579">
        <f t="shared" si="107"/>
        <v>236302.5</v>
      </c>
      <c r="C1669" s="586">
        <f t="shared" si="109"/>
        <v>3.5</v>
      </c>
      <c r="F1669">
        <v>1668</v>
      </c>
      <c r="G1669" s="587">
        <f t="shared" si="110"/>
        <v>405090</v>
      </c>
      <c r="H1669" s="586">
        <f t="shared" si="108"/>
        <v>6</v>
      </c>
    </row>
    <row r="1670" spans="1:8" x14ac:dyDescent="0.25">
      <c r="A1670">
        <v>1669</v>
      </c>
      <c r="B1670" s="579">
        <f t="shared" si="107"/>
        <v>236302.5</v>
      </c>
      <c r="C1670" s="586">
        <f t="shared" si="109"/>
        <v>3.5</v>
      </c>
      <c r="F1670">
        <v>1669</v>
      </c>
      <c r="G1670" s="587">
        <f t="shared" si="110"/>
        <v>405090</v>
      </c>
      <c r="H1670" s="586">
        <f t="shared" si="108"/>
        <v>6</v>
      </c>
    </row>
    <row r="1671" spans="1:8" x14ac:dyDescent="0.25">
      <c r="A1671">
        <v>1670</v>
      </c>
      <c r="B1671" s="579">
        <f t="shared" si="107"/>
        <v>236302.5</v>
      </c>
      <c r="C1671" s="586">
        <f t="shared" si="109"/>
        <v>3.5</v>
      </c>
      <c r="F1671">
        <v>1670</v>
      </c>
      <c r="G1671" s="587">
        <f t="shared" si="110"/>
        <v>405090</v>
      </c>
      <c r="H1671" s="586">
        <f t="shared" si="108"/>
        <v>6</v>
      </c>
    </row>
    <row r="1672" spans="1:8" x14ac:dyDescent="0.25">
      <c r="A1672">
        <v>1671</v>
      </c>
      <c r="B1672" s="579">
        <f t="shared" si="107"/>
        <v>236302.5</v>
      </c>
      <c r="C1672" s="586">
        <f t="shared" si="109"/>
        <v>3.5</v>
      </c>
      <c r="F1672">
        <v>1671</v>
      </c>
      <c r="G1672" s="587">
        <f t="shared" si="110"/>
        <v>405090</v>
      </c>
      <c r="H1672" s="586">
        <f t="shared" si="108"/>
        <v>6</v>
      </c>
    </row>
    <row r="1673" spans="1:8" x14ac:dyDescent="0.25">
      <c r="A1673">
        <v>1672</v>
      </c>
      <c r="B1673" s="579">
        <f t="shared" si="107"/>
        <v>236302.5</v>
      </c>
      <c r="C1673" s="586">
        <f t="shared" si="109"/>
        <v>3.5</v>
      </c>
      <c r="F1673">
        <v>1672</v>
      </c>
      <c r="G1673" s="587">
        <f t="shared" si="110"/>
        <v>405090</v>
      </c>
      <c r="H1673" s="586">
        <f t="shared" si="108"/>
        <v>6</v>
      </c>
    </row>
    <row r="1674" spans="1:8" x14ac:dyDescent="0.25">
      <c r="A1674">
        <v>1673</v>
      </c>
      <c r="B1674" s="579">
        <f t="shared" si="107"/>
        <v>236302.5</v>
      </c>
      <c r="C1674" s="586">
        <f t="shared" si="109"/>
        <v>3.5</v>
      </c>
      <c r="F1674">
        <v>1673</v>
      </c>
      <c r="G1674" s="587">
        <f t="shared" si="110"/>
        <v>405090</v>
      </c>
      <c r="H1674" s="586">
        <f t="shared" si="108"/>
        <v>6</v>
      </c>
    </row>
    <row r="1675" spans="1:8" x14ac:dyDescent="0.25">
      <c r="A1675">
        <v>1674</v>
      </c>
      <c r="B1675" s="579">
        <f t="shared" si="107"/>
        <v>236302.5</v>
      </c>
      <c r="C1675" s="586">
        <f t="shared" si="109"/>
        <v>3.5</v>
      </c>
      <c r="F1675">
        <v>1674</v>
      </c>
      <c r="G1675" s="587">
        <f t="shared" si="110"/>
        <v>405090</v>
      </c>
      <c r="H1675" s="586">
        <f t="shared" si="108"/>
        <v>6</v>
      </c>
    </row>
    <row r="1676" spans="1:8" x14ac:dyDescent="0.25">
      <c r="A1676">
        <v>1675</v>
      </c>
      <c r="B1676" s="579">
        <f t="shared" si="107"/>
        <v>236302.5</v>
      </c>
      <c r="C1676" s="586">
        <f t="shared" si="109"/>
        <v>3.5</v>
      </c>
      <c r="F1676">
        <v>1675</v>
      </c>
      <c r="G1676" s="587">
        <f t="shared" si="110"/>
        <v>405090</v>
      </c>
      <c r="H1676" s="586">
        <f t="shared" si="108"/>
        <v>6</v>
      </c>
    </row>
    <row r="1677" spans="1:8" x14ac:dyDescent="0.25">
      <c r="A1677">
        <v>1676</v>
      </c>
      <c r="B1677" s="579">
        <f t="shared" si="107"/>
        <v>236302.5</v>
      </c>
      <c r="C1677" s="586">
        <f t="shared" si="109"/>
        <v>3.5</v>
      </c>
      <c r="F1677">
        <v>1676</v>
      </c>
      <c r="G1677" s="587">
        <f t="shared" si="110"/>
        <v>405090</v>
      </c>
      <c r="H1677" s="586">
        <f t="shared" si="108"/>
        <v>6</v>
      </c>
    </row>
    <row r="1678" spans="1:8" x14ac:dyDescent="0.25">
      <c r="A1678">
        <v>1677</v>
      </c>
      <c r="B1678" s="579">
        <f t="shared" si="107"/>
        <v>236302.5</v>
      </c>
      <c r="C1678" s="586">
        <f t="shared" si="109"/>
        <v>3.5</v>
      </c>
      <c r="F1678">
        <v>1677</v>
      </c>
      <c r="G1678" s="587">
        <f t="shared" si="110"/>
        <v>405090</v>
      </c>
      <c r="H1678" s="586">
        <f t="shared" si="108"/>
        <v>6</v>
      </c>
    </row>
    <row r="1679" spans="1:8" x14ac:dyDescent="0.25">
      <c r="A1679">
        <v>1678</v>
      </c>
      <c r="B1679" s="579">
        <f t="shared" si="107"/>
        <v>236302.5</v>
      </c>
      <c r="C1679" s="586">
        <f t="shared" si="109"/>
        <v>3.5</v>
      </c>
      <c r="F1679">
        <v>1678</v>
      </c>
      <c r="G1679" s="587">
        <f t="shared" si="110"/>
        <v>405090</v>
      </c>
      <c r="H1679" s="586">
        <f t="shared" si="108"/>
        <v>6</v>
      </c>
    </row>
    <row r="1680" spans="1:8" x14ac:dyDescent="0.25">
      <c r="A1680">
        <v>1679</v>
      </c>
      <c r="B1680" s="579">
        <f t="shared" si="107"/>
        <v>236302.5</v>
      </c>
      <c r="C1680" s="586">
        <f t="shared" si="109"/>
        <v>3.5</v>
      </c>
      <c r="F1680">
        <v>1679</v>
      </c>
      <c r="G1680" s="587">
        <f t="shared" si="110"/>
        <v>405090</v>
      </c>
      <c r="H1680" s="586">
        <f t="shared" si="108"/>
        <v>6</v>
      </c>
    </row>
    <row r="1681" spans="1:8" x14ac:dyDescent="0.25">
      <c r="A1681">
        <v>1680</v>
      </c>
      <c r="B1681" s="579">
        <f t="shared" si="107"/>
        <v>236302.5</v>
      </c>
      <c r="C1681" s="586">
        <f t="shared" si="109"/>
        <v>3.5</v>
      </c>
      <c r="F1681">
        <v>1680</v>
      </c>
      <c r="G1681" s="587">
        <f t="shared" si="110"/>
        <v>405090</v>
      </c>
      <c r="H1681" s="586">
        <f t="shared" si="108"/>
        <v>6</v>
      </c>
    </row>
    <row r="1682" spans="1:8" x14ac:dyDescent="0.25">
      <c r="A1682">
        <v>1681</v>
      </c>
      <c r="B1682" s="579">
        <f t="shared" si="107"/>
        <v>236302.5</v>
      </c>
      <c r="C1682" s="586">
        <f t="shared" si="109"/>
        <v>3.5</v>
      </c>
      <c r="F1682">
        <v>1681</v>
      </c>
      <c r="G1682" s="587">
        <f t="shared" si="110"/>
        <v>405090</v>
      </c>
      <c r="H1682" s="586">
        <f t="shared" si="108"/>
        <v>6</v>
      </c>
    </row>
    <row r="1683" spans="1:8" x14ac:dyDescent="0.25">
      <c r="A1683">
        <v>1682</v>
      </c>
      <c r="B1683" s="579">
        <f t="shared" si="107"/>
        <v>236302.5</v>
      </c>
      <c r="C1683" s="586">
        <f t="shared" si="109"/>
        <v>3.5</v>
      </c>
      <c r="F1683">
        <v>1682</v>
      </c>
      <c r="G1683" s="587">
        <f t="shared" si="110"/>
        <v>405090</v>
      </c>
      <c r="H1683" s="586">
        <f t="shared" si="108"/>
        <v>6</v>
      </c>
    </row>
    <row r="1684" spans="1:8" x14ac:dyDescent="0.25">
      <c r="A1684">
        <v>1683</v>
      </c>
      <c r="B1684" s="579">
        <f t="shared" si="107"/>
        <v>236302.5</v>
      </c>
      <c r="C1684" s="586">
        <f t="shared" si="109"/>
        <v>3.5</v>
      </c>
      <c r="F1684">
        <v>1683</v>
      </c>
      <c r="G1684" s="587">
        <f t="shared" si="110"/>
        <v>405090</v>
      </c>
      <c r="H1684" s="586">
        <f t="shared" si="108"/>
        <v>6</v>
      </c>
    </row>
    <row r="1685" spans="1:8" x14ac:dyDescent="0.25">
      <c r="A1685">
        <v>1684</v>
      </c>
      <c r="B1685" s="579">
        <f t="shared" si="107"/>
        <v>236302.5</v>
      </c>
      <c r="C1685" s="586">
        <f t="shared" si="109"/>
        <v>3.5</v>
      </c>
      <c r="F1685">
        <v>1684</v>
      </c>
      <c r="G1685" s="587">
        <f t="shared" si="110"/>
        <v>405090</v>
      </c>
      <c r="H1685" s="586">
        <f t="shared" si="108"/>
        <v>6</v>
      </c>
    </row>
    <row r="1686" spans="1:8" x14ac:dyDescent="0.25">
      <c r="A1686">
        <v>1685</v>
      </c>
      <c r="B1686" s="579">
        <f t="shared" si="107"/>
        <v>236302.5</v>
      </c>
      <c r="C1686" s="586">
        <f t="shared" si="109"/>
        <v>3.5</v>
      </c>
      <c r="F1686">
        <v>1685</v>
      </c>
      <c r="G1686" s="587">
        <f t="shared" si="110"/>
        <v>405090</v>
      </c>
      <c r="H1686" s="586">
        <f t="shared" si="108"/>
        <v>6</v>
      </c>
    </row>
    <row r="1687" spans="1:8" x14ac:dyDescent="0.25">
      <c r="A1687">
        <v>1686</v>
      </c>
      <c r="B1687" s="579">
        <f t="shared" si="107"/>
        <v>236302.5</v>
      </c>
      <c r="C1687" s="586">
        <f t="shared" si="109"/>
        <v>3.5</v>
      </c>
      <c r="F1687">
        <v>1686</v>
      </c>
      <c r="G1687" s="587">
        <f t="shared" si="110"/>
        <v>405090</v>
      </c>
      <c r="H1687" s="586">
        <f t="shared" si="108"/>
        <v>6</v>
      </c>
    </row>
    <row r="1688" spans="1:8" x14ac:dyDescent="0.25">
      <c r="A1688">
        <v>1687</v>
      </c>
      <c r="B1688" s="579">
        <f t="shared" si="107"/>
        <v>236302.5</v>
      </c>
      <c r="C1688" s="586">
        <f t="shared" si="109"/>
        <v>3.5</v>
      </c>
      <c r="F1688">
        <v>1687</v>
      </c>
      <c r="G1688" s="587">
        <f t="shared" si="110"/>
        <v>405090</v>
      </c>
      <c r="H1688" s="586">
        <f t="shared" si="108"/>
        <v>6</v>
      </c>
    </row>
    <row r="1689" spans="1:8" x14ac:dyDescent="0.25">
      <c r="A1689">
        <v>1688</v>
      </c>
      <c r="B1689" s="579">
        <f t="shared" si="107"/>
        <v>236302.5</v>
      </c>
      <c r="C1689" s="586">
        <f t="shared" si="109"/>
        <v>3.5</v>
      </c>
      <c r="F1689">
        <v>1688</v>
      </c>
      <c r="G1689" s="587">
        <f t="shared" si="110"/>
        <v>405090</v>
      </c>
      <c r="H1689" s="586">
        <f t="shared" si="108"/>
        <v>6</v>
      </c>
    </row>
    <row r="1690" spans="1:8" x14ac:dyDescent="0.25">
      <c r="A1690">
        <v>1689</v>
      </c>
      <c r="B1690" s="579">
        <f t="shared" si="107"/>
        <v>236302.5</v>
      </c>
      <c r="C1690" s="586">
        <f t="shared" si="109"/>
        <v>3.5</v>
      </c>
      <c r="F1690">
        <v>1689</v>
      </c>
      <c r="G1690" s="587">
        <f t="shared" si="110"/>
        <v>405090</v>
      </c>
      <c r="H1690" s="586">
        <f t="shared" si="108"/>
        <v>6</v>
      </c>
    </row>
    <row r="1691" spans="1:8" x14ac:dyDescent="0.25">
      <c r="A1691">
        <v>1690</v>
      </c>
      <c r="B1691" s="579">
        <f t="shared" ref="B1691:B1754" si="111">3.5*$D$2</f>
        <v>236302.5</v>
      </c>
      <c r="C1691" s="586">
        <f t="shared" si="109"/>
        <v>3.5</v>
      </c>
      <c r="F1691">
        <v>1690</v>
      </c>
      <c r="G1691" s="587">
        <f t="shared" si="110"/>
        <v>405090</v>
      </c>
      <c r="H1691" s="586">
        <f t="shared" si="108"/>
        <v>6</v>
      </c>
    </row>
    <row r="1692" spans="1:8" x14ac:dyDescent="0.25">
      <c r="A1692">
        <v>1691</v>
      </c>
      <c r="B1692" s="579">
        <f t="shared" si="111"/>
        <v>236302.5</v>
      </c>
      <c r="C1692" s="586">
        <f t="shared" si="109"/>
        <v>3.5</v>
      </c>
      <c r="F1692">
        <v>1691</v>
      </c>
      <c r="G1692" s="587">
        <f t="shared" si="110"/>
        <v>405090</v>
      </c>
      <c r="H1692" s="586">
        <f t="shared" si="108"/>
        <v>6</v>
      </c>
    </row>
    <row r="1693" spans="1:8" x14ac:dyDescent="0.25">
      <c r="A1693">
        <v>1692</v>
      </c>
      <c r="B1693" s="579">
        <f t="shared" si="111"/>
        <v>236302.5</v>
      </c>
      <c r="C1693" s="586">
        <f t="shared" si="109"/>
        <v>3.5</v>
      </c>
      <c r="F1693">
        <v>1692</v>
      </c>
      <c r="G1693" s="587">
        <f t="shared" si="110"/>
        <v>405090</v>
      </c>
      <c r="H1693" s="586">
        <f t="shared" si="108"/>
        <v>6</v>
      </c>
    </row>
    <row r="1694" spans="1:8" x14ac:dyDescent="0.25">
      <c r="A1694">
        <v>1693</v>
      </c>
      <c r="B1694" s="579">
        <f t="shared" si="111"/>
        <v>236302.5</v>
      </c>
      <c r="C1694" s="586">
        <f t="shared" si="109"/>
        <v>3.5</v>
      </c>
      <c r="F1694">
        <v>1693</v>
      </c>
      <c r="G1694" s="587">
        <f t="shared" si="110"/>
        <v>405090</v>
      </c>
      <c r="H1694" s="586">
        <f t="shared" si="108"/>
        <v>6</v>
      </c>
    </row>
    <row r="1695" spans="1:8" x14ac:dyDescent="0.25">
      <c r="A1695">
        <v>1694</v>
      </c>
      <c r="B1695" s="579">
        <f t="shared" si="111"/>
        <v>236302.5</v>
      </c>
      <c r="C1695" s="586">
        <f t="shared" si="109"/>
        <v>3.5</v>
      </c>
      <c r="F1695">
        <v>1694</v>
      </c>
      <c r="G1695" s="587">
        <f t="shared" si="110"/>
        <v>405090</v>
      </c>
      <c r="H1695" s="586">
        <f t="shared" ref="H1695:H1758" si="112">$L$6</f>
        <v>6</v>
      </c>
    </row>
    <row r="1696" spans="1:8" x14ac:dyDescent="0.25">
      <c r="A1696">
        <v>1695</v>
      </c>
      <c r="B1696" s="579">
        <f t="shared" si="111"/>
        <v>236302.5</v>
      </c>
      <c r="C1696" s="586">
        <f t="shared" si="109"/>
        <v>3.5</v>
      </c>
      <c r="F1696">
        <v>1695</v>
      </c>
      <c r="G1696" s="587">
        <f t="shared" si="110"/>
        <v>405090</v>
      </c>
      <c r="H1696" s="586">
        <f t="shared" si="112"/>
        <v>6</v>
      </c>
    </row>
    <row r="1697" spans="1:8" x14ac:dyDescent="0.25">
      <c r="A1697">
        <v>1696</v>
      </c>
      <c r="B1697" s="579">
        <f t="shared" si="111"/>
        <v>236302.5</v>
      </c>
      <c r="C1697" s="586">
        <f t="shared" si="109"/>
        <v>3.5</v>
      </c>
      <c r="F1697">
        <v>1696</v>
      </c>
      <c r="G1697" s="587">
        <f t="shared" si="110"/>
        <v>405090</v>
      </c>
      <c r="H1697" s="586">
        <f t="shared" si="112"/>
        <v>6</v>
      </c>
    </row>
    <row r="1698" spans="1:8" x14ac:dyDescent="0.25">
      <c r="A1698">
        <v>1697</v>
      </c>
      <c r="B1698" s="579">
        <f t="shared" si="111"/>
        <v>236302.5</v>
      </c>
      <c r="C1698" s="586">
        <f t="shared" si="109"/>
        <v>3.5</v>
      </c>
      <c r="F1698">
        <v>1697</v>
      </c>
      <c r="G1698" s="587">
        <f t="shared" si="110"/>
        <v>405090</v>
      </c>
      <c r="H1698" s="586">
        <f t="shared" si="112"/>
        <v>6</v>
      </c>
    </row>
    <row r="1699" spans="1:8" x14ac:dyDescent="0.25">
      <c r="A1699">
        <v>1698</v>
      </c>
      <c r="B1699" s="579">
        <f t="shared" si="111"/>
        <v>236302.5</v>
      </c>
      <c r="C1699" s="586">
        <f t="shared" si="109"/>
        <v>3.5</v>
      </c>
      <c r="F1699">
        <v>1698</v>
      </c>
      <c r="G1699" s="587">
        <f t="shared" si="110"/>
        <v>405090</v>
      </c>
      <c r="H1699" s="586">
        <f t="shared" si="112"/>
        <v>6</v>
      </c>
    </row>
    <row r="1700" spans="1:8" x14ac:dyDescent="0.25">
      <c r="A1700">
        <v>1699</v>
      </c>
      <c r="B1700" s="579">
        <f t="shared" si="111"/>
        <v>236302.5</v>
      </c>
      <c r="C1700" s="586">
        <f t="shared" si="109"/>
        <v>3.5</v>
      </c>
      <c r="F1700">
        <v>1699</v>
      </c>
      <c r="G1700" s="587">
        <f t="shared" si="110"/>
        <v>405090</v>
      </c>
      <c r="H1700" s="586">
        <f t="shared" si="112"/>
        <v>6</v>
      </c>
    </row>
    <row r="1701" spans="1:8" x14ac:dyDescent="0.25">
      <c r="A1701">
        <v>1700</v>
      </c>
      <c r="B1701" s="579">
        <f t="shared" si="111"/>
        <v>236302.5</v>
      </c>
      <c r="C1701" s="586">
        <f t="shared" si="109"/>
        <v>3.5</v>
      </c>
      <c r="F1701">
        <v>1700</v>
      </c>
      <c r="G1701" s="587">
        <f t="shared" si="110"/>
        <v>405090</v>
      </c>
      <c r="H1701" s="586">
        <f t="shared" si="112"/>
        <v>6</v>
      </c>
    </row>
    <row r="1702" spans="1:8" x14ac:dyDescent="0.25">
      <c r="A1702">
        <v>1701</v>
      </c>
      <c r="B1702" s="579">
        <f t="shared" si="111"/>
        <v>236302.5</v>
      </c>
      <c r="C1702" s="586">
        <f t="shared" si="109"/>
        <v>3.5</v>
      </c>
      <c r="F1702">
        <v>1701</v>
      </c>
      <c r="G1702" s="587">
        <f t="shared" si="110"/>
        <v>405090</v>
      </c>
      <c r="H1702" s="586">
        <f t="shared" si="112"/>
        <v>6</v>
      </c>
    </row>
    <row r="1703" spans="1:8" x14ac:dyDescent="0.25">
      <c r="A1703">
        <v>1702</v>
      </c>
      <c r="B1703" s="579">
        <f t="shared" si="111"/>
        <v>236302.5</v>
      </c>
      <c r="C1703" s="586">
        <f t="shared" si="109"/>
        <v>3.5</v>
      </c>
      <c r="F1703">
        <v>1702</v>
      </c>
      <c r="G1703" s="587">
        <f t="shared" si="110"/>
        <v>405090</v>
      </c>
      <c r="H1703" s="586">
        <f t="shared" si="112"/>
        <v>6</v>
      </c>
    </row>
    <row r="1704" spans="1:8" x14ac:dyDescent="0.25">
      <c r="A1704">
        <v>1703</v>
      </c>
      <c r="B1704" s="579">
        <f t="shared" si="111"/>
        <v>236302.5</v>
      </c>
      <c r="C1704" s="586">
        <f t="shared" si="109"/>
        <v>3.5</v>
      </c>
      <c r="F1704">
        <v>1703</v>
      </c>
      <c r="G1704" s="587">
        <f t="shared" si="110"/>
        <v>405090</v>
      </c>
      <c r="H1704" s="586">
        <f t="shared" si="112"/>
        <v>6</v>
      </c>
    </row>
    <row r="1705" spans="1:8" x14ac:dyDescent="0.25">
      <c r="A1705">
        <v>1704</v>
      </c>
      <c r="B1705" s="579">
        <f t="shared" si="111"/>
        <v>236302.5</v>
      </c>
      <c r="C1705" s="586">
        <f t="shared" si="109"/>
        <v>3.5</v>
      </c>
      <c r="F1705">
        <v>1704</v>
      </c>
      <c r="G1705" s="587">
        <f t="shared" si="110"/>
        <v>405090</v>
      </c>
      <c r="H1705" s="586">
        <f t="shared" si="112"/>
        <v>6</v>
      </c>
    </row>
    <row r="1706" spans="1:8" x14ac:dyDescent="0.25">
      <c r="A1706">
        <v>1705</v>
      </c>
      <c r="B1706" s="579">
        <f t="shared" si="111"/>
        <v>236302.5</v>
      </c>
      <c r="C1706" s="586">
        <f t="shared" si="109"/>
        <v>3.5</v>
      </c>
      <c r="F1706">
        <v>1705</v>
      </c>
      <c r="G1706" s="587">
        <f t="shared" si="110"/>
        <v>405090</v>
      </c>
      <c r="H1706" s="586">
        <f t="shared" si="112"/>
        <v>6</v>
      </c>
    </row>
    <row r="1707" spans="1:8" x14ac:dyDescent="0.25">
      <c r="A1707">
        <v>1706</v>
      </c>
      <c r="B1707" s="579">
        <f t="shared" si="111"/>
        <v>236302.5</v>
      </c>
      <c r="C1707" s="586">
        <f t="shared" si="109"/>
        <v>3.5</v>
      </c>
      <c r="F1707">
        <v>1706</v>
      </c>
      <c r="G1707" s="587">
        <f t="shared" si="110"/>
        <v>405090</v>
      </c>
      <c r="H1707" s="586">
        <f t="shared" si="112"/>
        <v>6</v>
      </c>
    </row>
    <row r="1708" spans="1:8" x14ac:dyDescent="0.25">
      <c r="A1708">
        <v>1707</v>
      </c>
      <c r="B1708" s="579">
        <f t="shared" si="111"/>
        <v>236302.5</v>
      </c>
      <c r="C1708" s="586">
        <f t="shared" si="109"/>
        <v>3.5</v>
      </c>
      <c r="F1708">
        <v>1707</v>
      </c>
      <c r="G1708" s="587">
        <f t="shared" si="110"/>
        <v>405090</v>
      </c>
      <c r="H1708" s="586">
        <f t="shared" si="112"/>
        <v>6</v>
      </c>
    </row>
    <row r="1709" spans="1:8" x14ac:dyDescent="0.25">
      <c r="A1709">
        <v>1708</v>
      </c>
      <c r="B1709" s="579">
        <f t="shared" si="111"/>
        <v>236302.5</v>
      </c>
      <c r="C1709" s="586">
        <f t="shared" si="109"/>
        <v>3.5</v>
      </c>
      <c r="F1709">
        <v>1708</v>
      </c>
      <c r="G1709" s="587">
        <f t="shared" si="110"/>
        <v>405090</v>
      </c>
      <c r="H1709" s="586">
        <f t="shared" si="112"/>
        <v>6</v>
      </c>
    </row>
    <row r="1710" spans="1:8" x14ac:dyDescent="0.25">
      <c r="A1710">
        <v>1709</v>
      </c>
      <c r="B1710" s="579">
        <f t="shared" si="111"/>
        <v>236302.5</v>
      </c>
      <c r="C1710" s="586">
        <f t="shared" si="109"/>
        <v>3.5</v>
      </c>
      <c r="F1710">
        <v>1709</v>
      </c>
      <c r="G1710" s="587">
        <f t="shared" si="110"/>
        <v>405090</v>
      </c>
      <c r="H1710" s="586">
        <f t="shared" si="112"/>
        <v>6</v>
      </c>
    </row>
    <row r="1711" spans="1:8" x14ac:dyDescent="0.25">
      <c r="A1711">
        <v>1710</v>
      </c>
      <c r="B1711" s="579">
        <f t="shared" si="111"/>
        <v>236302.5</v>
      </c>
      <c r="C1711" s="586">
        <f t="shared" si="109"/>
        <v>3.5</v>
      </c>
      <c r="F1711">
        <v>1710</v>
      </c>
      <c r="G1711" s="587">
        <f t="shared" si="110"/>
        <v>405090</v>
      </c>
      <c r="H1711" s="586">
        <f t="shared" si="112"/>
        <v>6</v>
      </c>
    </row>
    <row r="1712" spans="1:8" x14ac:dyDescent="0.25">
      <c r="A1712">
        <v>1711</v>
      </c>
      <c r="B1712" s="579">
        <f t="shared" si="111"/>
        <v>236302.5</v>
      </c>
      <c r="C1712" s="586">
        <f t="shared" si="109"/>
        <v>3.5</v>
      </c>
      <c r="F1712">
        <v>1711</v>
      </c>
      <c r="G1712" s="587">
        <f t="shared" si="110"/>
        <v>405090</v>
      </c>
      <c r="H1712" s="586">
        <f t="shared" si="112"/>
        <v>6</v>
      </c>
    </row>
    <row r="1713" spans="1:8" x14ac:dyDescent="0.25">
      <c r="A1713">
        <v>1712</v>
      </c>
      <c r="B1713" s="579">
        <f t="shared" si="111"/>
        <v>236302.5</v>
      </c>
      <c r="C1713" s="586">
        <f t="shared" si="109"/>
        <v>3.5</v>
      </c>
      <c r="F1713">
        <v>1712</v>
      </c>
      <c r="G1713" s="587">
        <f t="shared" si="110"/>
        <v>405090</v>
      </c>
      <c r="H1713" s="586">
        <f t="shared" si="112"/>
        <v>6</v>
      </c>
    </row>
    <row r="1714" spans="1:8" x14ac:dyDescent="0.25">
      <c r="A1714">
        <v>1713</v>
      </c>
      <c r="B1714" s="579">
        <f t="shared" si="111"/>
        <v>236302.5</v>
      </c>
      <c r="C1714" s="586">
        <f t="shared" si="109"/>
        <v>3.5</v>
      </c>
      <c r="F1714">
        <v>1713</v>
      </c>
      <c r="G1714" s="587">
        <f t="shared" si="110"/>
        <v>405090</v>
      </c>
      <c r="H1714" s="586">
        <f t="shared" si="112"/>
        <v>6</v>
      </c>
    </row>
    <row r="1715" spans="1:8" x14ac:dyDescent="0.25">
      <c r="A1715">
        <v>1714</v>
      </c>
      <c r="B1715" s="579">
        <f t="shared" si="111"/>
        <v>236302.5</v>
      </c>
      <c r="C1715" s="586">
        <f t="shared" si="109"/>
        <v>3.5</v>
      </c>
      <c r="F1715">
        <v>1714</v>
      </c>
      <c r="G1715" s="587">
        <f t="shared" si="110"/>
        <v>405090</v>
      </c>
      <c r="H1715" s="586">
        <f t="shared" si="112"/>
        <v>6</v>
      </c>
    </row>
    <row r="1716" spans="1:8" x14ac:dyDescent="0.25">
      <c r="A1716">
        <v>1715</v>
      </c>
      <c r="B1716" s="579">
        <f t="shared" si="111"/>
        <v>236302.5</v>
      </c>
      <c r="C1716" s="586">
        <f t="shared" si="109"/>
        <v>3.5</v>
      </c>
      <c r="F1716">
        <v>1715</v>
      </c>
      <c r="G1716" s="587">
        <f t="shared" si="110"/>
        <v>405090</v>
      </c>
      <c r="H1716" s="586">
        <f t="shared" si="112"/>
        <v>6</v>
      </c>
    </row>
    <row r="1717" spans="1:8" x14ac:dyDescent="0.25">
      <c r="A1717">
        <v>1716</v>
      </c>
      <c r="B1717" s="579">
        <f t="shared" si="111"/>
        <v>236302.5</v>
      </c>
      <c r="C1717" s="586">
        <f t="shared" si="109"/>
        <v>3.5</v>
      </c>
      <c r="F1717">
        <v>1716</v>
      </c>
      <c r="G1717" s="587">
        <f t="shared" si="110"/>
        <v>405090</v>
      </c>
      <c r="H1717" s="586">
        <f t="shared" si="112"/>
        <v>6</v>
      </c>
    </row>
    <row r="1718" spans="1:8" x14ac:dyDescent="0.25">
      <c r="A1718">
        <v>1717</v>
      </c>
      <c r="B1718" s="579">
        <f t="shared" si="111"/>
        <v>236302.5</v>
      </c>
      <c r="C1718" s="586">
        <f t="shared" si="109"/>
        <v>3.5</v>
      </c>
      <c r="F1718">
        <v>1717</v>
      </c>
      <c r="G1718" s="587">
        <f t="shared" si="110"/>
        <v>405090</v>
      </c>
      <c r="H1718" s="586">
        <f t="shared" si="112"/>
        <v>6</v>
      </c>
    </row>
    <row r="1719" spans="1:8" x14ac:dyDescent="0.25">
      <c r="A1719">
        <v>1718</v>
      </c>
      <c r="B1719" s="579">
        <f t="shared" si="111"/>
        <v>236302.5</v>
      </c>
      <c r="C1719" s="586">
        <f t="shared" si="109"/>
        <v>3.5</v>
      </c>
      <c r="F1719">
        <v>1718</v>
      </c>
      <c r="G1719" s="587">
        <f t="shared" si="110"/>
        <v>405090</v>
      </c>
      <c r="H1719" s="586">
        <f t="shared" si="112"/>
        <v>6</v>
      </c>
    </row>
    <row r="1720" spans="1:8" x14ac:dyDescent="0.25">
      <c r="A1720">
        <v>1719</v>
      </c>
      <c r="B1720" s="579">
        <f t="shared" si="111"/>
        <v>236302.5</v>
      </c>
      <c r="C1720" s="586">
        <f t="shared" si="109"/>
        <v>3.5</v>
      </c>
      <c r="F1720">
        <v>1719</v>
      </c>
      <c r="G1720" s="587">
        <f t="shared" si="110"/>
        <v>405090</v>
      </c>
      <c r="H1720" s="586">
        <f t="shared" si="112"/>
        <v>6</v>
      </c>
    </row>
    <row r="1721" spans="1:8" x14ac:dyDescent="0.25">
      <c r="A1721">
        <v>1720</v>
      </c>
      <c r="B1721" s="579">
        <f t="shared" si="111"/>
        <v>236302.5</v>
      </c>
      <c r="C1721" s="586">
        <f t="shared" si="109"/>
        <v>3.5</v>
      </c>
      <c r="F1721">
        <v>1720</v>
      </c>
      <c r="G1721" s="587">
        <f t="shared" si="110"/>
        <v>405090</v>
      </c>
      <c r="H1721" s="586">
        <f t="shared" si="112"/>
        <v>6</v>
      </c>
    </row>
    <row r="1722" spans="1:8" x14ac:dyDescent="0.25">
      <c r="A1722">
        <v>1721</v>
      </c>
      <c r="B1722" s="579">
        <f t="shared" si="111"/>
        <v>236302.5</v>
      </c>
      <c r="C1722" s="586">
        <f t="shared" si="109"/>
        <v>3.5</v>
      </c>
      <c r="F1722">
        <v>1721</v>
      </c>
      <c r="G1722" s="587">
        <f t="shared" si="110"/>
        <v>405090</v>
      </c>
      <c r="H1722" s="586">
        <f t="shared" si="112"/>
        <v>6</v>
      </c>
    </row>
    <row r="1723" spans="1:8" x14ac:dyDescent="0.25">
      <c r="A1723">
        <v>1722</v>
      </c>
      <c r="B1723" s="579">
        <f t="shared" si="111"/>
        <v>236302.5</v>
      </c>
      <c r="C1723" s="586">
        <f t="shared" si="109"/>
        <v>3.5</v>
      </c>
      <c r="F1723">
        <v>1722</v>
      </c>
      <c r="G1723" s="587">
        <f t="shared" si="110"/>
        <v>405090</v>
      </c>
      <c r="H1723" s="586">
        <f t="shared" si="112"/>
        <v>6</v>
      </c>
    </row>
    <row r="1724" spans="1:8" x14ac:dyDescent="0.25">
      <c r="A1724">
        <v>1723</v>
      </c>
      <c r="B1724" s="579">
        <f t="shared" si="111"/>
        <v>236302.5</v>
      </c>
      <c r="C1724" s="586">
        <f t="shared" si="109"/>
        <v>3.5</v>
      </c>
      <c r="F1724">
        <v>1723</v>
      </c>
      <c r="G1724" s="587">
        <f t="shared" si="110"/>
        <v>405090</v>
      </c>
      <c r="H1724" s="586">
        <f t="shared" si="112"/>
        <v>6</v>
      </c>
    </row>
    <row r="1725" spans="1:8" x14ac:dyDescent="0.25">
      <c r="A1725">
        <v>1724</v>
      </c>
      <c r="B1725" s="579">
        <f t="shared" si="111"/>
        <v>236302.5</v>
      </c>
      <c r="C1725" s="586">
        <f t="shared" si="109"/>
        <v>3.5</v>
      </c>
      <c r="F1725">
        <v>1724</v>
      </c>
      <c r="G1725" s="587">
        <f t="shared" si="110"/>
        <v>405090</v>
      </c>
      <c r="H1725" s="586">
        <f t="shared" si="112"/>
        <v>6</v>
      </c>
    </row>
    <row r="1726" spans="1:8" x14ac:dyDescent="0.25">
      <c r="A1726">
        <v>1725</v>
      </c>
      <c r="B1726" s="579">
        <f t="shared" si="111"/>
        <v>236302.5</v>
      </c>
      <c r="C1726" s="586">
        <f t="shared" si="109"/>
        <v>3.5</v>
      </c>
      <c r="F1726">
        <v>1725</v>
      </c>
      <c r="G1726" s="587">
        <f t="shared" si="110"/>
        <v>405090</v>
      </c>
      <c r="H1726" s="586">
        <f t="shared" si="112"/>
        <v>6</v>
      </c>
    </row>
    <row r="1727" spans="1:8" x14ac:dyDescent="0.25">
      <c r="A1727">
        <v>1726</v>
      </c>
      <c r="B1727" s="579">
        <f t="shared" si="111"/>
        <v>236302.5</v>
      </c>
      <c r="C1727" s="586">
        <f t="shared" si="109"/>
        <v>3.5</v>
      </c>
      <c r="F1727">
        <v>1726</v>
      </c>
      <c r="G1727" s="587">
        <f t="shared" si="110"/>
        <v>405090</v>
      </c>
      <c r="H1727" s="586">
        <f t="shared" si="112"/>
        <v>6</v>
      </c>
    </row>
    <row r="1728" spans="1:8" x14ac:dyDescent="0.25">
      <c r="A1728">
        <v>1727</v>
      </c>
      <c r="B1728" s="579">
        <f t="shared" si="111"/>
        <v>236302.5</v>
      </c>
      <c r="C1728" s="586">
        <f t="shared" si="109"/>
        <v>3.5</v>
      </c>
      <c r="F1728">
        <v>1727</v>
      </c>
      <c r="G1728" s="587">
        <f t="shared" si="110"/>
        <v>405090</v>
      </c>
      <c r="H1728" s="586">
        <f t="shared" si="112"/>
        <v>6</v>
      </c>
    </row>
    <row r="1729" spans="1:8" x14ac:dyDescent="0.25">
      <c r="A1729">
        <v>1728</v>
      </c>
      <c r="B1729" s="579">
        <f t="shared" si="111"/>
        <v>236302.5</v>
      </c>
      <c r="C1729" s="586">
        <f t="shared" si="109"/>
        <v>3.5</v>
      </c>
      <c r="F1729">
        <v>1728</v>
      </c>
      <c r="G1729" s="587">
        <f t="shared" si="110"/>
        <v>405090</v>
      </c>
      <c r="H1729" s="586">
        <f t="shared" si="112"/>
        <v>6</v>
      </c>
    </row>
    <row r="1730" spans="1:8" x14ac:dyDescent="0.25">
      <c r="A1730">
        <v>1729</v>
      </c>
      <c r="B1730" s="579">
        <f t="shared" si="111"/>
        <v>236302.5</v>
      </c>
      <c r="C1730" s="586">
        <f t="shared" si="109"/>
        <v>3.5</v>
      </c>
      <c r="F1730">
        <v>1729</v>
      </c>
      <c r="G1730" s="587">
        <f t="shared" si="110"/>
        <v>405090</v>
      </c>
      <c r="H1730" s="586">
        <f t="shared" si="112"/>
        <v>6</v>
      </c>
    </row>
    <row r="1731" spans="1:8" x14ac:dyDescent="0.25">
      <c r="A1731">
        <v>1730</v>
      </c>
      <c r="B1731" s="579">
        <f t="shared" si="111"/>
        <v>236302.5</v>
      </c>
      <c r="C1731" s="586">
        <f t="shared" ref="C1731:C1794" si="113">B1731/$D$2</f>
        <v>3.5</v>
      </c>
      <c r="F1731">
        <v>1730</v>
      </c>
      <c r="G1731" s="587">
        <f t="shared" ref="G1731:G1794" si="114">H1731*$D$2</f>
        <v>405090</v>
      </c>
      <c r="H1731" s="586">
        <f t="shared" si="112"/>
        <v>6</v>
      </c>
    </row>
    <row r="1732" spans="1:8" x14ac:dyDescent="0.25">
      <c r="A1732">
        <v>1731</v>
      </c>
      <c r="B1732" s="579">
        <f t="shared" si="111"/>
        <v>236302.5</v>
      </c>
      <c r="C1732" s="586">
        <f t="shared" si="113"/>
        <v>3.5</v>
      </c>
      <c r="F1732">
        <v>1731</v>
      </c>
      <c r="G1732" s="587">
        <f t="shared" si="114"/>
        <v>405090</v>
      </c>
      <c r="H1732" s="586">
        <f t="shared" si="112"/>
        <v>6</v>
      </c>
    </row>
    <row r="1733" spans="1:8" x14ac:dyDescent="0.25">
      <c r="A1733">
        <v>1732</v>
      </c>
      <c r="B1733" s="579">
        <f t="shared" si="111"/>
        <v>236302.5</v>
      </c>
      <c r="C1733" s="586">
        <f t="shared" si="113"/>
        <v>3.5</v>
      </c>
      <c r="F1733">
        <v>1732</v>
      </c>
      <c r="G1733" s="587">
        <f t="shared" si="114"/>
        <v>405090</v>
      </c>
      <c r="H1733" s="586">
        <f t="shared" si="112"/>
        <v>6</v>
      </c>
    </row>
    <row r="1734" spans="1:8" x14ac:dyDescent="0.25">
      <c r="A1734">
        <v>1733</v>
      </c>
      <c r="B1734" s="579">
        <f t="shared" si="111"/>
        <v>236302.5</v>
      </c>
      <c r="C1734" s="586">
        <f t="shared" si="113"/>
        <v>3.5</v>
      </c>
      <c r="F1734">
        <v>1733</v>
      </c>
      <c r="G1734" s="587">
        <f t="shared" si="114"/>
        <v>405090</v>
      </c>
      <c r="H1734" s="586">
        <f t="shared" si="112"/>
        <v>6</v>
      </c>
    </row>
    <row r="1735" spans="1:8" x14ac:dyDescent="0.25">
      <c r="A1735">
        <v>1734</v>
      </c>
      <c r="B1735" s="579">
        <f t="shared" si="111"/>
        <v>236302.5</v>
      </c>
      <c r="C1735" s="586">
        <f t="shared" si="113"/>
        <v>3.5</v>
      </c>
      <c r="F1735">
        <v>1734</v>
      </c>
      <c r="G1735" s="587">
        <f t="shared" si="114"/>
        <v>405090</v>
      </c>
      <c r="H1735" s="586">
        <f t="shared" si="112"/>
        <v>6</v>
      </c>
    </row>
    <row r="1736" spans="1:8" x14ac:dyDescent="0.25">
      <c r="A1736">
        <v>1735</v>
      </c>
      <c r="B1736" s="579">
        <f t="shared" si="111"/>
        <v>236302.5</v>
      </c>
      <c r="C1736" s="586">
        <f t="shared" si="113"/>
        <v>3.5</v>
      </c>
      <c r="F1736">
        <v>1735</v>
      </c>
      <c r="G1736" s="587">
        <f t="shared" si="114"/>
        <v>405090</v>
      </c>
      <c r="H1736" s="586">
        <f t="shared" si="112"/>
        <v>6</v>
      </c>
    </row>
    <row r="1737" spans="1:8" x14ac:dyDescent="0.25">
      <c r="A1737">
        <v>1736</v>
      </c>
      <c r="B1737" s="579">
        <f t="shared" si="111"/>
        <v>236302.5</v>
      </c>
      <c r="C1737" s="586">
        <f t="shared" si="113"/>
        <v>3.5</v>
      </c>
      <c r="F1737">
        <v>1736</v>
      </c>
      <c r="G1737" s="587">
        <f t="shared" si="114"/>
        <v>405090</v>
      </c>
      <c r="H1737" s="586">
        <f t="shared" si="112"/>
        <v>6</v>
      </c>
    </row>
    <row r="1738" spans="1:8" x14ac:dyDescent="0.25">
      <c r="A1738">
        <v>1737</v>
      </c>
      <c r="B1738" s="579">
        <f t="shared" si="111"/>
        <v>236302.5</v>
      </c>
      <c r="C1738" s="586">
        <f t="shared" si="113"/>
        <v>3.5</v>
      </c>
      <c r="F1738">
        <v>1737</v>
      </c>
      <c r="G1738" s="587">
        <f t="shared" si="114"/>
        <v>405090</v>
      </c>
      <c r="H1738" s="586">
        <f t="shared" si="112"/>
        <v>6</v>
      </c>
    </row>
    <row r="1739" spans="1:8" x14ac:dyDescent="0.25">
      <c r="A1739">
        <v>1738</v>
      </c>
      <c r="B1739" s="579">
        <f t="shared" si="111"/>
        <v>236302.5</v>
      </c>
      <c r="C1739" s="586">
        <f t="shared" si="113"/>
        <v>3.5</v>
      </c>
      <c r="F1739">
        <v>1738</v>
      </c>
      <c r="G1739" s="587">
        <f t="shared" si="114"/>
        <v>405090</v>
      </c>
      <c r="H1739" s="586">
        <f t="shared" si="112"/>
        <v>6</v>
      </c>
    </row>
    <row r="1740" spans="1:8" x14ac:dyDescent="0.25">
      <c r="A1740">
        <v>1739</v>
      </c>
      <c r="B1740" s="579">
        <f t="shared" si="111"/>
        <v>236302.5</v>
      </c>
      <c r="C1740" s="586">
        <f t="shared" si="113"/>
        <v>3.5</v>
      </c>
      <c r="F1740">
        <v>1739</v>
      </c>
      <c r="G1740" s="587">
        <f t="shared" si="114"/>
        <v>405090</v>
      </c>
      <c r="H1740" s="586">
        <f t="shared" si="112"/>
        <v>6</v>
      </c>
    </row>
    <row r="1741" spans="1:8" x14ac:dyDescent="0.25">
      <c r="A1741">
        <v>1740</v>
      </c>
      <c r="B1741" s="579">
        <f t="shared" si="111"/>
        <v>236302.5</v>
      </c>
      <c r="C1741" s="586">
        <f t="shared" si="113"/>
        <v>3.5</v>
      </c>
      <c r="F1741">
        <v>1740</v>
      </c>
      <c r="G1741" s="587">
        <f t="shared" si="114"/>
        <v>405090</v>
      </c>
      <c r="H1741" s="586">
        <f t="shared" si="112"/>
        <v>6</v>
      </c>
    </row>
    <row r="1742" spans="1:8" x14ac:dyDescent="0.25">
      <c r="A1742">
        <v>1741</v>
      </c>
      <c r="B1742" s="579">
        <f t="shared" si="111"/>
        <v>236302.5</v>
      </c>
      <c r="C1742" s="586">
        <f t="shared" si="113"/>
        <v>3.5</v>
      </c>
      <c r="F1742">
        <v>1741</v>
      </c>
      <c r="G1742" s="587">
        <f t="shared" si="114"/>
        <v>405090</v>
      </c>
      <c r="H1742" s="586">
        <f t="shared" si="112"/>
        <v>6</v>
      </c>
    </row>
    <row r="1743" spans="1:8" x14ac:dyDescent="0.25">
      <c r="A1743">
        <v>1742</v>
      </c>
      <c r="B1743" s="579">
        <f t="shared" si="111"/>
        <v>236302.5</v>
      </c>
      <c r="C1743" s="586">
        <f t="shared" si="113"/>
        <v>3.5</v>
      </c>
      <c r="F1743">
        <v>1742</v>
      </c>
      <c r="G1743" s="587">
        <f t="shared" si="114"/>
        <v>405090</v>
      </c>
      <c r="H1743" s="586">
        <f t="shared" si="112"/>
        <v>6</v>
      </c>
    </row>
    <row r="1744" spans="1:8" x14ac:dyDescent="0.25">
      <c r="A1744">
        <v>1743</v>
      </c>
      <c r="B1744" s="579">
        <f t="shared" si="111"/>
        <v>236302.5</v>
      </c>
      <c r="C1744" s="586">
        <f t="shared" si="113"/>
        <v>3.5</v>
      </c>
      <c r="F1744">
        <v>1743</v>
      </c>
      <c r="G1744" s="587">
        <f t="shared" si="114"/>
        <v>405090</v>
      </c>
      <c r="H1744" s="586">
        <f t="shared" si="112"/>
        <v>6</v>
      </c>
    </row>
    <row r="1745" spans="1:8" x14ac:dyDescent="0.25">
      <c r="A1745">
        <v>1744</v>
      </c>
      <c r="B1745" s="579">
        <f t="shared" si="111"/>
        <v>236302.5</v>
      </c>
      <c r="C1745" s="586">
        <f t="shared" si="113"/>
        <v>3.5</v>
      </c>
      <c r="F1745">
        <v>1744</v>
      </c>
      <c r="G1745" s="587">
        <f t="shared" si="114"/>
        <v>405090</v>
      </c>
      <c r="H1745" s="586">
        <f t="shared" si="112"/>
        <v>6</v>
      </c>
    </row>
    <row r="1746" spans="1:8" x14ac:dyDescent="0.25">
      <c r="A1746">
        <v>1745</v>
      </c>
      <c r="B1746" s="579">
        <f t="shared" si="111"/>
        <v>236302.5</v>
      </c>
      <c r="C1746" s="586">
        <f t="shared" si="113"/>
        <v>3.5</v>
      </c>
      <c r="F1746">
        <v>1745</v>
      </c>
      <c r="G1746" s="587">
        <f t="shared" si="114"/>
        <v>405090</v>
      </c>
      <c r="H1746" s="586">
        <f t="shared" si="112"/>
        <v>6</v>
      </c>
    </row>
    <row r="1747" spans="1:8" x14ac:dyDescent="0.25">
      <c r="A1747">
        <v>1746</v>
      </c>
      <c r="B1747" s="579">
        <f t="shared" si="111"/>
        <v>236302.5</v>
      </c>
      <c r="C1747" s="586">
        <f t="shared" si="113"/>
        <v>3.5</v>
      </c>
      <c r="F1747">
        <v>1746</v>
      </c>
      <c r="G1747" s="587">
        <f t="shared" si="114"/>
        <v>405090</v>
      </c>
      <c r="H1747" s="586">
        <f t="shared" si="112"/>
        <v>6</v>
      </c>
    </row>
    <row r="1748" spans="1:8" x14ac:dyDescent="0.25">
      <c r="A1748">
        <v>1747</v>
      </c>
      <c r="B1748" s="579">
        <f t="shared" si="111"/>
        <v>236302.5</v>
      </c>
      <c r="C1748" s="586">
        <f t="shared" si="113"/>
        <v>3.5</v>
      </c>
      <c r="F1748">
        <v>1747</v>
      </c>
      <c r="G1748" s="587">
        <f t="shared" si="114"/>
        <v>405090</v>
      </c>
      <c r="H1748" s="586">
        <f t="shared" si="112"/>
        <v>6</v>
      </c>
    </row>
    <row r="1749" spans="1:8" x14ac:dyDescent="0.25">
      <c r="A1749">
        <v>1748</v>
      </c>
      <c r="B1749" s="579">
        <f t="shared" si="111"/>
        <v>236302.5</v>
      </c>
      <c r="C1749" s="586">
        <f t="shared" si="113"/>
        <v>3.5</v>
      </c>
      <c r="F1749">
        <v>1748</v>
      </c>
      <c r="G1749" s="587">
        <f t="shared" si="114"/>
        <v>405090</v>
      </c>
      <c r="H1749" s="586">
        <f t="shared" si="112"/>
        <v>6</v>
      </c>
    </row>
    <row r="1750" spans="1:8" x14ac:dyDescent="0.25">
      <c r="A1750">
        <v>1749</v>
      </c>
      <c r="B1750" s="579">
        <f t="shared" si="111"/>
        <v>236302.5</v>
      </c>
      <c r="C1750" s="586">
        <f t="shared" si="113"/>
        <v>3.5</v>
      </c>
      <c r="F1750">
        <v>1749</v>
      </c>
      <c r="G1750" s="587">
        <f t="shared" si="114"/>
        <v>405090</v>
      </c>
      <c r="H1750" s="586">
        <f t="shared" si="112"/>
        <v>6</v>
      </c>
    </row>
    <row r="1751" spans="1:8" x14ac:dyDescent="0.25">
      <c r="A1751">
        <v>1750</v>
      </c>
      <c r="B1751" s="579">
        <f t="shared" si="111"/>
        <v>236302.5</v>
      </c>
      <c r="C1751" s="586">
        <f t="shared" si="113"/>
        <v>3.5</v>
      </c>
      <c r="F1751">
        <v>1750</v>
      </c>
      <c r="G1751" s="587">
        <f t="shared" si="114"/>
        <v>405090</v>
      </c>
      <c r="H1751" s="586">
        <f t="shared" si="112"/>
        <v>6</v>
      </c>
    </row>
    <row r="1752" spans="1:8" x14ac:dyDescent="0.25">
      <c r="A1752">
        <v>1751</v>
      </c>
      <c r="B1752" s="579">
        <f t="shared" si="111"/>
        <v>236302.5</v>
      </c>
      <c r="C1752" s="586">
        <f t="shared" si="113"/>
        <v>3.5</v>
      </c>
      <c r="F1752">
        <v>1751</v>
      </c>
      <c r="G1752" s="587">
        <f t="shared" si="114"/>
        <v>405090</v>
      </c>
      <c r="H1752" s="586">
        <f t="shared" si="112"/>
        <v>6</v>
      </c>
    </row>
    <row r="1753" spans="1:8" x14ac:dyDescent="0.25">
      <c r="A1753">
        <v>1752</v>
      </c>
      <c r="B1753" s="579">
        <f t="shared" si="111"/>
        <v>236302.5</v>
      </c>
      <c r="C1753" s="586">
        <f t="shared" si="113"/>
        <v>3.5</v>
      </c>
      <c r="F1753">
        <v>1752</v>
      </c>
      <c r="G1753" s="587">
        <f t="shared" si="114"/>
        <v>405090</v>
      </c>
      <c r="H1753" s="586">
        <f t="shared" si="112"/>
        <v>6</v>
      </c>
    </row>
    <row r="1754" spans="1:8" x14ac:dyDescent="0.25">
      <c r="A1754">
        <v>1753</v>
      </c>
      <c r="B1754" s="579">
        <f t="shared" si="111"/>
        <v>236302.5</v>
      </c>
      <c r="C1754" s="586">
        <f t="shared" si="113"/>
        <v>3.5</v>
      </c>
      <c r="F1754">
        <v>1753</v>
      </c>
      <c r="G1754" s="587">
        <f t="shared" si="114"/>
        <v>405090</v>
      </c>
      <c r="H1754" s="586">
        <f t="shared" si="112"/>
        <v>6</v>
      </c>
    </row>
    <row r="1755" spans="1:8" x14ac:dyDescent="0.25">
      <c r="A1755">
        <v>1754</v>
      </c>
      <c r="B1755" s="579">
        <f t="shared" ref="B1755:B1818" si="115">3.5*$D$2</f>
        <v>236302.5</v>
      </c>
      <c r="C1755" s="586">
        <f t="shared" si="113"/>
        <v>3.5</v>
      </c>
      <c r="F1755">
        <v>1754</v>
      </c>
      <c r="G1755" s="587">
        <f t="shared" si="114"/>
        <v>405090</v>
      </c>
      <c r="H1755" s="586">
        <f t="shared" si="112"/>
        <v>6</v>
      </c>
    </row>
    <row r="1756" spans="1:8" x14ac:dyDescent="0.25">
      <c r="A1756">
        <v>1755</v>
      </c>
      <c r="B1756" s="579">
        <f t="shared" si="115"/>
        <v>236302.5</v>
      </c>
      <c r="C1756" s="586">
        <f t="shared" si="113"/>
        <v>3.5</v>
      </c>
      <c r="F1756">
        <v>1755</v>
      </c>
      <c r="G1756" s="587">
        <f t="shared" si="114"/>
        <v>405090</v>
      </c>
      <c r="H1756" s="586">
        <f t="shared" si="112"/>
        <v>6</v>
      </c>
    </row>
    <row r="1757" spans="1:8" x14ac:dyDescent="0.25">
      <c r="A1757">
        <v>1756</v>
      </c>
      <c r="B1757" s="579">
        <f t="shared" si="115"/>
        <v>236302.5</v>
      </c>
      <c r="C1757" s="586">
        <f t="shared" si="113"/>
        <v>3.5</v>
      </c>
      <c r="F1757">
        <v>1756</v>
      </c>
      <c r="G1757" s="587">
        <f t="shared" si="114"/>
        <v>405090</v>
      </c>
      <c r="H1757" s="586">
        <f t="shared" si="112"/>
        <v>6</v>
      </c>
    </row>
    <row r="1758" spans="1:8" x14ac:dyDescent="0.25">
      <c r="A1758">
        <v>1757</v>
      </c>
      <c r="B1758" s="579">
        <f t="shared" si="115"/>
        <v>236302.5</v>
      </c>
      <c r="C1758" s="586">
        <f t="shared" si="113"/>
        <v>3.5</v>
      </c>
      <c r="F1758">
        <v>1757</v>
      </c>
      <c r="G1758" s="587">
        <f t="shared" si="114"/>
        <v>405090</v>
      </c>
      <c r="H1758" s="586">
        <f t="shared" si="112"/>
        <v>6</v>
      </c>
    </row>
    <row r="1759" spans="1:8" x14ac:dyDescent="0.25">
      <c r="A1759">
        <v>1758</v>
      </c>
      <c r="B1759" s="579">
        <f t="shared" si="115"/>
        <v>236302.5</v>
      </c>
      <c r="C1759" s="586">
        <f t="shared" si="113"/>
        <v>3.5</v>
      </c>
      <c r="F1759">
        <v>1758</v>
      </c>
      <c r="G1759" s="587">
        <f t="shared" si="114"/>
        <v>405090</v>
      </c>
      <c r="H1759" s="586">
        <f t="shared" ref="H1759:H1822" si="116">$L$6</f>
        <v>6</v>
      </c>
    </row>
    <row r="1760" spans="1:8" x14ac:dyDescent="0.25">
      <c r="A1760">
        <v>1759</v>
      </c>
      <c r="B1760" s="579">
        <f t="shared" si="115"/>
        <v>236302.5</v>
      </c>
      <c r="C1760" s="586">
        <f t="shared" si="113"/>
        <v>3.5</v>
      </c>
      <c r="F1760">
        <v>1759</v>
      </c>
      <c r="G1760" s="587">
        <f t="shared" si="114"/>
        <v>405090</v>
      </c>
      <c r="H1760" s="586">
        <f t="shared" si="116"/>
        <v>6</v>
      </c>
    </row>
    <row r="1761" spans="1:8" x14ac:dyDescent="0.25">
      <c r="A1761">
        <v>1760</v>
      </c>
      <c r="B1761" s="579">
        <f t="shared" si="115"/>
        <v>236302.5</v>
      </c>
      <c r="C1761" s="586">
        <f t="shared" si="113"/>
        <v>3.5</v>
      </c>
      <c r="F1761">
        <v>1760</v>
      </c>
      <c r="G1761" s="587">
        <f t="shared" si="114"/>
        <v>405090</v>
      </c>
      <c r="H1761" s="586">
        <f t="shared" si="116"/>
        <v>6</v>
      </c>
    </row>
    <row r="1762" spans="1:8" x14ac:dyDescent="0.25">
      <c r="A1762">
        <v>1761</v>
      </c>
      <c r="B1762" s="579">
        <f t="shared" si="115"/>
        <v>236302.5</v>
      </c>
      <c r="C1762" s="586">
        <f t="shared" si="113"/>
        <v>3.5</v>
      </c>
      <c r="F1762">
        <v>1761</v>
      </c>
      <c r="G1762" s="587">
        <f t="shared" si="114"/>
        <v>405090</v>
      </c>
      <c r="H1762" s="586">
        <f t="shared" si="116"/>
        <v>6</v>
      </c>
    </row>
    <row r="1763" spans="1:8" x14ac:dyDescent="0.25">
      <c r="A1763">
        <v>1762</v>
      </c>
      <c r="B1763" s="579">
        <f t="shared" si="115"/>
        <v>236302.5</v>
      </c>
      <c r="C1763" s="586">
        <f t="shared" si="113"/>
        <v>3.5</v>
      </c>
      <c r="F1763">
        <v>1762</v>
      </c>
      <c r="G1763" s="587">
        <f t="shared" si="114"/>
        <v>405090</v>
      </c>
      <c r="H1763" s="586">
        <f t="shared" si="116"/>
        <v>6</v>
      </c>
    </row>
    <row r="1764" spans="1:8" x14ac:dyDescent="0.25">
      <c r="A1764">
        <v>1763</v>
      </c>
      <c r="B1764" s="579">
        <f t="shared" si="115"/>
        <v>236302.5</v>
      </c>
      <c r="C1764" s="586">
        <f t="shared" si="113"/>
        <v>3.5</v>
      </c>
      <c r="F1764">
        <v>1763</v>
      </c>
      <c r="G1764" s="587">
        <f t="shared" si="114"/>
        <v>405090</v>
      </c>
      <c r="H1764" s="586">
        <f t="shared" si="116"/>
        <v>6</v>
      </c>
    </row>
    <row r="1765" spans="1:8" x14ac:dyDescent="0.25">
      <c r="A1765">
        <v>1764</v>
      </c>
      <c r="B1765" s="579">
        <f t="shared" si="115"/>
        <v>236302.5</v>
      </c>
      <c r="C1765" s="586">
        <f t="shared" si="113"/>
        <v>3.5</v>
      </c>
      <c r="F1765">
        <v>1764</v>
      </c>
      <c r="G1765" s="587">
        <f t="shared" si="114"/>
        <v>405090</v>
      </c>
      <c r="H1765" s="586">
        <f t="shared" si="116"/>
        <v>6</v>
      </c>
    </row>
    <row r="1766" spans="1:8" x14ac:dyDescent="0.25">
      <c r="A1766">
        <v>1765</v>
      </c>
      <c r="B1766" s="579">
        <f t="shared" si="115"/>
        <v>236302.5</v>
      </c>
      <c r="C1766" s="586">
        <f t="shared" si="113"/>
        <v>3.5</v>
      </c>
      <c r="F1766">
        <v>1765</v>
      </c>
      <c r="G1766" s="587">
        <f t="shared" si="114"/>
        <v>405090</v>
      </c>
      <c r="H1766" s="586">
        <f t="shared" si="116"/>
        <v>6</v>
      </c>
    </row>
    <row r="1767" spans="1:8" x14ac:dyDescent="0.25">
      <c r="A1767">
        <v>1766</v>
      </c>
      <c r="B1767" s="579">
        <f t="shared" si="115"/>
        <v>236302.5</v>
      </c>
      <c r="C1767" s="586">
        <f t="shared" si="113"/>
        <v>3.5</v>
      </c>
      <c r="F1767">
        <v>1766</v>
      </c>
      <c r="G1767" s="587">
        <f t="shared" si="114"/>
        <v>405090</v>
      </c>
      <c r="H1767" s="586">
        <f t="shared" si="116"/>
        <v>6</v>
      </c>
    </row>
    <row r="1768" spans="1:8" x14ac:dyDescent="0.25">
      <c r="A1768">
        <v>1767</v>
      </c>
      <c r="B1768" s="579">
        <f t="shared" si="115"/>
        <v>236302.5</v>
      </c>
      <c r="C1768" s="586">
        <f t="shared" si="113"/>
        <v>3.5</v>
      </c>
      <c r="F1768">
        <v>1767</v>
      </c>
      <c r="G1768" s="587">
        <f t="shared" si="114"/>
        <v>405090</v>
      </c>
      <c r="H1768" s="586">
        <f t="shared" si="116"/>
        <v>6</v>
      </c>
    </row>
    <row r="1769" spans="1:8" x14ac:dyDescent="0.25">
      <c r="A1769">
        <v>1768</v>
      </c>
      <c r="B1769" s="579">
        <f t="shared" si="115"/>
        <v>236302.5</v>
      </c>
      <c r="C1769" s="586">
        <f t="shared" si="113"/>
        <v>3.5</v>
      </c>
      <c r="F1769">
        <v>1768</v>
      </c>
      <c r="G1769" s="587">
        <f t="shared" si="114"/>
        <v>405090</v>
      </c>
      <c r="H1769" s="586">
        <f t="shared" si="116"/>
        <v>6</v>
      </c>
    </row>
    <row r="1770" spans="1:8" x14ac:dyDescent="0.25">
      <c r="A1770">
        <v>1769</v>
      </c>
      <c r="B1770" s="579">
        <f t="shared" si="115"/>
        <v>236302.5</v>
      </c>
      <c r="C1770" s="586">
        <f t="shared" si="113"/>
        <v>3.5</v>
      </c>
      <c r="F1770">
        <v>1769</v>
      </c>
      <c r="G1770" s="587">
        <f t="shared" si="114"/>
        <v>405090</v>
      </c>
      <c r="H1770" s="586">
        <f t="shared" si="116"/>
        <v>6</v>
      </c>
    </row>
    <row r="1771" spans="1:8" x14ac:dyDescent="0.25">
      <c r="A1771">
        <v>1770</v>
      </c>
      <c r="B1771" s="579">
        <f t="shared" si="115"/>
        <v>236302.5</v>
      </c>
      <c r="C1771" s="586">
        <f t="shared" si="113"/>
        <v>3.5</v>
      </c>
      <c r="F1771">
        <v>1770</v>
      </c>
      <c r="G1771" s="587">
        <f t="shared" si="114"/>
        <v>405090</v>
      </c>
      <c r="H1771" s="586">
        <f t="shared" si="116"/>
        <v>6</v>
      </c>
    </row>
    <row r="1772" spans="1:8" x14ac:dyDescent="0.25">
      <c r="A1772">
        <v>1771</v>
      </c>
      <c r="B1772" s="579">
        <f t="shared" si="115"/>
        <v>236302.5</v>
      </c>
      <c r="C1772" s="586">
        <f t="shared" si="113"/>
        <v>3.5</v>
      </c>
      <c r="F1772">
        <v>1771</v>
      </c>
      <c r="G1772" s="587">
        <f t="shared" si="114"/>
        <v>405090</v>
      </c>
      <c r="H1772" s="586">
        <f t="shared" si="116"/>
        <v>6</v>
      </c>
    </row>
    <row r="1773" spans="1:8" x14ac:dyDescent="0.25">
      <c r="A1773">
        <v>1772</v>
      </c>
      <c r="B1773" s="579">
        <f t="shared" si="115"/>
        <v>236302.5</v>
      </c>
      <c r="C1773" s="586">
        <f t="shared" si="113"/>
        <v>3.5</v>
      </c>
      <c r="F1773">
        <v>1772</v>
      </c>
      <c r="G1773" s="587">
        <f t="shared" si="114"/>
        <v>405090</v>
      </c>
      <c r="H1773" s="586">
        <f t="shared" si="116"/>
        <v>6</v>
      </c>
    </row>
    <row r="1774" spans="1:8" x14ac:dyDescent="0.25">
      <c r="A1774">
        <v>1773</v>
      </c>
      <c r="B1774" s="579">
        <f t="shared" si="115"/>
        <v>236302.5</v>
      </c>
      <c r="C1774" s="586">
        <f t="shared" si="113"/>
        <v>3.5</v>
      </c>
      <c r="F1774">
        <v>1773</v>
      </c>
      <c r="G1774" s="587">
        <f t="shared" si="114"/>
        <v>405090</v>
      </c>
      <c r="H1774" s="586">
        <f t="shared" si="116"/>
        <v>6</v>
      </c>
    </row>
    <row r="1775" spans="1:8" x14ac:dyDescent="0.25">
      <c r="A1775">
        <v>1774</v>
      </c>
      <c r="B1775" s="579">
        <f t="shared" si="115"/>
        <v>236302.5</v>
      </c>
      <c r="C1775" s="586">
        <f t="shared" si="113"/>
        <v>3.5</v>
      </c>
      <c r="F1775">
        <v>1774</v>
      </c>
      <c r="G1775" s="587">
        <f t="shared" si="114"/>
        <v>405090</v>
      </c>
      <c r="H1775" s="586">
        <f t="shared" si="116"/>
        <v>6</v>
      </c>
    </row>
    <row r="1776" spans="1:8" x14ac:dyDescent="0.25">
      <c r="A1776">
        <v>1775</v>
      </c>
      <c r="B1776" s="579">
        <f t="shared" si="115"/>
        <v>236302.5</v>
      </c>
      <c r="C1776" s="586">
        <f t="shared" si="113"/>
        <v>3.5</v>
      </c>
      <c r="F1776">
        <v>1775</v>
      </c>
      <c r="G1776" s="587">
        <f t="shared" si="114"/>
        <v>405090</v>
      </c>
      <c r="H1776" s="586">
        <f t="shared" si="116"/>
        <v>6</v>
      </c>
    </row>
    <row r="1777" spans="1:8" x14ac:dyDescent="0.25">
      <c r="A1777">
        <v>1776</v>
      </c>
      <c r="B1777" s="579">
        <f t="shared" si="115"/>
        <v>236302.5</v>
      </c>
      <c r="C1777" s="586">
        <f t="shared" si="113"/>
        <v>3.5</v>
      </c>
      <c r="F1777">
        <v>1776</v>
      </c>
      <c r="G1777" s="587">
        <f t="shared" si="114"/>
        <v>405090</v>
      </c>
      <c r="H1777" s="586">
        <f t="shared" si="116"/>
        <v>6</v>
      </c>
    </row>
    <row r="1778" spans="1:8" x14ac:dyDescent="0.25">
      <c r="A1778">
        <v>1777</v>
      </c>
      <c r="B1778" s="579">
        <f t="shared" si="115"/>
        <v>236302.5</v>
      </c>
      <c r="C1778" s="586">
        <f t="shared" si="113"/>
        <v>3.5</v>
      </c>
      <c r="F1778">
        <v>1777</v>
      </c>
      <c r="G1778" s="587">
        <f t="shared" si="114"/>
        <v>405090</v>
      </c>
      <c r="H1778" s="586">
        <f t="shared" si="116"/>
        <v>6</v>
      </c>
    </row>
    <row r="1779" spans="1:8" x14ac:dyDescent="0.25">
      <c r="A1779">
        <v>1778</v>
      </c>
      <c r="B1779" s="579">
        <f t="shared" si="115"/>
        <v>236302.5</v>
      </c>
      <c r="C1779" s="586">
        <f t="shared" si="113"/>
        <v>3.5</v>
      </c>
      <c r="F1779">
        <v>1778</v>
      </c>
      <c r="G1779" s="587">
        <f t="shared" si="114"/>
        <v>405090</v>
      </c>
      <c r="H1779" s="586">
        <f t="shared" si="116"/>
        <v>6</v>
      </c>
    </row>
    <row r="1780" spans="1:8" x14ac:dyDescent="0.25">
      <c r="A1780">
        <v>1779</v>
      </c>
      <c r="B1780" s="579">
        <f t="shared" si="115"/>
        <v>236302.5</v>
      </c>
      <c r="C1780" s="586">
        <f t="shared" si="113"/>
        <v>3.5</v>
      </c>
      <c r="F1780">
        <v>1779</v>
      </c>
      <c r="G1780" s="587">
        <f t="shared" si="114"/>
        <v>405090</v>
      </c>
      <c r="H1780" s="586">
        <f t="shared" si="116"/>
        <v>6</v>
      </c>
    </row>
    <row r="1781" spans="1:8" x14ac:dyDescent="0.25">
      <c r="A1781">
        <v>1780</v>
      </c>
      <c r="B1781" s="579">
        <f t="shared" si="115"/>
        <v>236302.5</v>
      </c>
      <c r="C1781" s="586">
        <f t="shared" si="113"/>
        <v>3.5</v>
      </c>
      <c r="F1781">
        <v>1780</v>
      </c>
      <c r="G1781" s="587">
        <f t="shared" si="114"/>
        <v>405090</v>
      </c>
      <c r="H1781" s="586">
        <f t="shared" si="116"/>
        <v>6</v>
      </c>
    </row>
    <row r="1782" spans="1:8" x14ac:dyDescent="0.25">
      <c r="A1782">
        <v>1781</v>
      </c>
      <c r="B1782" s="579">
        <f t="shared" si="115"/>
        <v>236302.5</v>
      </c>
      <c r="C1782" s="586">
        <f t="shared" si="113"/>
        <v>3.5</v>
      </c>
      <c r="F1782">
        <v>1781</v>
      </c>
      <c r="G1782" s="587">
        <f t="shared" si="114"/>
        <v>405090</v>
      </c>
      <c r="H1782" s="586">
        <f t="shared" si="116"/>
        <v>6</v>
      </c>
    </row>
    <row r="1783" spans="1:8" x14ac:dyDescent="0.25">
      <c r="A1783">
        <v>1782</v>
      </c>
      <c r="B1783" s="579">
        <f t="shared" si="115"/>
        <v>236302.5</v>
      </c>
      <c r="C1783" s="586">
        <f t="shared" si="113"/>
        <v>3.5</v>
      </c>
      <c r="F1783">
        <v>1782</v>
      </c>
      <c r="G1783" s="587">
        <f t="shared" si="114"/>
        <v>405090</v>
      </c>
      <c r="H1783" s="586">
        <f t="shared" si="116"/>
        <v>6</v>
      </c>
    </row>
    <row r="1784" spans="1:8" x14ac:dyDescent="0.25">
      <c r="A1784">
        <v>1783</v>
      </c>
      <c r="B1784" s="579">
        <f t="shared" si="115"/>
        <v>236302.5</v>
      </c>
      <c r="C1784" s="586">
        <f t="shared" si="113"/>
        <v>3.5</v>
      </c>
      <c r="F1784">
        <v>1783</v>
      </c>
      <c r="G1784" s="587">
        <f t="shared" si="114"/>
        <v>405090</v>
      </c>
      <c r="H1784" s="586">
        <f t="shared" si="116"/>
        <v>6</v>
      </c>
    </row>
    <row r="1785" spans="1:8" x14ac:dyDescent="0.25">
      <c r="A1785">
        <v>1784</v>
      </c>
      <c r="B1785" s="579">
        <f t="shared" si="115"/>
        <v>236302.5</v>
      </c>
      <c r="C1785" s="586">
        <f t="shared" si="113"/>
        <v>3.5</v>
      </c>
      <c r="F1785">
        <v>1784</v>
      </c>
      <c r="G1785" s="587">
        <f t="shared" si="114"/>
        <v>405090</v>
      </c>
      <c r="H1785" s="586">
        <f t="shared" si="116"/>
        <v>6</v>
      </c>
    </row>
    <row r="1786" spans="1:8" x14ac:dyDescent="0.25">
      <c r="A1786">
        <v>1785</v>
      </c>
      <c r="B1786" s="579">
        <f t="shared" si="115"/>
        <v>236302.5</v>
      </c>
      <c r="C1786" s="586">
        <f t="shared" si="113"/>
        <v>3.5</v>
      </c>
      <c r="F1786">
        <v>1785</v>
      </c>
      <c r="G1786" s="587">
        <f t="shared" si="114"/>
        <v>405090</v>
      </c>
      <c r="H1786" s="586">
        <f t="shared" si="116"/>
        <v>6</v>
      </c>
    </row>
    <row r="1787" spans="1:8" x14ac:dyDescent="0.25">
      <c r="A1787">
        <v>1786</v>
      </c>
      <c r="B1787" s="579">
        <f t="shared" si="115"/>
        <v>236302.5</v>
      </c>
      <c r="C1787" s="586">
        <f t="shared" si="113"/>
        <v>3.5</v>
      </c>
      <c r="F1787">
        <v>1786</v>
      </c>
      <c r="G1787" s="587">
        <f t="shared" si="114"/>
        <v>405090</v>
      </c>
      <c r="H1787" s="586">
        <f t="shared" si="116"/>
        <v>6</v>
      </c>
    </row>
    <row r="1788" spans="1:8" x14ac:dyDescent="0.25">
      <c r="A1788">
        <v>1787</v>
      </c>
      <c r="B1788" s="579">
        <f t="shared" si="115"/>
        <v>236302.5</v>
      </c>
      <c r="C1788" s="586">
        <f t="shared" si="113"/>
        <v>3.5</v>
      </c>
      <c r="F1788">
        <v>1787</v>
      </c>
      <c r="G1788" s="587">
        <f t="shared" si="114"/>
        <v>405090</v>
      </c>
      <c r="H1788" s="586">
        <f t="shared" si="116"/>
        <v>6</v>
      </c>
    </row>
    <row r="1789" spans="1:8" x14ac:dyDescent="0.25">
      <c r="A1789">
        <v>1788</v>
      </c>
      <c r="B1789" s="579">
        <f t="shared" si="115"/>
        <v>236302.5</v>
      </c>
      <c r="C1789" s="586">
        <f t="shared" si="113"/>
        <v>3.5</v>
      </c>
      <c r="F1789">
        <v>1788</v>
      </c>
      <c r="G1789" s="587">
        <f t="shared" si="114"/>
        <v>405090</v>
      </c>
      <c r="H1789" s="586">
        <f t="shared" si="116"/>
        <v>6</v>
      </c>
    </row>
    <row r="1790" spans="1:8" x14ac:dyDescent="0.25">
      <c r="A1790">
        <v>1789</v>
      </c>
      <c r="B1790" s="579">
        <f t="shared" si="115"/>
        <v>236302.5</v>
      </c>
      <c r="C1790" s="586">
        <f t="shared" si="113"/>
        <v>3.5</v>
      </c>
      <c r="F1790">
        <v>1789</v>
      </c>
      <c r="G1790" s="587">
        <f t="shared" si="114"/>
        <v>405090</v>
      </c>
      <c r="H1790" s="586">
        <f t="shared" si="116"/>
        <v>6</v>
      </c>
    </row>
    <row r="1791" spans="1:8" x14ac:dyDescent="0.25">
      <c r="A1791">
        <v>1790</v>
      </c>
      <c r="B1791" s="579">
        <f t="shared" si="115"/>
        <v>236302.5</v>
      </c>
      <c r="C1791" s="586">
        <f t="shared" si="113"/>
        <v>3.5</v>
      </c>
      <c r="F1791">
        <v>1790</v>
      </c>
      <c r="G1791" s="587">
        <f t="shared" si="114"/>
        <v>405090</v>
      </c>
      <c r="H1791" s="586">
        <f t="shared" si="116"/>
        <v>6</v>
      </c>
    </row>
    <row r="1792" spans="1:8" x14ac:dyDescent="0.25">
      <c r="A1792">
        <v>1791</v>
      </c>
      <c r="B1792" s="579">
        <f t="shared" si="115"/>
        <v>236302.5</v>
      </c>
      <c r="C1792" s="586">
        <f t="shared" si="113"/>
        <v>3.5</v>
      </c>
      <c r="F1792">
        <v>1791</v>
      </c>
      <c r="G1792" s="587">
        <f t="shared" si="114"/>
        <v>405090</v>
      </c>
      <c r="H1792" s="586">
        <f t="shared" si="116"/>
        <v>6</v>
      </c>
    </row>
    <row r="1793" spans="1:8" x14ac:dyDescent="0.25">
      <c r="A1793">
        <v>1792</v>
      </c>
      <c r="B1793" s="579">
        <f t="shared" si="115"/>
        <v>236302.5</v>
      </c>
      <c r="C1793" s="586">
        <f t="shared" si="113"/>
        <v>3.5</v>
      </c>
      <c r="F1793">
        <v>1792</v>
      </c>
      <c r="G1793" s="587">
        <f t="shared" si="114"/>
        <v>405090</v>
      </c>
      <c r="H1793" s="586">
        <f t="shared" si="116"/>
        <v>6</v>
      </c>
    </row>
    <row r="1794" spans="1:8" x14ac:dyDescent="0.25">
      <c r="A1794">
        <v>1793</v>
      </c>
      <c r="B1794" s="579">
        <f t="shared" si="115"/>
        <v>236302.5</v>
      </c>
      <c r="C1794" s="586">
        <f t="shared" si="113"/>
        <v>3.5</v>
      </c>
      <c r="F1794">
        <v>1793</v>
      </c>
      <c r="G1794" s="587">
        <f t="shared" si="114"/>
        <v>405090</v>
      </c>
      <c r="H1794" s="586">
        <f t="shared" si="116"/>
        <v>6</v>
      </c>
    </row>
    <row r="1795" spans="1:8" x14ac:dyDescent="0.25">
      <c r="A1795">
        <v>1794</v>
      </c>
      <c r="B1795" s="579">
        <f t="shared" si="115"/>
        <v>236302.5</v>
      </c>
      <c r="C1795" s="586">
        <f t="shared" ref="C1795:C1858" si="117">B1795/$D$2</f>
        <v>3.5</v>
      </c>
      <c r="F1795">
        <v>1794</v>
      </c>
      <c r="G1795" s="587">
        <f t="shared" ref="G1795:G1858" si="118">H1795*$D$2</f>
        <v>405090</v>
      </c>
      <c r="H1795" s="586">
        <f t="shared" si="116"/>
        <v>6</v>
      </c>
    </row>
    <row r="1796" spans="1:8" x14ac:dyDescent="0.25">
      <c r="A1796">
        <v>1795</v>
      </c>
      <c r="B1796" s="579">
        <f t="shared" si="115"/>
        <v>236302.5</v>
      </c>
      <c r="C1796" s="586">
        <f t="shared" si="117"/>
        <v>3.5</v>
      </c>
      <c r="F1796">
        <v>1795</v>
      </c>
      <c r="G1796" s="587">
        <f t="shared" si="118"/>
        <v>405090</v>
      </c>
      <c r="H1796" s="586">
        <f t="shared" si="116"/>
        <v>6</v>
      </c>
    </row>
    <row r="1797" spans="1:8" x14ac:dyDescent="0.25">
      <c r="A1797">
        <v>1796</v>
      </c>
      <c r="B1797" s="579">
        <f t="shared" si="115"/>
        <v>236302.5</v>
      </c>
      <c r="C1797" s="586">
        <f t="shared" si="117"/>
        <v>3.5</v>
      </c>
      <c r="F1797">
        <v>1796</v>
      </c>
      <c r="G1797" s="587">
        <f t="shared" si="118"/>
        <v>405090</v>
      </c>
      <c r="H1797" s="586">
        <f t="shared" si="116"/>
        <v>6</v>
      </c>
    </row>
    <row r="1798" spans="1:8" x14ac:dyDescent="0.25">
      <c r="A1798">
        <v>1797</v>
      </c>
      <c r="B1798" s="579">
        <f t="shared" si="115"/>
        <v>236302.5</v>
      </c>
      <c r="C1798" s="586">
        <f t="shared" si="117"/>
        <v>3.5</v>
      </c>
      <c r="F1798">
        <v>1797</v>
      </c>
      <c r="G1798" s="587">
        <f t="shared" si="118"/>
        <v>405090</v>
      </c>
      <c r="H1798" s="586">
        <f t="shared" si="116"/>
        <v>6</v>
      </c>
    </row>
    <row r="1799" spans="1:8" x14ac:dyDescent="0.25">
      <c r="A1799">
        <v>1798</v>
      </c>
      <c r="B1799" s="579">
        <f t="shared" si="115"/>
        <v>236302.5</v>
      </c>
      <c r="C1799" s="586">
        <f t="shared" si="117"/>
        <v>3.5</v>
      </c>
      <c r="F1799">
        <v>1798</v>
      </c>
      <c r="G1799" s="587">
        <f t="shared" si="118"/>
        <v>405090</v>
      </c>
      <c r="H1799" s="586">
        <f t="shared" si="116"/>
        <v>6</v>
      </c>
    </row>
    <row r="1800" spans="1:8" x14ac:dyDescent="0.25">
      <c r="A1800">
        <v>1799</v>
      </c>
      <c r="B1800" s="579">
        <f t="shared" si="115"/>
        <v>236302.5</v>
      </c>
      <c r="C1800" s="586">
        <f t="shared" si="117"/>
        <v>3.5</v>
      </c>
      <c r="F1800">
        <v>1799</v>
      </c>
      <c r="G1800" s="587">
        <f t="shared" si="118"/>
        <v>405090</v>
      </c>
      <c r="H1800" s="586">
        <f t="shared" si="116"/>
        <v>6</v>
      </c>
    </row>
    <row r="1801" spans="1:8" x14ac:dyDescent="0.25">
      <c r="A1801">
        <v>1800</v>
      </c>
      <c r="B1801" s="579">
        <f t="shared" si="115"/>
        <v>236302.5</v>
      </c>
      <c r="C1801" s="586">
        <f t="shared" si="117"/>
        <v>3.5</v>
      </c>
      <c r="F1801">
        <v>1800</v>
      </c>
      <c r="G1801" s="587">
        <f t="shared" si="118"/>
        <v>405090</v>
      </c>
      <c r="H1801" s="586">
        <f t="shared" si="116"/>
        <v>6</v>
      </c>
    </row>
    <row r="1802" spans="1:8" x14ac:dyDescent="0.25">
      <c r="A1802">
        <v>1801</v>
      </c>
      <c r="B1802" s="579">
        <f t="shared" si="115"/>
        <v>236302.5</v>
      </c>
      <c r="C1802" s="586">
        <f t="shared" si="117"/>
        <v>3.5</v>
      </c>
      <c r="F1802">
        <v>1801</v>
      </c>
      <c r="G1802" s="587">
        <f t="shared" si="118"/>
        <v>405090</v>
      </c>
      <c r="H1802" s="586">
        <f t="shared" si="116"/>
        <v>6</v>
      </c>
    </row>
    <row r="1803" spans="1:8" x14ac:dyDescent="0.25">
      <c r="A1803">
        <v>1802</v>
      </c>
      <c r="B1803" s="579">
        <f t="shared" si="115"/>
        <v>236302.5</v>
      </c>
      <c r="C1803" s="586">
        <f t="shared" si="117"/>
        <v>3.5</v>
      </c>
      <c r="F1803">
        <v>1802</v>
      </c>
      <c r="G1803" s="587">
        <f t="shared" si="118"/>
        <v>405090</v>
      </c>
      <c r="H1803" s="586">
        <f t="shared" si="116"/>
        <v>6</v>
      </c>
    </row>
    <row r="1804" spans="1:8" x14ac:dyDescent="0.25">
      <c r="A1804">
        <v>1803</v>
      </c>
      <c r="B1804" s="579">
        <f t="shared" si="115"/>
        <v>236302.5</v>
      </c>
      <c r="C1804" s="586">
        <f t="shared" si="117"/>
        <v>3.5</v>
      </c>
      <c r="F1804">
        <v>1803</v>
      </c>
      <c r="G1804" s="587">
        <f t="shared" si="118"/>
        <v>405090</v>
      </c>
      <c r="H1804" s="586">
        <f t="shared" si="116"/>
        <v>6</v>
      </c>
    </row>
    <row r="1805" spans="1:8" x14ac:dyDescent="0.25">
      <c r="A1805">
        <v>1804</v>
      </c>
      <c r="B1805" s="579">
        <f t="shared" si="115"/>
        <v>236302.5</v>
      </c>
      <c r="C1805" s="586">
        <f t="shared" si="117"/>
        <v>3.5</v>
      </c>
      <c r="F1805">
        <v>1804</v>
      </c>
      <c r="G1805" s="587">
        <f t="shared" si="118"/>
        <v>405090</v>
      </c>
      <c r="H1805" s="586">
        <f t="shared" si="116"/>
        <v>6</v>
      </c>
    </row>
    <row r="1806" spans="1:8" x14ac:dyDescent="0.25">
      <c r="A1806">
        <v>1805</v>
      </c>
      <c r="B1806" s="579">
        <f t="shared" si="115"/>
        <v>236302.5</v>
      </c>
      <c r="C1806" s="586">
        <f t="shared" si="117"/>
        <v>3.5</v>
      </c>
      <c r="F1806">
        <v>1805</v>
      </c>
      <c r="G1806" s="587">
        <f t="shared" si="118"/>
        <v>405090</v>
      </c>
      <c r="H1806" s="586">
        <f t="shared" si="116"/>
        <v>6</v>
      </c>
    </row>
    <row r="1807" spans="1:8" x14ac:dyDescent="0.25">
      <c r="A1807">
        <v>1806</v>
      </c>
      <c r="B1807" s="579">
        <f t="shared" si="115"/>
        <v>236302.5</v>
      </c>
      <c r="C1807" s="586">
        <f t="shared" si="117"/>
        <v>3.5</v>
      </c>
      <c r="F1807">
        <v>1806</v>
      </c>
      <c r="G1807" s="587">
        <f t="shared" si="118"/>
        <v>405090</v>
      </c>
      <c r="H1807" s="586">
        <f t="shared" si="116"/>
        <v>6</v>
      </c>
    </row>
    <row r="1808" spans="1:8" x14ac:dyDescent="0.25">
      <c r="A1808">
        <v>1807</v>
      </c>
      <c r="B1808" s="579">
        <f t="shared" si="115"/>
        <v>236302.5</v>
      </c>
      <c r="C1808" s="586">
        <f t="shared" si="117"/>
        <v>3.5</v>
      </c>
      <c r="F1808">
        <v>1807</v>
      </c>
      <c r="G1808" s="587">
        <f t="shared" si="118"/>
        <v>405090</v>
      </c>
      <c r="H1808" s="586">
        <f t="shared" si="116"/>
        <v>6</v>
      </c>
    </row>
    <row r="1809" spans="1:8" x14ac:dyDescent="0.25">
      <c r="A1809">
        <v>1808</v>
      </c>
      <c r="B1809" s="579">
        <f t="shared" si="115"/>
        <v>236302.5</v>
      </c>
      <c r="C1809" s="586">
        <f t="shared" si="117"/>
        <v>3.5</v>
      </c>
      <c r="F1809">
        <v>1808</v>
      </c>
      <c r="G1809" s="587">
        <f t="shared" si="118"/>
        <v>405090</v>
      </c>
      <c r="H1809" s="586">
        <f t="shared" si="116"/>
        <v>6</v>
      </c>
    </row>
    <row r="1810" spans="1:8" x14ac:dyDescent="0.25">
      <c r="A1810">
        <v>1809</v>
      </c>
      <c r="B1810" s="579">
        <f t="shared" si="115"/>
        <v>236302.5</v>
      </c>
      <c r="C1810" s="586">
        <f t="shared" si="117"/>
        <v>3.5</v>
      </c>
      <c r="F1810">
        <v>1809</v>
      </c>
      <c r="G1810" s="587">
        <f t="shared" si="118"/>
        <v>405090</v>
      </c>
      <c r="H1810" s="586">
        <f t="shared" si="116"/>
        <v>6</v>
      </c>
    </row>
    <row r="1811" spans="1:8" x14ac:dyDescent="0.25">
      <c r="A1811">
        <v>1810</v>
      </c>
      <c r="B1811" s="579">
        <f t="shared" si="115"/>
        <v>236302.5</v>
      </c>
      <c r="C1811" s="586">
        <f t="shared" si="117"/>
        <v>3.5</v>
      </c>
      <c r="F1811">
        <v>1810</v>
      </c>
      <c r="G1811" s="587">
        <f t="shared" si="118"/>
        <v>405090</v>
      </c>
      <c r="H1811" s="586">
        <f t="shared" si="116"/>
        <v>6</v>
      </c>
    </row>
    <row r="1812" spans="1:8" x14ac:dyDescent="0.25">
      <c r="A1812">
        <v>1811</v>
      </c>
      <c r="B1812" s="579">
        <f t="shared" si="115"/>
        <v>236302.5</v>
      </c>
      <c r="C1812" s="586">
        <f t="shared" si="117"/>
        <v>3.5</v>
      </c>
      <c r="F1812">
        <v>1811</v>
      </c>
      <c r="G1812" s="587">
        <f t="shared" si="118"/>
        <v>405090</v>
      </c>
      <c r="H1812" s="586">
        <f t="shared" si="116"/>
        <v>6</v>
      </c>
    </row>
    <row r="1813" spans="1:8" x14ac:dyDescent="0.25">
      <c r="A1813">
        <v>1812</v>
      </c>
      <c r="B1813" s="579">
        <f t="shared" si="115"/>
        <v>236302.5</v>
      </c>
      <c r="C1813" s="586">
        <f t="shared" si="117"/>
        <v>3.5</v>
      </c>
      <c r="F1813">
        <v>1812</v>
      </c>
      <c r="G1813" s="587">
        <f t="shared" si="118"/>
        <v>405090</v>
      </c>
      <c r="H1813" s="586">
        <f t="shared" si="116"/>
        <v>6</v>
      </c>
    </row>
    <row r="1814" spans="1:8" x14ac:dyDescent="0.25">
      <c r="A1814">
        <v>1813</v>
      </c>
      <c r="B1814" s="579">
        <f t="shared" si="115"/>
        <v>236302.5</v>
      </c>
      <c r="C1814" s="586">
        <f t="shared" si="117"/>
        <v>3.5</v>
      </c>
      <c r="F1814">
        <v>1813</v>
      </c>
      <c r="G1814" s="587">
        <f t="shared" si="118"/>
        <v>405090</v>
      </c>
      <c r="H1814" s="586">
        <f t="shared" si="116"/>
        <v>6</v>
      </c>
    </row>
    <row r="1815" spans="1:8" x14ac:dyDescent="0.25">
      <c r="A1815">
        <v>1814</v>
      </c>
      <c r="B1815" s="579">
        <f t="shared" si="115"/>
        <v>236302.5</v>
      </c>
      <c r="C1815" s="586">
        <f t="shared" si="117"/>
        <v>3.5</v>
      </c>
      <c r="F1815">
        <v>1814</v>
      </c>
      <c r="G1815" s="587">
        <f t="shared" si="118"/>
        <v>405090</v>
      </c>
      <c r="H1815" s="586">
        <f t="shared" si="116"/>
        <v>6</v>
      </c>
    </row>
    <row r="1816" spans="1:8" x14ac:dyDescent="0.25">
      <c r="A1816">
        <v>1815</v>
      </c>
      <c r="B1816" s="579">
        <f t="shared" si="115"/>
        <v>236302.5</v>
      </c>
      <c r="C1816" s="586">
        <f t="shared" si="117"/>
        <v>3.5</v>
      </c>
      <c r="F1816">
        <v>1815</v>
      </c>
      <c r="G1816" s="587">
        <f t="shared" si="118"/>
        <v>405090</v>
      </c>
      <c r="H1816" s="586">
        <f t="shared" si="116"/>
        <v>6</v>
      </c>
    </row>
    <row r="1817" spans="1:8" x14ac:dyDescent="0.25">
      <c r="A1817">
        <v>1816</v>
      </c>
      <c r="B1817" s="579">
        <f t="shared" si="115"/>
        <v>236302.5</v>
      </c>
      <c r="C1817" s="586">
        <f t="shared" si="117"/>
        <v>3.5</v>
      </c>
      <c r="F1817">
        <v>1816</v>
      </c>
      <c r="G1817" s="587">
        <f t="shared" si="118"/>
        <v>405090</v>
      </c>
      <c r="H1817" s="586">
        <f t="shared" si="116"/>
        <v>6</v>
      </c>
    </row>
    <row r="1818" spans="1:8" x14ac:dyDescent="0.25">
      <c r="A1818">
        <v>1817</v>
      </c>
      <c r="B1818" s="579">
        <f t="shared" si="115"/>
        <v>236302.5</v>
      </c>
      <c r="C1818" s="586">
        <f t="shared" si="117"/>
        <v>3.5</v>
      </c>
      <c r="F1818">
        <v>1817</v>
      </c>
      <c r="G1818" s="587">
        <f t="shared" si="118"/>
        <v>405090</v>
      </c>
      <c r="H1818" s="586">
        <f t="shared" si="116"/>
        <v>6</v>
      </c>
    </row>
    <row r="1819" spans="1:8" x14ac:dyDescent="0.25">
      <c r="A1819">
        <v>1818</v>
      </c>
      <c r="B1819" s="579">
        <f t="shared" ref="B1819:B1882" si="119">3.5*$D$2</f>
        <v>236302.5</v>
      </c>
      <c r="C1819" s="586">
        <f t="shared" si="117"/>
        <v>3.5</v>
      </c>
      <c r="F1819">
        <v>1818</v>
      </c>
      <c r="G1819" s="587">
        <f t="shared" si="118"/>
        <v>405090</v>
      </c>
      <c r="H1819" s="586">
        <f t="shared" si="116"/>
        <v>6</v>
      </c>
    </row>
    <row r="1820" spans="1:8" x14ac:dyDescent="0.25">
      <c r="A1820">
        <v>1819</v>
      </c>
      <c r="B1820" s="579">
        <f t="shared" si="119"/>
        <v>236302.5</v>
      </c>
      <c r="C1820" s="586">
        <f t="shared" si="117"/>
        <v>3.5</v>
      </c>
      <c r="F1820">
        <v>1819</v>
      </c>
      <c r="G1820" s="587">
        <f t="shared" si="118"/>
        <v>405090</v>
      </c>
      <c r="H1820" s="586">
        <f t="shared" si="116"/>
        <v>6</v>
      </c>
    </row>
    <row r="1821" spans="1:8" x14ac:dyDescent="0.25">
      <c r="A1821">
        <v>1820</v>
      </c>
      <c r="B1821" s="579">
        <f t="shared" si="119"/>
        <v>236302.5</v>
      </c>
      <c r="C1821" s="586">
        <f t="shared" si="117"/>
        <v>3.5</v>
      </c>
      <c r="F1821">
        <v>1820</v>
      </c>
      <c r="G1821" s="587">
        <f t="shared" si="118"/>
        <v>405090</v>
      </c>
      <c r="H1821" s="586">
        <f t="shared" si="116"/>
        <v>6</v>
      </c>
    </row>
    <row r="1822" spans="1:8" x14ac:dyDescent="0.25">
      <c r="A1822">
        <v>1821</v>
      </c>
      <c r="B1822" s="579">
        <f t="shared" si="119"/>
        <v>236302.5</v>
      </c>
      <c r="C1822" s="586">
        <f t="shared" si="117"/>
        <v>3.5</v>
      </c>
      <c r="F1822">
        <v>1821</v>
      </c>
      <c r="G1822" s="587">
        <f t="shared" si="118"/>
        <v>405090</v>
      </c>
      <c r="H1822" s="586">
        <f t="shared" si="116"/>
        <v>6</v>
      </c>
    </row>
    <row r="1823" spans="1:8" x14ac:dyDescent="0.25">
      <c r="A1823">
        <v>1822</v>
      </c>
      <c r="B1823" s="579">
        <f t="shared" si="119"/>
        <v>236302.5</v>
      </c>
      <c r="C1823" s="586">
        <f t="shared" si="117"/>
        <v>3.5</v>
      </c>
      <c r="F1823">
        <v>1822</v>
      </c>
      <c r="G1823" s="587">
        <f t="shared" si="118"/>
        <v>405090</v>
      </c>
      <c r="H1823" s="586">
        <f t="shared" ref="H1823:H1886" si="120">$L$6</f>
        <v>6</v>
      </c>
    </row>
    <row r="1824" spans="1:8" x14ac:dyDescent="0.25">
      <c r="A1824">
        <v>1823</v>
      </c>
      <c r="B1824" s="579">
        <f t="shared" si="119"/>
        <v>236302.5</v>
      </c>
      <c r="C1824" s="586">
        <f t="shared" si="117"/>
        <v>3.5</v>
      </c>
      <c r="F1824">
        <v>1823</v>
      </c>
      <c r="G1824" s="587">
        <f t="shared" si="118"/>
        <v>405090</v>
      </c>
      <c r="H1824" s="586">
        <f t="shared" si="120"/>
        <v>6</v>
      </c>
    </row>
    <row r="1825" spans="1:8" x14ac:dyDescent="0.25">
      <c r="A1825">
        <v>1824</v>
      </c>
      <c r="B1825" s="579">
        <f t="shared" si="119"/>
        <v>236302.5</v>
      </c>
      <c r="C1825" s="586">
        <f t="shared" si="117"/>
        <v>3.5</v>
      </c>
      <c r="F1825">
        <v>1824</v>
      </c>
      <c r="G1825" s="587">
        <f t="shared" si="118"/>
        <v>405090</v>
      </c>
      <c r="H1825" s="586">
        <f t="shared" si="120"/>
        <v>6</v>
      </c>
    </row>
    <row r="1826" spans="1:8" x14ac:dyDescent="0.25">
      <c r="A1826">
        <v>1825</v>
      </c>
      <c r="B1826" s="579">
        <f t="shared" si="119"/>
        <v>236302.5</v>
      </c>
      <c r="C1826" s="586">
        <f t="shared" si="117"/>
        <v>3.5</v>
      </c>
      <c r="F1826">
        <v>1825</v>
      </c>
      <c r="G1826" s="587">
        <f t="shared" si="118"/>
        <v>405090</v>
      </c>
      <c r="H1826" s="586">
        <f t="shared" si="120"/>
        <v>6</v>
      </c>
    </row>
    <row r="1827" spans="1:8" x14ac:dyDescent="0.25">
      <c r="A1827">
        <v>1826</v>
      </c>
      <c r="B1827" s="579">
        <f t="shared" si="119"/>
        <v>236302.5</v>
      </c>
      <c r="C1827" s="586">
        <f t="shared" si="117"/>
        <v>3.5</v>
      </c>
      <c r="F1827">
        <v>1826</v>
      </c>
      <c r="G1827" s="587">
        <f t="shared" si="118"/>
        <v>405090</v>
      </c>
      <c r="H1827" s="586">
        <f t="shared" si="120"/>
        <v>6</v>
      </c>
    </row>
    <row r="1828" spans="1:8" x14ac:dyDescent="0.25">
      <c r="A1828">
        <v>1827</v>
      </c>
      <c r="B1828" s="579">
        <f t="shared" si="119"/>
        <v>236302.5</v>
      </c>
      <c r="C1828" s="586">
        <f t="shared" si="117"/>
        <v>3.5</v>
      </c>
      <c r="F1828">
        <v>1827</v>
      </c>
      <c r="G1828" s="587">
        <f t="shared" si="118"/>
        <v>405090</v>
      </c>
      <c r="H1828" s="586">
        <f t="shared" si="120"/>
        <v>6</v>
      </c>
    </row>
    <row r="1829" spans="1:8" x14ac:dyDescent="0.25">
      <c r="A1829">
        <v>1828</v>
      </c>
      <c r="B1829" s="579">
        <f t="shared" si="119"/>
        <v>236302.5</v>
      </c>
      <c r="C1829" s="586">
        <f t="shared" si="117"/>
        <v>3.5</v>
      </c>
      <c r="F1829">
        <v>1828</v>
      </c>
      <c r="G1829" s="587">
        <f t="shared" si="118"/>
        <v>405090</v>
      </c>
      <c r="H1829" s="586">
        <f t="shared" si="120"/>
        <v>6</v>
      </c>
    </row>
    <row r="1830" spans="1:8" x14ac:dyDescent="0.25">
      <c r="A1830">
        <v>1829</v>
      </c>
      <c r="B1830" s="579">
        <f t="shared" si="119"/>
        <v>236302.5</v>
      </c>
      <c r="C1830" s="586">
        <f t="shared" si="117"/>
        <v>3.5</v>
      </c>
      <c r="F1830">
        <v>1829</v>
      </c>
      <c r="G1830" s="587">
        <f t="shared" si="118"/>
        <v>405090</v>
      </c>
      <c r="H1830" s="586">
        <f t="shared" si="120"/>
        <v>6</v>
      </c>
    </row>
    <row r="1831" spans="1:8" x14ac:dyDescent="0.25">
      <c r="A1831">
        <v>1830</v>
      </c>
      <c r="B1831" s="579">
        <f t="shared" si="119"/>
        <v>236302.5</v>
      </c>
      <c r="C1831" s="586">
        <f t="shared" si="117"/>
        <v>3.5</v>
      </c>
      <c r="F1831">
        <v>1830</v>
      </c>
      <c r="G1831" s="587">
        <f t="shared" si="118"/>
        <v>405090</v>
      </c>
      <c r="H1831" s="586">
        <f t="shared" si="120"/>
        <v>6</v>
      </c>
    </row>
    <row r="1832" spans="1:8" x14ac:dyDescent="0.25">
      <c r="A1832">
        <v>1831</v>
      </c>
      <c r="B1832" s="579">
        <f t="shared" si="119"/>
        <v>236302.5</v>
      </c>
      <c r="C1832" s="586">
        <f t="shared" si="117"/>
        <v>3.5</v>
      </c>
      <c r="F1832">
        <v>1831</v>
      </c>
      <c r="G1832" s="587">
        <f t="shared" si="118"/>
        <v>405090</v>
      </c>
      <c r="H1832" s="586">
        <f t="shared" si="120"/>
        <v>6</v>
      </c>
    </row>
    <row r="1833" spans="1:8" x14ac:dyDescent="0.25">
      <c r="A1833">
        <v>1832</v>
      </c>
      <c r="B1833" s="579">
        <f t="shared" si="119"/>
        <v>236302.5</v>
      </c>
      <c r="C1833" s="586">
        <f t="shared" si="117"/>
        <v>3.5</v>
      </c>
      <c r="F1833">
        <v>1832</v>
      </c>
      <c r="G1833" s="587">
        <f t="shared" si="118"/>
        <v>405090</v>
      </c>
      <c r="H1833" s="586">
        <f t="shared" si="120"/>
        <v>6</v>
      </c>
    </row>
    <row r="1834" spans="1:8" x14ac:dyDescent="0.25">
      <c r="A1834">
        <v>1833</v>
      </c>
      <c r="B1834" s="579">
        <f t="shared" si="119"/>
        <v>236302.5</v>
      </c>
      <c r="C1834" s="586">
        <f t="shared" si="117"/>
        <v>3.5</v>
      </c>
      <c r="F1834">
        <v>1833</v>
      </c>
      <c r="G1834" s="587">
        <f t="shared" si="118"/>
        <v>405090</v>
      </c>
      <c r="H1834" s="586">
        <f t="shared" si="120"/>
        <v>6</v>
      </c>
    </row>
    <row r="1835" spans="1:8" x14ac:dyDescent="0.25">
      <c r="A1835">
        <v>1834</v>
      </c>
      <c r="B1835" s="579">
        <f t="shared" si="119"/>
        <v>236302.5</v>
      </c>
      <c r="C1835" s="586">
        <f t="shared" si="117"/>
        <v>3.5</v>
      </c>
      <c r="F1835">
        <v>1834</v>
      </c>
      <c r="G1835" s="587">
        <f t="shared" si="118"/>
        <v>405090</v>
      </c>
      <c r="H1835" s="586">
        <f t="shared" si="120"/>
        <v>6</v>
      </c>
    </row>
    <row r="1836" spans="1:8" x14ac:dyDescent="0.25">
      <c r="A1836">
        <v>1835</v>
      </c>
      <c r="B1836" s="579">
        <f t="shared" si="119"/>
        <v>236302.5</v>
      </c>
      <c r="C1836" s="586">
        <f t="shared" si="117"/>
        <v>3.5</v>
      </c>
      <c r="F1836">
        <v>1835</v>
      </c>
      <c r="G1836" s="587">
        <f t="shared" si="118"/>
        <v>405090</v>
      </c>
      <c r="H1836" s="586">
        <f t="shared" si="120"/>
        <v>6</v>
      </c>
    </row>
    <row r="1837" spans="1:8" x14ac:dyDescent="0.25">
      <c r="A1837">
        <v>1836</v>
      </c>
      <c r="B1837" s="579">
        <f t="shared" si="119"/>
        <v>236302.5</v>
      </c>
      <c r="C1837" s="586">
        <f t="shared" si="117"/>
        <v>3.5</v>
      </c>
      <c r="F1837">
        <v>1836</v>
      </c>
      <c r="G1837" s="587">
        <f t="shared" si="118"/>
        <v>405090</v>
      </c>
      <c r="H1837" s="586">
        <f t="shared" si="120"/>
        <v>6</v>
      </c>
    </row>
    <row r="1838" spans="1:8" x14ac:dyDescent="0.25">
      <c r="A1838">
        <v>1837</v>
      </c>
      <c r="B1838" s="579">
        <f t="shared" si="119"/>
        <v>236302.5</v>
      </c>
      <c r="C1838" s="586">
        <f t="shared" si="117"/>
        <v>3.5</v>
      </c>
      <c r="F1838">
        <v>1837</v>
      </c>
      <c r="G1838" s="587">
        <f t="shared" si="118"/>
        <v>405090</v>
      </c>
      <c r="H1838" s="586">
        <f t="shared" si="120"/>
        <v>6</v>
      </c>
    </row>
    <row r="1839" spans="1:8" x14ac:dyDescent="0.25">
      <c r="A1839">
        <v>1838</v>
      </c>
      <c r="B1839" s="579">
        <f t="shared" si="119"/>
        <v>236302.5</v>
      </c>
      <c r="C1839" s="586">
        <f t="shared" si="117"/>
        <v>3.5</v>
      </c>
      <c r="F1839">
        <v>1838</v>
      </c>
      <c r="G1839" s="587">
        <f t="shared" si="118"/>
        <v>405090</v>
      </c>
      <c r="H1839" s="586">
        <f t="shared" si="120"/>
        <v>6</v>
      </c>
    </row>
    <row r="1840" spans="1:8" x14ac:dyDescent="0.25">
      <c r="A1840">
        <v>1839</v>
      </c>
      <c r="B1840" s="579">
        <f t="shared" si="119"/>
        <v>236302.5</v>
      </c>
      <c r="C1840" s="586">
        <f t="shared" si="117"/>
        <v>3.5</v>
      </c>
      <c r="F1840">
        <v>1839</v>
      </c>
      <c r="G1840" s="587">
        <f t="shared" si="118"/>
        <v>405090</v>
      </c>
      <c r="H1840" s="586">
        <f t="shared" si="120"/>
        <v>6</v>
      </c>
    </row>
    <row r="1841" spans="1:8" x14ac:dyDescent="0.25">
      <c r="A1841">
        <v>1840</v>
      </c>
      <c r="B1841" s="579">
        <f t="shared" si="119"/>
        <v>236302.5</v>
      </c>
      <c r="C1841" s="586">
        <f t="shared" si="117"/>
        <v>3.5</v>
      </c>
      <c r="F1841">
        <v>1840</v>
      </c>
      <c r="G1841" s="587">
        <f t="shared" si="118"/>
        <v>405090</v>
      </c>
      <c r="H1841" s="586">
        <f t="shared" si="120"/>
        <v>6</v>
      </c>
    </row>
    <row r="1842" spans="1:8" x14ac:dyDescent="0.25">
      <c r="A1842">
        <v>1841</v>
      </c>
      <c r="B1842" s="579">
        <f t="shared" si="119"/>
        <v>236302.5</v>
      </c>
      <c r="C1842" s="586">
        <f t="shared" si="117"/>
        <v>3.5</v>
      </c>
      <c r="F1842">
        <v>1841</v>
      </c>
      <c r="G1842" s="587">
        <f t="shared" si="118"/>
        <v>405090</v>
      </c>
      <c r="H1842" s="586">
        <f t="shared" si="120"/>
        <v>6</v>
      </c>
    </row>
    <row r="1843" spans="1:8" x14ac:dyDescent="0.25">
      <c r="A1843">
        <v>1842</v>
      </c>
      <c r="B1843" s="579">
        <f t="shared" si="119"/>
        <v>236302.5</v>
      </c>
      <c r="C1843" s="586">
        <f t="shared" si="117"/>
        <v>3.5</v>
      </c>
      <c r="F1843">
        <v>1842</v>
      </c>
      <c r="G1843" s="587">
        <f t="shared" si="118"/>
        <v>405090</v>
      </c>
      <c r="H1843" s="586">
        <f t="shared" si="120"/>
        <v>6</v>
      </c>
    </row>
    <row r="1844" spans="1:8" x14ac:dyDescent="0.25">
      <c r="A1844">
        <v>1843</v>
      </c>
      <c r="B1844" s="579">
        <f t="shared" si="119"/>
        <v>236302.5</v>
      </c>
      <c r="C1844" s="586">
        <f t="shared" si="117"/>
        <v>3.5</v>
      </c>
      <c r="F1844">
        <v>1843</v>
      </c>
      <c r="G1844" s="587">
        <f t="shared" si="118"/>
        <v>405090</v>
      </c>
      <c r="H1844" s="586">
        <f t="shared" si="120"/>
        <v>6</v>
      </c>
    </row>
    <row r="1845" spans="1:8" x14ac:dyDescent="0.25">
      <c r="A1845">
        <v>1844</v>
      </c>
      <c r="B1845" s="579">
        <f t="shared" si="119"/>
        <v>236302.5</v>
      </c>
      <c r="C1845" s="586">
        <f t="shared" si="117"/>
        <v>3.5</v>
      </c>
      <c r="F1845">
        <v>1844</v>
      </c>
      <c r="G1845" s="587">
        <f t="shared" si="118"/>
        <v>405090</v>
      </c>
      <c r="H1845" s="586">
        <f t="shared" si="120"/>
        <v>6</v>
      </c>
    </row>
    <row r="1846" spans="1:8" x14ac:dyDescent="0.25">
      <c r="A1846">
        <v>1845</v>
      </c>
      <c r="B1846" s="579">
        <f t="shared" si="119"/>
        <v>236302.5</v>
      </c>
      <c r="C1846" s="586">
        <f t="shared" si="117"/>
        <v>3.5</v>
      </c>
      <c r="F1846">
        <v>1845</v>
      </c>
      <c r="G1846" s="587">
        <f t="shared" si="118"/>
        <v>405090</v>
      </c>
      <c r="H1846" s="586">
        <f t="shared" si="120"/>
        <v>6</v>
      </c>
    </row>
    <row r="1847" spans="1:8" x14ac:dyDescent="0.25">
      <c r="A1847">
        <v>1846</v>
      </c>
      <c r="B1847" s="579">
        <f t="shared" si="119"/>
        <v>236302.5</v>
      </c>
      <c r="C1847" s="586">
        <f t="shared" si="117"/>
        <v>3.5</v>
      </c>
      <c r="F1847">
        <v>1846</v>
      </c>
      <c r="G1847" s="587">
        <f t="shared" si="118"/>
        <v>405090</v>
      </c>
      <c r="H1847" s="586">
        <f t="shared" si="120"/>
        <v>6</v>
      </c>
    </row>
    <row r="1848" spans="1:8" x14ac:dyDescent="0.25">
      <c r="A1848">
        <v>1847</v>
      </c>
      <c r="B1848" s="579">
        <f t="shared" si="119"/>
        <v>236302.5</v>
      </c>
      <c r="C1848" s="586">
        <f t="shared" si="117"/>
        <v>3.5</v>
      </c>
      <c r="F1848">
        <v>1847</v>
      </c>
      <c r="G1848" s="587">
        <f t="shared" si="118"/>
        <v>405090</v>
      </c>
      <c r="H1848" s="586">
        <f t="shared" si="120"/>
        <v>6</v>
      </c>
    </row>
    <row r="1849" spans="1:8" x14ac:dyDescent="0.25">
      <c r="A1849">
        <v>1848</v>
      </c>
      <c r="B1849" s="579">
        <f t="shared" si="119"/>
        <v>236302.5</v>
      </c>
      <c r="C1849" s="586">
        <f t="shared" si="117"/>
        <v>3.5</v>
      </c>
      <c r="F1849">
        <v>1848</v>
      </c>
      <c r="G1849" s="587">
        <f t="shared" si="118"/>
        <v>405090</v>
      </c>
      <c r="H1849" s="586">
        <f t="shared" si="120"/>
        <v>6</v>
      </c>
    </row>
    <row r="1850" spans="1:8" x14ac:dyDescent="0.25">
      <c r="A1850">
        <v>1849</v>
      </c>
      <c r="B1850" s="579">
        <f t="shared" si="119"/>
        <v>236302.5</v>
      </c>
      <c r="C1850" s="586">
        <f t="shared" si="117"/>
        <v>3.5</v>
      </c>
      <c r="F1850">
        <v>1849</v>
      </c>
      <c r="G1850" s="587">
        <f t="shared" si="118"/>
        <v>405090</v>
      </c>
      <c r="H1850" s="586">
        <f t="shared" si="120"/>
        <v>6</v>
      </c>
    </row>
    <row r="1851" spans="1:8" x14ac:dyDescent="0.25">
      <c r="A1851">
        <v>1850</v>
      </c>
      <c r="B1851" s="579">
        <f t="shared" si="119"/>
        <v>236302.5</v>
      </c>
      <c r="C1851" s="586">
        <f t="shared" si="117"/>
        <v>3.5</v>
      </c>
      <c r="F1851">
        <v>1850</v>
      </c>
      <c r="G1851" s="587">
        <f t="shared" si="118"/>
        <v>405090</v>
      </c>
      <c r="H1851" s="586">
        <f t="shared" si="120"/>
        <v>6</v>
      </c>
    </row>
    <row r="1852" spans="1:8" x14ac:dyDescent="0.25">
      <c r="A1852">
        <v>1851</v>
      </c>
      <c r="B1852" s="579">
        <f t="shared" si="119"/>
        <v>236302.5</v>
      </c>
      <c r="C1852" s="586">
        <f t="shared" si="117"/>
        <v>3.5</v>
      </c>
      <c r="F1852">
        <v>1851</v>
      </c>
      <c r="G1852" s="587">
        <f t="shared" si="118"/>
        <v>405090</v>
      </c>
      <c r="H1852" s="586">
        <f t="shared" si="120"/>
        <v>6</v>
      </c>
    </row>
    <row r="1853" spans="1:8" x14ac:dyDescent="0.25">
      <c r="A1853">
        <v>1852</v>
      </c>
      <c r="B1853" s="579">
        <f t="shared" si="119"/>
        <v>236302.5</v>
      </c>
      <c r="C1853" s="586">
        <f t="shared" si="117"/>
        <v>3.5</v>
      </c>
      <c r="F1853">
        <v>1852</v>
      </c>
      <c r="G1853" s="587">
        <f t="shared" si="118"/>
        <v>405090</v>
      </c>
      <c r="H1853" s="586">
        <f t="shared" si="120"/>
        <v>6</v>
      </c>
    </row>
    <row r="1854" spans="1:8" x14ac:dyDescent="0.25">
      <c r="A1854">
        <v>1853</v>
      </c>
      <c r="B1854" s="579">
        <f t="shared" si="119"/>
        <v>236302.5</v>
      </c>
      <c r="C1854" s="586">
        <f t="shared" si="117"/>
        <v>3.5</v>
      </c>
      <c r="F1854">
        <v>1853</v>
      </c>
      <c r="G1854" s="587">
        <f t="shared" si="118"/>
        <v>405090</v>
      </c>
      <c r="H1854" s="586">
        <f t="shared" si="120"/>
        <v>6</v>
      </c>
    </row>
    <row r="1855" spans="1:8" x14ac:dyDescent="0.25">
      <c r="A1855">
        <v>1854</v>
      </c>
      <c r="B1855" s="579">
        <f t="shared" si="119"/>
        <v>236302.5</v>
      </c>
      <c r="C1855" s="586">
        <f t="shared" si="117"/>
        <v>3.5</v>
      </c>
      <c r="F1855">
        <v>1854</v>
      </c>
      <c r="G1855" s="587">
        <f t="shared" si="118"/>
        <v>405090</v>
      </c>
      <c r="H1855" s="586">
        <f t="shared" si="120"/>
        <v>6</v>
      </c>
    </row>
    <row r="1856" spans="1:8" x14ac:dyDescent="0.25">
      <c r="A1856">
        <v>1855</v>
      </c>
      <c r="B1856" s="579">
        <f t="shared" si="119"/>
        <v>236302.5</v>
      </c>
      <c r="C1856" s="586">
        <f t="shared" si="117"/>
        <v>3.5</v>
      </c>
      <c r="F1856">
        <v>1855</v>
      </c>
      <c r="G1856" s="587">
        <f t="shared" si="118"/>
        <v>405090</v>
      </c>
      <c r="H1856" s="586">
        <f t="shared" si="120"/>
        <v>6</v>
      </c>
    </row>
    <row r="1857" spans="1:8" x14ac:dyDescent="0.25">
      <c r="A1857">
        <v>1856</v>
      </c>
      <c r="B1857" s="579">
        <f t="shared" si="119"/>
        <v>236302.5</v>
      </c>
      <c r="C1857" s="586">
        <f t="shared" si="117"/>
        <v>3.5</v>
      </c>
      <c r="F1857">
        <v>1856</v>
      </c>
      <c r="G1857" s="587">
        <f t="shared" si="118"/>
        <v>405090</v>
      </c>
      <c r="H1857" s="586">
        <f t="shared" si="120"/>
        <v>6</v>
      </c>
    </row>
    <row r="1858" spans="1:8" x14ac:dyDescent="0.25">
      <c r="A1858">
        <v>1857</v>
      </c>
      <c r="B1858" s="579">
        <f t="shared" si="119"/>
        <v>236302.5</v>
      </c>
      <c r="C1858" s="586">
        <f t="shared" si="117"/>
        <v>3.5</v>
      </c>
      <c r="F1858">
        <v>1857</v>
      </c>
      <c r="G1858" s="587">
        <f t="shared" si="118"/>
        <v>405090</v>
      </c>
      <c r="H1858" s="586">
        <f t="shared" si="120"/>
        <v>6</v>
      </c>
    </row>
    <row r="1859" spans="1:8" x14ac:dyDescent="0.25">
      <c r="A1859">
        <v>1858</v>
      </c>
      <c r="B1859" s="579">
        <f t="shared" si="119"/>
        <v>236302.5</v>
      </c>
      <c r="C1859" s="586">
        <f t="shared" ref="C1859:C1922" si="121">B1859/$D$2</f>
        <v>3.5</v>
      </c>
      <c r="F1859">
        <v>1858</v>
      </c>
      <c r="G1859" s="587">
        <f t="shared" ref="G1859:G1922" si="122">H1859*$D$2</f>
        <v>405090</v>
      </c>
      <c r="H1859" s="586">
        <f t="shared" si="120"/>
        <v>6</v>
      </c>
    </row>
    <row r="1860" spans="1:8" x14ac:dyDescent="0.25">
      <c r="A1860">
        <v>1859</v>
      </c>
      <c r="B1860" s="579">
        <f t="shared" si="119"/>
        <v>236302.5</v>
      </c>
      <c r="C1860" s="586">
        <f t="shared" si="121"/>
        <v>3.5</v>
      </c>
      <c r="F1860">
        <v>1859</v>
      </c>
      <c r="G1860" s="587">
        <f t="shared" si="122"/>
        <v>405090</v>
      </c>
      <c r="H1860" s="586">
        <f t="shared" si="120"/>
        <v>6</v>
      </c>
    </row>
    <row r="1861" spans="1:8" x14ac:dyDescent="0.25">
      <c r="A1861">
        <v>1860</v>
      </c>
      <c r="B1861" s="579">
        <f t="shared" si="119"/>
        <v>236302.5</v>
      </c>
      <c r="C1861" s="586">
        <f t="shared" si="121"/>
        <v>3.5</v>
      </c>
      <c r="F1861">
        <v>1860</v>
      </c>
      <c r="G1861" s="587">
        <f t="shared" si="122"/>
        <v>405090</v>
      </c>
      <c r="H1861" s="586">
        <f t="shared" si="120"/>
        <v>6</v>
      </c>
    </row>
    <row r="1862" spans="1:8" x14ac:dyDescent="0.25">
      <c r="A1862">
        <v>1861</v>
      </c>
      <c r="B1862" s="579">
        <f t="shared" si="119"/>
        <v>236302.5</v>
      </c>
      <c r="C1862" s="586">
        <f t="shared" si="121"/>
        <v>3.5</v>
      </c>
      <c r="F1862">
        <v>1861</v>
      </c>
      <c r="G1862" s="587">
        <f t="shared" si="122"/>
        <v>405090</v>
      </c>
      <c r="H1862" s="586">
        <f t="shared" si="120"/>
        <v>6</v>
      </c>
    </row>
    <row r="1863" spans="1:8" x14ac:dyDescent="0.25">
      <c r="A1863">
        <v>1862</v>
      </c>
      <c r="B1863" s="579">
        <f t="shared" si="119"/>
        <v>236302.5</v>
      </c>
      <c r="C1863" s="586">
        <f t="shared" si="121"/>
        <v>3.5</v>
      </c>
      <c r="F1863">
        <v>1862</v>
      </c>
      <c r="G1863" s="587">
        <f t="shared" si="122"/>
        <v>405090</v>
      </c>
      <c r="H1863" s="586">
        <f t="shared" si="120"/>
        <v>6</v>
      </c>
    </row>
    <row r="1864" spans="1:8" x14ac:dyDescent="0.25">
      <c r="A1864">
        <v>1863</v>
      </c>
      <c r="B1864" s="579">
        <f t="shared" si="119"/>
        <v>236302.5</v>
      </c>
      <c r="C1864" s="586">
        <f t="shared" si="121"/>
        <v>3.5</v>
      </c>
      <c r="F1864">
        <v>1863</v>
      </c>
      <c r="G1864" s="587">
        <f t="shared" si="122"/>
        <v>405090</v>
      </c>
      <c r="H1864" s="586">
        <f t="shared" si="120"/>
        <v>6</v>
      </c>
    </row>
    <row r="1865" spans="1:8" x14ac:dyDescent="0.25">
      <c r="A1865">
        <v>1864</v>
      </c>
      <c r="B1865" s="579">
        <f t="shared" si="119"/>
        <v>236302.5</v>
      </c>
      <c r="C1865" s="586">
        <f t="shared" si="121"/>
        <v>3.5</v>
      </c>
      <c r="F1865">
        <v>1864</v>
      </c>
      <c r="G1865" s="587">
        <f t="shared" si="122"/>
        <v>405090</v>
      </c>
      <c r="H1865" s="586">
        <f t="shared" si="120"/>
        <v>6</v>
      </c>
    </row>
    <row r="1866" spans="1:8" x14ac:dyDescent="0.25">
      <c r="A1866">
        <v>1865</v>
      </c>
      <c r="B1866" s="579">
        <f t="shared" si="119"/>
        <v>236302.5</v>
      </c>
      <c r="C1866" s="586">
        <f t="shared" si="121"/>
        <v>3.5</v>
      </c>
      <c r="F1866">
        <v>1865</v>
      </c>
      <c r="G1866" s="587">
        <f t="shared" si="122"/>
        <v>405090</v>
      </c>
      <c r="H1866" s="586">
        <f t="shared" si="120"/>
        <v>6</v>
      </c>
    </row>
    <row r="1867" spans="1:8" x14ac:dyDescent="0.25">
      <c r="A1867">
        <v>1866</v>
      </c>
      <c r="B1867" s="579">
        <f t="shared" si="119"/>
        <v>236302.5</v>
      </c>
      <c r="C1867" s="586">
        <f t="shared" si="121"/>
        <v>3.5</v>
      </c>
      <c r="F1867">
        <v>1866</v>
      </c>
      <c r="G1867" s="587">
        <f t="shared" si="122"/>
        <v>405090</v>
      </c>
      <c r="H1867" s="586">
        <f t="shared" si="120"/>
        <v>6</v>
      </c>
    </row>
    <row r="1868" spans="1:8" x14ac:dyDescent="0.25">
      <c r="A1868">
        <v>1867</v>
      </c>
      <c r="B1868" s="579">
        <f t="shared" si="119"/>
        <v>236302.5</v>
      </c>
      <c r="C1868" s="586">
        <f t="shared" si="121"/>
        <v>3.5</v>
      </c>
      <c r="F1868">
        <v>1867</v>
      </c>
      <c r="G1868" s="587">
        <f t="shared" si="122"/>
        <v>405090</v>
      </c>
      <c r="H1868" s="586">
        <f t="shared" si="120"/>
        <v>6</v>
      </c>
    </row>
    <row r="1869" spans="1:8" x14ac:dyDescent="0.25">
      <c r="A1869">
        <v>1868</v>
      </c>
      <c r="B1869" s="579">
        <f t="shared" si="119"/>
        <v>236302.5</v>
      </c>
      <c r="C1869" s="586">
        <f t="shared" si="121"/>
        <v>3.5</v>
      </c>
      <c r="F1869">
        <v>1868</v>
      </c>
      <c r="G1869" s="587">
        <f t="shared" si="122"/>
        <v>405090</v>
      </c>
      <c r="H1869" s="586">
        <f t="shared" si="120"/>
        <v>6</v>
      </c>
    </row>
    <row r="1870" spans="1:8" x14ac:dyDescent="0.25">
      <c r="A1870">
        <v>1869</v>
      </c>
      <c r="B1870" s="579">
        <f t="shared" si="119"/>
        <v>236302.5</v>
      </c>
      <c r="C1870" s="586">
        <f t="shared" si="121"/>
        <v>3.5</v>
      </c>
      <c r="F1870">
        <v>1869</v>
      </c>
      <c r="G1870" s="587">
        <f t="shared" si="122"/>
        <v>405090</v>
      </c>
      <c r="H1870" s="586">
        <f t="shared" si="120"/>
        <v>6</v>
      </c>
    </row>
    <row r="1871" spans="1:8" x14ac:dyDescent="0.25">
      <c r="A1871">
        <v>1870</v>
      </c>
      <c r="B1871" s="579">
        <f t="shared" si="119"/>
        <v>236302.5</v>
      </c>
      <c r="C1871" s="586">
        <f t="shared" si="121"/>
        <v>3.5</v>
      </c>
      <c r="F1871">
        <v>1870</v>
      </c>
      <c r="G1871" s="587">
        <f t="shared" si="122"/>
        <v>405090</v>
      </c>
      <c r="H1871" s="586">
        <f t="shared" si="120"/>
        <v>6</v>
      </c>
    </row>
    <row r="1872" spans="1:8" x14ac:dyDescent="0.25">
      <c r="A1872">
        <v>1871</v>
      </c>
      <c r="B1872" s="579">
        <f t="shared" si="119"/>
        <v>236302.5</v>
      </c>
      <c r="C1872" s="586">
        <f t="shared" si="121"/>
        <v>3.5</v>
      </c>
      <c r="F1872">
        <v>1871</v>
      </c>
      <c r="G1872" s="587">
        <f t="shared" si="122"/>
        <v>405090</v>
      </c>
      <c r="H1872" s="586">
        <f t="shared" si="120"/>
        <v>6</v>
      </c>
    </row>
    <row r="1873" spans="1:8" x14ac:dyDescent="0.25">
      <c r="A1873">
        <v>1872</v>
      </c>
      <c r="B1873" s="579">
        <f t="shared" si="119"/>
        <v>236302.5</v>
      </c>
      <c r="C1873" s="586">
        <f t="shared" si="121"/>
        <v>3.5</v>
      </c>
      <c r="F1873">
        <v>1872</v>
      </c>
      <c r="G1873" s="587">
        <f t="shared" si="122"/>
        <v>405090</v>
      </c>
      <c r="H1873" s="586">
        <f t="shared" si="120"/>
        <v>6</v>
      </c>
    </row>
    <row r="1874" spans="1:8" x14ac:dyDescent="0.25">
      <c r="A1874">
        <v>1873</v>
      </c>
      <c r="B1874" s="579">
        <f t="shared" si="119"/>
        <v>236302.5</v>
      </c>
      <c r="C1874" s="586">
        <f t="shared" si="121"/>
        <v>3.5</v>
      </c>
      <c r="F1874">
        <v>1873</v>
      </c>
      <c r="G1874" s="587">
        <f t="shared" si="122"/>
        <v>405090</v>
      </c>
      <c r="H1874" s="586">
        <f t="shared" si="120"/>
        <v>6</v>
      </c>
    </row>
    <row r="1875" spans="1:8" x14ac:dyDescent="0.25">
      <c r="A1875">
        <v>1874</v>
      </c>
      <c r="B1875" s="579">
        <f t="shared" si="119"/>
        <v>236302.5</v>
      </c>
      <c r="C1875" s="586">
        <f t="shared" si="121"/>
        <v>3.5</v>
      </c>
      <c r="F1875">
        <v>1874</v>
      </c>
      <c r="G1875" s="587">
        <f t="shared" si="122"/>
        <v>405090</v>
      </c>
      <c r="H1875" s="586">
        <f t="shared" si="120"/>
        <v>6</v>
      </c>
    </row>
    <row r="1876" spans="1:8" x14ac:dyDescent="0.25">
      <c r="A1876">
        <v>1875</v>
      </c>
      <c r="B1876" s="579">
        <f t="shared" si="119"/>
        <v>236302.5</v>
      </c>
      <c r="C1876" s="586">
        <f t="shared" si="121"/>
        <v>3.5</v>
      </c>
      <c r="F1876">
        <v>1875</v>
      </c>
      <c r="G1876" s="587">
        <f t="shared" si="122"/>
        <v>405090</v>
      </c>
      <c r="H1876" s="586">
        <f t="shared" si="120"/>
        <v>6</v>
      </c>
    </row>
    <row r="1877" spans="1:8" x14ac:dyDescent="0.25">
      <c r="A1877">
        <v>1876</v>
      </c>
      <c r="B1877" s="579">
        <f t="shared" si="119"/>
        <v>236302.5</v>
      </c>
      <c r="C1877" s="586">
        <f t="shared" si="121"/>
        <v>3.5</v>
      </c>
      <c r="F1877">
        <v>1876</v>
      </c>
      <c r="G1877" s="587">
        <f t="shared" si="122"/>
        <v>405090</v>
      </c>
      <c r="H1877" s="586">
        <f t="shared" si="120"/>
        <v>6</v>
      </c>
    </row>
    <row r="1878" spans="1:8" x14ac:dyDescent="0.25">
      <c r="A1878">
        <v>1877</v>
      </c>
      <c r="B1878" s="579">
        <f t="shared" si="119"/>
        <v>236302.5</v>
      </c>
      <c r="C1878" s="586">
        <f t="shared" si="121"/>
        <v>3.5</v>
      </c>
      <c r="F1878">
        <v>1877</v>
      </c>
      <c r="G1878" s="587">
        <f t="shared" si="122"/>
        <v>405090</v>
      </c>
      <c r="H1878" s="586">
        <f t="shared" si="120"/>
        <v>6</v>
      </c>
    </row>
    <row r="1879" spans="1:8" x14ac:dyDescent="0.25">
      <c r="A1879">
        <v>1878</v>
      </c>
      <c r="B1879" s="579">
        <f t="shared" si="119"/>
        <v>236302.5</v>
      </c>
      <c r="C1879" s="586">
        <f t="shared" si="121"/>
        <v>3.5</v>
      </c>
      <c r="F1879">
        <v>1878</v>
      </c>
      <c r="G1879" s="587">
        <f t="shared" si="122"/>
        <v>405090</v>
      </c>
      <c r="H1879" s="586">
        <f t="shared" si="120"/>
        <v>6</v>
      </c>
    </row>
    <row r="1880" spans="1:8" x14ac:dyDescent="0.25">
      <c r="A1880">
        <v>1879</v>
      </c>
      <c r="B1880" s="579">
        <f t="shared" si="119"/>
        <v>236302.5</v>
      </c>
      <c r="C1880" s="586">
        <f t="shared" si="121"/>
        <v>3.5</v>
      </c>
      <c r="F1880">
        <v>1879</v>
      </c>
      <c r="G1880" s="587">
        <f t="shared" si="122"/>
        <v>405090</v>
      </c>
      <c r="H1880" s="586">
        <f t="shared" si="120"/>
        <v>6</v>
      </c>
    </row>
    <row r="1881" spans="1:8" x14ac:dyDescent="0.25">
      <c r="A1881">
        <v>1880</v>
      </c>
      <c r="B1881" s="579">
        <f t="shared" si="119"/>
        <v>236302.5</v>
      </c>
      <c r="C1881" s="586">
        <f t="shared" si="121"/>
        <v>3.5</v>
      </c>
      <c r="F1881">
        <v>1880</v>
      </c>
      <c r="G1881" s="587">
        <f t="shared" si="122"/>
        <v>405090</v>
      </c>
      <c r="H1881" s="586">
        <f t="shared" si="120"/>
        <v>6</v>
      </c>
    </row>
    <row r="1882" spans="1:8" x14ac:dyDescent="0.25">
      <c r="A1882">
        <v>1881</v>
      </c>
      <c r="B1882" s="579">
        <f t="shared" si="119"/>
        <v>236302.5</v>
      </c>
      <c r="C1882" s="586">
        <f t="shared" si="121"/>
        <v>3.5</v>
      </c>
      <c r="F1882">
        <v>1881</v>
      </c>
      <c r="G1882" s="587">
        <f t="shared" si="122"/>
        <v>405090</v>
      </c>
      <c r="H1882" s="586">
        <f t="shared" si="120"/>
        <v>6</v>
      </c>
    </row>
    <row r="1883" spans="1:8" x14ac:dyDescent="0.25">
      <c r="A1883">
        <v>1882</v>
      </c>
      <c r="B1883" s="579">
        <f t="shared" ref="B1883:B1946" si="123">3.5*$D$2</f>
        <v>236302.5</v>
      </c>
      <c r="C1883" s="586">
        <f t="shared" si="121"/>
        <v>3.5</v>
      </c>
      <c r="F1883">
        <v>1882</v>
      </c>
      <c r="G1883" s="587">
        <f t="shared" si="122"/>
        <v>405090</v>
      </c>
      <c r="H1883" s="586">
        <f t="shared" si="120"/>
        <v>6</v>
      </c>
    </row>
    <row r="1884" spans="1:8" x14ac:dyDescent="0.25">
      <c r="A1884">
        <v>1883</v>
      </c>
      <c r="B1884" s="579">
        <f t="shared" si="123"/>
        <v>236302.5</v>
      </c>
      <c r="C1884" s="586">
        <f t="shared" si="121"/>
        <v>3.5</v>
      </c>
      <c r="F1884">
        <v>1883</v>
      </c>
      <c r="G1884" s="587">
        <f t="shared" si="122"/>
        <v>405090</v>
      </c>
      <c r="H1884" s="586">
        <f t="shared" si="120"/>
        <v>6</v>
      </c>
    </row>
    <row r="1885" spans="1:8" x14ac:dyDescent="0.25">
      <c r="A1885">
        <v>1884</v>
      </c>
      <c r="B1885" s="579">
        <f t="shared" si="123"/>
        <v>236302.5</v>
      </c>
      <c r="C1885" s="586">
        <f t="shared" si="121"/>
        <v>3.5</v>
      </c>
      <c r="F1885">
        <v>1884</v>
      </c>
      <c r="G1885" s="587">
        <f t="shared" si="122"/>
        <v>405090</v>
      </c>
      <c r="H1885" s="586">
        <f t="shared" si="120"/>
        <v>6</v>
      </c>
    </row>
    <row r="1886" spans="1:8" x14ac:dyDescent="0.25">
      <c r="A1886">
        <v>1885</v>
      </c>
      <c r="B1886" s="579">
        <f t="shared" si="123"/>
        <v>236302.5</v>
      </c>
      <c r="C1886" s="586">
        <f t="shared" si="121"/>
        <v>3.5</v>
      </c>
      <c r="F1886">
        <v>1885</v>
      </c>
      <c r="G1886" s="587">
        <f t="shared" si="122"/>
        <v>405090</v>
      </c>
      <c r="H1886" s="586">
        <f t="shared" si="120"/>
        <v>6</v>
      </c>
    </row>
    <row r="1887" spans="1:8" x14ac:dyDescent="0.25">
      <c r="A1887">
        <v>1886</v>
      </c>
      <c r="B1887" s="579">
        <f t="shared" si="123"/>
        <v>236302.5</v>
      </c>
      <c r="C1887" s="586">
        <f t="shared" si="121"/>
        <v>3.5</v>
      </c>
      <c r="F1887">
        <v>1886</v>
      </c>
      <c r="G1887" s="587">
        <f t="shared" si="122"/>
        <v>405090</v>
      </c>
      <c r="H1887" s="586">
        <f t="shared" ref="H1887:H1950" si="124">$L$6</f>
        <v>6</v>
      </c>
    </row>
    <row r="1888" spans="1:8" x14ac:dyDescent="0.25">
      <c r="A1888">
        <v>1887</v>
      </c>
      <c r="B1888" s="579">
        <f t="shared" si="123"/>
        <v>236302.5</v>
      </c>
      <c r="C1888" s="586">
        <f t="shared" si="121"/>
        <v>3.5</v>
      </c>
      <c r="F1888">
        <v>1887</v>
      </c>
      <c r="G1888" s="587">
        <f t="shared" si="122"/>
        <v>405090</v>
      </c>
      <c r="H1888" s="586">
        <f t="shared" si="124"/>
        <v>6</v>
      </c>
    </row>
    <row r="1889" spans="1:8" x14ac:dyDescent="0.25">
      <c r="A1889">
        <v>1888</v>
      </c>
      <c r="B1889" s="579">
        <f t="shared" si="123"/>
        <v>236302.5</v>
      </c>
      <c r="C1889" s="586">
        <f t="shared" si="121"/>
        <v>3.5</v>
      </c>
      <c r="F1889">
        <v>1888</v>
      </c>
      <c r="G1889" s="587">
        <f t="shared" si="122"/>
        <v>405090</v>
      </c>
      <c r="H1889" s="586">
        <f t="shared" si="124"/>
        <v>6</v>
      </c>
    </row>
    <row r="1890" spans="1:8" x14ac:dyDescent="0.25">
      <c r="A1890">
        <v>1889</v>
      </c>
      <c r="B1890" s="579">
        <f t="shared" si="123"/>
        <v>236302.5</v>
      </c>
      <c r="C1890" s="586">
        <f t="shared" si="121"/>
        <v>3.5</v>
      </c>
      <c r="F1890">
        <v>1889</v>
      </c>
      <c r="G1890" s="587">
        <f t="shared" si="122"/>
        <v>405090</v>
      </c>
      <c r="H1890" s="586">
        <f t="shared" si="124"/>
        <v>6</v>
      </c>
    </row>
    <row r="1891" spans="1:8" x14ac:dyDescent="0.25">
      <c r="A1891">
        <v>1890</v>
      </c>
      <c r="B1891" s="579">
        <f t="shared" si="123"/>
        <v>236302.5</v>
      </c>
      <c r="C1891" s="586">
        <f t="shared" si="121"/>
        <v>3.5</v>
      </c>
      <c r="F1891">
        <v>1890</v>
      </c>
      <c r="G1891" s="587">
        <f t="shared" si="122"/>
        <v>405090</v>
      </c>
      <c r="H1891" s="586">
        <f t="shared" si="124"/>
        <v>6</v>
      </c>
    </row>
    <row r="1892" spans="1:8" x14ac:dyDescent="0.25">
      <c r="A1892">
        <v>1891</v>
      </c>
      <c r="B1892" s="579">
        <f t="shared" si="123"/>
        <v>236302.5</v>
      </c>
      <c r="C1892" s="586">
        <f t="shared" si="121"/>
        <v>3.5</v>
      </c>
      <c r="F1892">
        <v>1891</v>
      </c>
      <c r="G1892" s="587">
        <f t="shared" si="122"/>
        <v>405090</v>
      </c>
      <c r="H1892" s="586">
        <f t="shared" si="124"/>
        <v>6</v>
      </c>
    </row>
    <row r="1893" spans="1:8" x14ac:dyDescent="0.25">
      <c r="A1893">
        <v>1892</v>
      </c>
      <c r="B1893" s="579">
        <f t="shared" si="123"/>
        <v>236302.5</v>
      </c>
      <c r="C1893" s="586">
        <f t="shared" si="121"/>
        <v>3.5</v>
      </c>
      <c r="F1893">
        <v>1892</v>
      </c>
      <c r="G1893" s="587">
        <f t="shared" si="122"/>
        <v>405090</v>
      </c>
      <c r="H1893" s="586">
        <f t="shared" si="124"/>
        <v>6</v>
      </c>
    </row>
    <row r="1894" spans="1:8" x14ac:dyDescent="0.25">
      <c r="A1894">
        <v>1893</v>
      </c>
      <c r="B1894" s="579">
        <f t="shared" si="123"/>
        <v>236302.5</v>
      </c>
      <c r="C1894" s="586">
        <f t="shared" si="121"/>
        <v>3.5</v>
      </c>
      <c r="F1894">
        <v>1893</v>
      </c>
      <c r="G1894" s="587">
        <f t="shared" si="122"/>
        <v>405090</v>
      </c>
      <c r="H1894" s="586">
        <f t="shared" si="124"/>
        <v>6</v>
      </c>
    </row>
    <row r="1895" spans="1:8" x14ac:dyDescent="0.25">
      <c r="A1895">
        <v>1894</v>
      </c>
      <c r="B1895" s="579">
        <f t="shared" si="123"/>
        <v>236302.5</v>
      </c>
      <c r="C1895" s="586">
        <f t="shared" si="121"/>
        <v>3.5</v>
      </c>
      <c r="F1895">
        <v>1894</v>
      </c>
      <c r="G1895" s="587">
        <f t="shared" si="122"/>
        <v>405090</v>
      </c>
      <c r="H1895" s="586">
        <f t="shared" si="124"/>
        <v>6</v>
      </c>
    </row>
    <row r="1896" spans="1:8" x14ac:dyDescent="0.25">
      <c r="A1896">
        <v>1895</v>
      </c>
      <c r="B1896" s="579">
        <f t="shared" si="123"/>
        <v>236302.5</v>
      </c>
      <c r="C1896" s="586">
        <f t="shared" si="121"/>
        <v>3.5</v>
      </c>
      <c r="F1896">
        <v>1895</v>
      </c>
      <c r="G1896" s="587">
        <f t="shared" si="122"/>
        <v>405090</v>
      </c>
      <c r="H1896" s="586">
        <f t="shared" si="124"/>
        <v>6</v>
      </c>
    </row>
    <row r="1897" spans="1:8" x14ac:dyDescent="0.25">
      <c r="A1897">
        <v>1896</v>
      </c>
      <c r="B1897" s="579">
        <f t="shared" si="123"/>
        <v>236302.5</v>
      </c>
      <c r="C1897" s="586">
        <f t="shared" si="121"/>
        <v>3.5</v>
      </c>
      <c r="F1897">
        <v>1896</v>
      </c>
      <c r="G1897" s="587">
        <f t="shared" si="122"/>
        <v>405090</v>
      </c>
      <c r="H1897" s="586">
        <f t="shared" si="124"/>
        <v>6</v>
      </c>
    </row>
    <row r="1898" spans="1:8" x14ac:dyDescent="0.25">
      <c r="A1898">
        <v>1897</v>
      </c>
      <c r="B1898" s="579">
        <f t="shared" si="123"/>
        <v>236302.5</v>
      </c>
      <c r="C1898" s="586">
        <f t="shared" si="121"/>
        <v>3.5</v>
      </c>
      <c r="F1898">
        <v>1897</v>
      </c>
      <c r="G1898" s="587">
        <f t="shared" si="122"/>
        <v>405090</v>
      </c>
      <c r="H1898" s="586">
        <f t="shared" si="124"/>
        <v>6</v>
      </c>
    </row>
    <row r="1899" spans="1:8" x14ac:dyDescent="0.25">
      <c r="A1899">
        <v>1898</v>
      </c>
      <c r="B1899" s="579">
        <f t="shared" si="123"/>
        <v>236302.5</v>
      </c>
      <c r="C1899" s="586">
        <f t="shared" si="121"/>
        <v>3.5</v>
      </c>
      <c r="F1899">
        <v>1898</v>
      </c>
      <c r="G1899" s="587">
        <f t="shared" si="122"/>
        <v>405090</v>
      </c>
      <c r="H1899" s="586">
        <f t="shared" si="124"/>
        <v>6</v>
      </c>
    </row>
    <row r="1900" spans="1:8" x14ac:dyDescent="0.25">
      <c r="A1900">
        <v>1899</v>
      </c>
      <c r="B1900" s="579">
        <f t="shared" si="123"/>
        <v>236302.5</v>
      </c>
      <c r="C1900" s="586">
        <f t="shared" si="121"/>
        <v>3.5</v>
      </c>
      <c r="F1900">
        <v>1899</v>
      </c>
      <c r="G1900" s="587">
        <f t="shared" si="122"/>
        <v>405090</v>
      </c>
      <c r="H1900" s="586">
        <f t="shared" si="124"/>
        <v>6</v>
      </c>
    </row>
    <row r="1901" spans="1:8" x14ac:dyDescent="0.25">
      <c r="A1901">
        <v>1900</v>
      </c>
      <c r="B1901" s="579">
        <f t="shared" si="123"/>
        <v>236302.5</v>
      </c>
      <c r="C1901" s="586">
        <f t="shared" si="121"/>
        <v>3.5</v>
      </c>
      <c r="F1901">
        <v>1900</v>
      </c>
      <c r="G1901" s="587">
        <f t="shared" si="122"/>
        <v>405090</v>
      </c>
      <c r="H1901" s="586">
        <f t="shared" si="124"/>
        <v>6</v>
      </c>
    </row>
    <row r="1902" spans="1:8" x14ac:dyDescent="0.25">
      <c r="A1902">
        <v>1901</v>
      </c>
      <c r="B1902" s="579">
        <f t="shared" si="123"/>
        <v>236302.5</v>
      </c>
      <c r="C1902" s="586">
        <f t="shared" si="121"/>
        <v>3.5</v>
      </c>
      <c r="F1902">
        <v>1901</v>
      </c>
      <c r="G1902" s="587">
        <f t="shared" si="122"/>
        <v>405090</v>
      </c>
      <c r="H1902" s="586">
        <f t="shared" si="124"/>
        <v>6</v>
      </c>
    </row>
    <row r="1903" spans="1:8" x14ac:dyDescent="0.25">
      <c r="A1903">
        <v>1902</v>
      </c>
      <c r="B1903" s="579">
        <f t="shared" si="123"/>
        <v>236302.5</v>
      </c>
      <c r="C1903" s="586">
        <f t="shared" si="121"/>
        <v>3.5</v>
      </c>
      <c r="F1903">
        <v>1902</v>
      </c>
      <c r="G1903" s="587">
        <f t="shared" si="122"/>
        <v>405090</v>
      </c>
      <c r="H1903" s="586">
        <f t="shared" si="124"/>
        <v>6</v>
      </c>
    </row>
    <row r="1904" spans="1:8" x14ac:dyDescent="0.25">
      <c r="A1904">
        <v>1903</v>
      </c>
      <c r="B1904" s="579">
        <f t="shared" si="123"/>
        <v>236302.5</v>
      </c>
      <c r="C1904" s="586">
        <f t="shared" si="121"/>
        <v>3.5</v>
      </c>
      <c r="F1904">
        <v>1903</v>
      </c>
      <c r="G1904" s="587">
        <f t="shared" si="122"/>
        <v>405090</v>
      </c>
      <c r="H1904" s="586">
        <f t="shared" si="124"/>
        <v>6</v>
      </c>
    </row>
    <row r="1905" spans="1:8" x14ac:dyDescent="0.25">
      <c r="A1905">
        <v>1904</v>
      </c>
      <c r="B1905" s="579">
        <f t="shared" si="123"/>
        <v>236302.5</v>
      </c>
      <c r="C1905" s="586">
        <f t="shared" si="121"/>
        <v>3.5</v>
      </c>
      <c r="F1905">
        <v>1904</v>
      </c>
      <c r="G1905" s="587">
        <f t="shared" si="122"/>
        <v>405090</v>
      </c>
      <c r="H1905" s="586">
        <f t="shared" si="124"/>
        <v>6</v>
      </c>
    </row>
    <row r="1906" spans="1:8" x14ac:dyDescent="0.25">
      <c r="A1906">
        <v>1905</v>
      </c>
      <c r="B1906" s="579">
        <f t="shared" si="123"/>
        <v>236302.5</v>
      </c>
      <c r="C1906" s="586">
        <f t="shared" si="121"/>
        <v>3.5</v>
      </c>
      <c r="F1906">
        <v>1905</v>
      </c>
      <c r="G1906" s="587">
        <f t="shared" si="122"/>
        <v>405090</v>
      </c>
      <c r="H1906" s="586">
        <f t="shared" si="124"/>
        <v>6</v>
      </c>
    </row>
    <row r="1907" spans="1:8" x14ac:dyDescent="0.25">
      <c r="A1907">
        <v>1906</v>
      </c>
      <c r="B1907" s="579">
        <f t="shared" si="123"/>
        <v>236302.5</v>
      </c>
      <c r="C1907" s="586">
        <f t="shared" si="121"/>
        <v>3.5</v>
      </c>
      <c r="F1907">
        <v>1906</v>
      </c>
      <c r="G1907" s="587">
        <f t="shared" si="122"/>
        <v>405090</v>
      </c>
      <c r="H1907" s="586">
        <f t="shared" si="124"/>
        <v>6</v>
      </c>
    </row>
    <row r="1908" spans="1:8" x14ac:dyDescent="0.25">
      <c r="A1908">
        <v>1907</v>
      </c>
      <c r="B1908" s="579">
        <f t="shared" si="123"/>
        <v>236302.5</v>
      </c>
      <c r="C1908" s="586">
        <f t="shared" si="121"/>
        <v>3.5</v>
      </c>
      <c r="F1908">
        <v>1907</v>
      </c>
      <c r="G1908" s="587">
        <f t="shared" si="122"/>
        <v>405090</v>
      </c>
      <c r="H1908" s="586">
        <f t="shared" si="124"/>
        <v>6</v>
      </c>
    </row>
    <row r="1909" spans="1:8" x14ac:dyDescent="0.25">
      <c r="A1909">
        <v>1908</v>
      </c>
      <c r="B1909" s="579">
        <f t="shared" si="123"/>
        <v>236302.5</v>
      </c>
      <c r="C1909" s="586">
        <f t="shared" si="121"/>
        <v>3.5</v>
      </c>
      <c r="F1909">
        <v>1908</v>
      </c>
      <c r="G1909" s="587">
        <f t="shared" si="122"/>
        <v>405090</v>
      </c>
      <c r="H1909" s="586">
        <f t="shared" si="124"/>
        <v>6</v>
      </c>
    </row>
    <row r="1910" spans="1:8" x14ac:dyDescent="0.25">
      <c r="A1910">
        <v>1909</v>
      </c>
      <c r="B1910" s="579">
        <f t="shared" si="123"/>
        <v>236302.5</v>
      </c>
      <c r="C1910" s="586">
        <f t="shared" si="121"/>
        <v>3.5</v>
      </c>
      <c r="F1910">
        <v>1909</v>
      </c>
      <c r="G1910" s="587">
        <f t="shared" si="122"/>
        <v>405090</v>
      </c>
      <c r="H1910" s="586">
        <f t="shared" si="124"/>
        <v>6</v>
      </c>
    </row>
    <row r="1911" spans="1:8" x14ac:dyDescent="0.25">
      <c r="A1911">
        <v>1910</v>
      </c>
      <c r="B1911" s="579">
        <f t="shared" si="123"/>
        <v>236302.5</v>
      </c>
      <c r="C1911" s="586">
        <f t="shared" si="121"/>
        <v>3.5</v>
      </c>
      <c r="F1911">
        <v>1910</v>
      </c>
      <c r="G1911" s="587">
        <f t="shared" si="122"/>
        <v>405090</v>
      </c>
      <c r="H1911" s="586">
        <f t="shared" si="124"/>
        <v>6</v>
      </c>
    </row>
    <row r="1912" spans="1:8" x14ac:dyDescent="0.25">
      <c r="A1912">
        <v>1911</v>
      </c>
      <c r="B1912" s="579">
        <f t="shared" si="123"/>
        <v>236302.5</v>
      </c>
      <c r="C1912" s="586">
        <f t="shared" si="121"/>
        <v>3.5</v>
      </c>
      <c r="F1912">
        <v>1911</v>
      </c>
      <c r="G1912" s="587">
        <f t="shared" si="122"/>
        <v>405090</v>
      </c>
      <c r="H1912" s="586">
        <f t="shared" si="124"/>
        <v>6</v>
      </c>
    </row>
    <row r="1913" spans="1:8" x14ac:dyDescent="0.25">
      <c r="A1913">
        <v>1912</v>
      </c>
      <c r="B1913" s="579">
        <f t="shared" si="123"/>
        <v>236302.5</v>
      </c>
      <c r="C1913" s="586">
        <f t="shared" si="121"/>
        <v>3.5</v>
      </c>
      <c r="F1913">
        <v>1912</v>
      </c>
      <c r="G1913" s="587">
        <f t="shared" si="122"/>
        <v>405090</v>
      </c>
      <c r="H1913" s="586">
        <f t="shared" si="124"/>
        <v>6</v>
      </c>
    </row>
    <row r="1914" spans="1:8" x14ac:dyDescent="0.25">
      <c r="A1914">
        <v>1913</v>
      </c>
      <c r="B1914" s="579">
        <f t="shared" si="123"/>
        <v>236302.5</v>
      </c>
      <c r="C1914" s="586">
        <f t="shared" si="121"/>
        <v>3.5</v>
      </c>
      <c r="F1914">
        <v>1913</v>
      </c>
      <c r="G1914" s="587">
        <f t="shared" si="122"/>
        <v>405090</v>
      </c>
      <c r="H1914" s="586">
        <f t="shared" si="124"/>
        <v>6</v>
      </c>
    </row>
    <row r="1915" spans="1:8" x14ac:dyDescent="0.25">
      <c r="A1915">
        <v>1914</v>
      </c>
      <c r="B1915" s="579">
        <f t="shared" si="123"/>
        <v>236302.5</v>
      </c>
      <c r="C1915" s="586">
        <f t="shared" si="121"/>
        <v>3.5</v>
      </c>
      <c r="F1915">
        <v>1914</v>
      </c>
      <c r="G1915" s="587">
        <f t="shared" si="122"/>
        <v>405090</v>
      </c>
      <c r="H1915" s="586">
        <f t="shared" si="124"/>
        <v>6</v>
      </c>
    </row>
    <row r="1916" spans="1:8" x14ac:dyDescent="0.25">
      <c r="A1916">
        <v>1915</v>
      </c>
      <c r="B1916" s="579">
        <f t="shared" si="123"/>
        <v>236302.5</v>
      </c>
      <c r="C1916" s="586">
        <f t="shared" si="121"/>
        <v>3.5</v>
      </c>
      <c r="F1916">
        <v>1915</v>
      </c>
      <c r="G1916" s="587">
        <f t="shared" si="122"/>
        <v>405090</v>
      </c>
      <c r="H1916" s="586">
        <f t="shared" si="124"/>
        <v>6</v>
      </c>
    </row>
    <row r="1917" spans="1:8" x14ac:dyDescent="0.25">
      <c r="A1917">
        <v>1916</v>
      </c>
      <c r="B1917" s="579">
        <f t="shared" si="123"/>
        <v>236302.5</v>
      </c>
      <c r="C1917" s="586">
        <f t="shared" si="121"/>
        <v>3.5</v>
      </c>
      <c r="F1917">
        <v>1916</v>
      </c>
      <c r="G1917" s="587">
        <f t="shared" si="122"/>
        <v>405090</v>
      </c>
      <c r="H1917" s="586">
        <f t="shared" si="124"/>
        <v>6</v>
      </c>
    </row>
    <row r="1918" spans="1:8" x14ac:dyDescent="0.25">
      <c r="A1918">
        <v>1917</v>
      </c>
      <c r="B1918" s="579">
        <f t="shared" si="123"/>
        <v>236302.5</v>
      </c>
      <c r="C1918" s="586">
        <f t="shared" si="121"/>
        <v>3.5</v>
      </c>
      <c r="F1918">
        <v>1917</v>
      </c>
      <c r="G1918" s="587">
        <f t="shared" si="122"/>
        <v>405090</v>
      </c>
      <c r="H1918" s="586">
        <f t="shared" si="124"/>
        <v>6</v>
      </c>
    </row>
    <row r="1919" spans="1:8" x14ac:dyDescent="0.25">
      <c r="A1919">
        <v>1918</v>
      </c>
      <c r="B1919" s="579">
        <f t="shared" si="123"/>
        <v>236302.5</v>
      </c>
      <c r="C1919" s="586">
        <f t="shared" si="121"/>
        <v>3.5</v>
      </c>
      <c r="F1919">
        <v>1918</v>
      </c>
      <c r="G1919" s="587">
        <f t="shared" si="122"/>
        <v>405090</v>
      </c>
      <c r="H1919" s="586">
        <f t="shared" si="124"/>
        <v>6</v>
      </c>
    </row>
    <row r="1920" spans="1:8" x14ac:dyDescent="0.25">
      <c r="A1920">
        <v>1919</v>
      </c>
      <c r="B1920" s="579">
        <f t="shared" si="123"/>
        <v>236302.5</v>
      </c>
      <c r="C1920" s="586">
        <f t="shared" si="121"/>
        <v>3.5</v>
      </c>
      <c r="F1920">
        <v>1919</v>
      </c>
      <c r="G1920" s="587">
        <f t="shared" si="122"/>
        <v>405090</v>
      </c>
      <c r="H1920" s="586">
        <f t="shared" si="124"/>
        <v>6</v>
      </c>
    </row>
    <row r="1921" spans="1:8" x14ac:dyDescent="0.25">
      <c r="A1921">
        <v>1920</v>
      </c>
      <c r="B1921" s="579">
        <f t="shared" si="123"/>
        <v>236302.5</v>
      </c>
      <c r="C1921" s="586">
        <f t="shared" si="121"/>
        <v>3.5</v>
      </c>
      <c r="F1921">
        <v>1920</v>
      </c>
      <c r="G1921" s="587">
        <f t="shared" si="122"/>
        <v>405090</v>
      </c>
      <c r="H1921" s="586">
        <f t="shared" si="124"/>
        <v>6</v>
      </c>
    </row>
    <row r="1922" spans="1:8" x14ac:dyDescent="0.25">
      <c r="A1922">
        <v>1921</v>
      </c>
      <c r="B1922" s="579">
        <f t="shared" si="123"/>
        <v>236302.5</v>
      </c>
      <c r="C1922" s="586">
        <f t="shared" si="121"/>
        <v>3.5</v>
      </c>
      <c r="F1922">
        <v>1921</v>
      </c>
      <c r="G1922" s="587">
        <f t="shared" si="122"/>
        <v>405090</v>
      </c>
      <c r="H1922" s="586">
        <f t="shared" si="124"/>
        <v>6</v>
      </c>
    </row>
    <row r="1923" spans="1:8" x14ac:dyDescent="0.25">
      <c r="A1923">
        <v>1922</v>
      </c>
      <c r="B1923" s="579">
        <f t="shared" si="123"/>
        <v>236302.5</v>
      </c>
      <c r="C1923" s="586">
        <f t="shared" ref="C1923:C1986" si="125">B1923/$D$2</f>
        <v>3.5</v>
      </c>
      <c r="F1923">
        <v>1922</v>
      </c>
      <c r="G1923" s="587">
        <f t="shared" ref="G1923:G1986" si="126">H1923*$D$2</f>
        <v>405090</v>
      </c>
      <c r="H1923" s="586">
        <f t="shared" si="124"/>
        <v>6</v>
      </c>
    </row>
    <row r="1924" spans="1:8" x14ac:dyDescent="0.25">
      <c r="A1924">
        <v>1923</v>
      </c>
      <c r="B1924" s="579">
        <f t="shared" si="123"/>
        <v>236302.5</v>
      </c>
      <c r="C1924" s="586">
        <f t="shared" si="125"/>
        <v>3.5</v>
      </c>
      <c r="F1924">
        <v>1923</v>
      </c>
      <c r="G1924" s="587">
        <f t="shared" si="126"/>
        <v>405090</v>
      </c>
      <c r="H1924" s="586">
        <f t="shared" si="124"/>
        <v>6</v>
      </c>
    </row>
    <row r="1925" spans="1:8" x14ac:dyDescent="0.25">
      <c r="A1925">
        <v>1924</v>
      </c>
      <c r="B1925" s="579">
        <f t="shared" si="123"/>
        <v>236302.5</v>
      </c>
      <c r="C1925" s="586">
        <f t="shared" si="125"/>
        <v>3.5</v>
      </c>
      <c r="F1925">
        <v>1924</v>
      </c>
      <c r="G1925" s="587">
        <f t="shared" si="126"/>
        <v>405090</v>
      </c>
      <c r="H1925" s="586">
        <f t="shared" si="124"/>
        <v>6</v>
      </c>
    </row>
    <row r="1926" spans="1:8" x14ac:dyDescent="0.25">
      <c r="A1926">
        <v>1925</v>
      </c>
      <c r="B1926" s="579">
        <f t="shared" si="123"/>
        <v>236302.5</v>
      </c>
      <c r="C1926" s="586">
        <f t="shared" si="125"/>
        <v>3.5</v>
      </c>
      <c r="F1926">
        <v>1925</v>
      </c>
      <c r="G1926" s="587">
        <f t="shared" si="126"/>
        <v>405090</v>
      </c>
      <c r="H1926" s="586">
        <f t="shared" si="124"/>
        <v>6</v>
      </c>
    </row>
    <row r="1927" spans="1:8" x14ac:dyDescent="0.25">
      <c r="A1927">
        <v>1926</v>
      </c>
      <c r="B1927" s="579">
        <f t="shared" si="123"/>
        <v>236302.5</v>
      </c>
      <c r="C1927" s="586">
        <f t="shared" si="125"/>
        <v>3.5</v>
      </c>
      <c r="F1927">
        <v>1926</v>
      </c>
      <c r="G1927" s="587">
        <f t="shared" si="126"/>
        <v>405090</v>
      </c>
      <c r="H1927" s="586">
        <f t="shared" si="124"/>
        <v>6</v>
      </c>
    </row>
    <row r="1928" spans="1:8" x14ac:dyDescent="0.25">
      <c r="A1928">
        <v>1927</v>
      </c>
      <c r="B1928" s="579">
        <f t="shared" si="123"/>
        <v>236302.5</v>
      </c>
      <c r="C1928" s="586">
        <f t="shared" si="125"/>
        <v>3.5</v>
      </c>
      <c r="F1928">
        <v>1927</v>
      </c>
      <c r="G1928" s="587">
        <f t="shared" si="126"/>
        <v>405090</v>
      </c>
      <c r="H1928" s="586">
        <f t="shared" si="124"/>
        <v>6</v>
      </c>
    </row>
    <row r="1929" spans="1:8" x14ac:dyDescent="0.25">
      <c r="A1929">
        <v>1928</v>
      </c>
      <c r="B1929" s="579">
        <f t="shared" si="123"/>
        <v>236302.5</v>
      </c>
      <c r="C1929" s="586">
        <f t="shared" si="125"/>
        <v>3.5</v>
      </c>
      <c r="F1929">
        <v>1928</v>
      </c>
      <c r="G1929" s="587">
        <f t="shared" si="126"/>
        <v>405090</v>
      </c>
      <c r="H1929" s="586">
        <f t="shared" si="124"/>
        <v>6</v>
      </c>
    </row>
    <row r="1930" spans="1:8" x14ac:dyDescent="0.25">
      <c r="A1930">
        <v>1929</v>
      </c>
      <c r="B1930" s="579">
        <f t="shared" si="123"/>
        <v>236302.5</v>
      </c>
      <c r="C1930" s="586">
        <f t="shared" si="125"/>
        <v>3.5</v>
      </c>
      <c r="F1930">
        <v>1929</v>
      </c>
      <c r="G1930" s="587">
        <f t="shared" si="126"/>
        <v>405090</v>
      </c>
      <c r="H1930" s="586">
        <f t="shared" si="124"/>
        <v>6</v>
      </c>
    </row>
    <row r="1931" spans="1:8" x14ac:dyDescent="0.25">
      <c r="A1931">
        <v>1930</v>
      </c>
      <c r="B1931" s="579">
        <f t="shared" si="123"/>
        <v>236302.5</v>
      </c>
      <c r="C1931" s="586">
        <f t="shared" si="125"/>
        <v>3.5</v>
      </c>
      <c r="F1931">
        <v>1930</v>
      </c>
      <c r="G1931" s="587">
        <f t="shared" si="126"/>
        <v>405090</v>
      </c>
      <c r="H1931" s="586">
        <f t="shared" si="124"/>
        <v>6</v>
      </c>
    </row>
    <row r="1932" spans="1:8" x14ac:dyDescent="0.25">
      <c r="A1932">
        <v>1931</v>
      </c>
      <c r="B1932" s="579">
        <f t="shared" si="123"/>
        <v>236302.5</v>
      </c>
      <c r="C1932" s="586">
        <f t="shared" si="125"/>
        <v>3.5</v>
      </c>
      <c r="F1932">
        <v>1931</v>
      </c>
      <c r="G1932" s="587">
        <f t="shared" si="126"/>
        <v>405090</v>
      </c>
      <c r="H1932" s="586">
        <f t="shared" si="124"/>
        <v>6</v>
      </c>
    </row>
    <row r="1933" spans="1:8" x14ac:dyDescent="0.25">
      <c r="A1933">
        <v>1932</v>
      </c>
      <c r="B1933" s="579">
        <f t="shared" si="123"/>
        <v>236302.5</v>
      </c>
      <c r="C1933" s="586">
        <f t="shared" si="125"/>
        <v>3.5</v>
      </c>
      <c r="F1933">
        <v>1932</v>
      </c>
      <c r="G1933" s="587">
        <f t="shared" si="126"/>
        <v>405090</v>
      </c>
      <c r="H1933" s="586">
        <f t="shared" si="124"/>
        <v>6</v>
      </c>
    </row>
    <row r="1934" spans="1:8" x14ac:dyDescent="0.25">
      <c r="A1934">
        <v>1933</v>
      </c>
      <c r="B1934" s="579">
        <f t="shared" si="123"/>
        <v>236302.5</v>
      </c>
      <c r="C1934" s="586">
        <f t="shared" si="125"/>
        <v>3.5</v>
      </c>
      <c r="F1934">
        <v>1933</v>
      </c>
      <c r="G1934" s="587">
        <f t="shared" si="126"/>
        <v>405090</v>
      </c>
      <c r="H1934" s="586">
        <f t="shared" si="124"/>
        <v>6</v>
      </c>
    </row>
    <row r="1935" spans="1:8" x14ac:dyDescent="0.25">
      <c r="A1935">
        <v>1934</v>
      </c>
      <c r="B1935" s="579">
        <f t="shared" si="123"/>
        <v>236302.5</v>
      </c>
      <c r="C1935" s="586">
        <f t="shared" si="125"/>
        <v>3.5</v>
      </c>
      <c r="F1935">
        <v>1934</v>
      </c>
      <c r="G1935" s="587">
        <f t="shared" si="126"/>
        <v>405090</v>
      </c>
      <c r="H1935" s="586">
        <f t="shared" si="124"/>
        <v>6</v>
      </c>
    </row>
    <row r="1936" spans="1:8" x14ac:dyDescent="0.25">
      <c r="A1936">
        <v>1935</v>
      </c>
      <c r="B1936" s="579">
        <f t="shared" si="123"/>
        <v>236302.5</v>
      </c>
      <c r="C1936" s="586">
        <f t="shared" si="125"/>
        <v>3.5</v>
      </c>
      <c r="F1936">
        <v>1935</v>
      </c>
      <c r="G1936" s="587">
        <f t="shared" si="126"/>
        <v>405090</v>
      </c>
      <c r="H1936" s="586">
        <f t="shared" si="124"/>
        <v>6</v>
      </c>
    </row>
    <row r="1937" spans="1:8" x14ac:dyDescent="0.25">
      <c r="A1937">
        <v>1936</v>
      </c>
      <c r="B1937" s="579">
        <f t="shared" si="123"/>
        <v>236302.5</v>
      </c>
      <c r="C1937" s="586">
        <f t="shared" si="125"/>
        <v>3.5</v>
      </c>
      <c r="F1937">
        <v>1936</v>
      </c>
      <c r="G1937" s="587">
        <f t="shared" si="126"/>
        <v>405090</v>
      </c>
      <c r="H1937" s="586">
        <f t="shared" si="124"/>
        <v>6</v>
      </c>
    </row>
    <row r="1938" spans="1:8" x14ac:dyDescent="0.25">
      <c r="A1938">
        <v>1937</v>
      </c>
      <c r="B1938" s="579">
        <f t="shared" si="123"/>
        <v>236302.5</v>
      </c>
      <c r="C1938" s="586">
        <f t="shared" si="125"/>
        <v>3.5</v>
      </c>
      <c r="F1938">
        <v>1937</v>
      </c>
      <c r="G1938" s="587">
        <f t="shared" si="126"/>
        <v>405090</v>
      </c>
      <c r="H1938" s="586">
        <f t="shared" si="124"/>
        <v>6</v>
      </c>
    </row>
    <row r="1939" spans="1:8" x14ac:dyDescent="0.25">
      <c r="A1939">
        <v>1938</v>
      </c>
      <c r="B1939" s="579">
        <f t="shared" si="123"/>
        <v>236302.5</v>
      </c>
      <c r="C1939" s="586">
        <f t="shared" si="125"/>
        <v>3.5</v>
      </c>
      <c r="F1939">
        <v>1938</v>
      </c>
      <c r="G1939" s="587">
        <f t="shared" si="126"/>
        <v>405090</v>
      </c>
      <c r="H1939" s="586">
        <f t="shared" si="124"/>
        <v>6</v>
      </c>
    </row>
    <row r="1940" spans="1:8" x14ac:dyDescent="0.25">
      <c r="A1940">
        <v>1939</v>
      </c>
      <c r="B1940" s="579">
        <f t="shared" si="123"/>
        <v>236302.5</v>
      </c>
      <c r="C1940" s="586">
        <f t="shared" si="125"/>
        <v>3.5</v>
      </c>
      <c r="F1940">
        <v>1939</v>
      </c>
      <c r="G1940" s="587">
        <f t="shared" si="126"/>
        <v>405090</v>
      </c>
      <c r="H1940" s="586">
        <f t="shared" si="124"/>
        <v>6</v>
      </c>
    </row>
    <row r="1941" spans="1:8" x14ac:dyDescent="0.25">
      <c r="A1941">
        <v>1940</v>
      </c>
      <c r="B1941" s="579">
        <f t="shared" si="123"/>
        <v>236302.5</v>
      </c>
      <c r="C1941" s="586">
        <f t="shared" si="125"/>
        <v>3.5</v>
      </c>
      <c r="F1941">
        <v>1940</v>
      </c>
      <c r="G1941" s="587">
        <f t="shared" si="126"/>
        <v>405090</v>
      </c>
      <c r="H1941" s="586">
        <f t="shared" si="124"/>
        <v>6</v>
      </c>
    </row>
    <row r="1942" spans="1:8" x14ac:dyDescent="0.25">
      <c r="A1942">
        <v>1941</v>
      </c>
      <c r="B1942" s="579">
        <f t="shared" si="123"/>
        <v>236302.5</v>
      </c>
      <c r="C1942" s="586">
        <f t="shared" si="125"/>
        <v>3.5</v>
      </c>
      <c r="F1942">
        <v>1941</v>
      </c>
      <c r="G1942" s="587">
        <f t="shared" si="126"/>
        <v>405090</v>
      </c>
      <c r="H1942" s="586">
        <f t="shared" si="124"/>
        <v>6</v>
      </c>
    </row>
    <row r="1943" spans="1:8" x14ac:dyDescent="0.25">
      <c r="A1943">
        <v>1942</v>
      </c>
      <c r="B1943" s="579">
        <f t="shared" si="123"/>
        <v>236302.5</v>
      </c>
      <c r="C1943" s="586">
        <f t="shared" si="125"/>
        <v>3.5</v>
      </c>
      <c r="F1943">
        <v>1942</v>
      </c>
      <c r="G1943" s="587">
        <f t="shared" si="126"/>
        <v>405090</v>
      </c>
      <c r="H1943" s="586">
        <f t="shared" si="124"/>
        <v>6</v>
      </c>
    </row>
    <row r="1944" spans="1:8" x14ac:dyDescent="0.25">
      <c r="A1944">
        <v>1943</v>
      </c>
      <c r="B1944" s="579">
        <f t="shared" si="123"/>
        <v>236302.5</v>
      </c>
      <c r="C1944" s="586">
        <f t="shared" si="125"/>
        <v>3.5</v>
      </c>
      <c r="F1944">
        <v>1943</v>
      </c>
      <c r="G1944" s="587">
        <f t="shared" si="126"/>
        <v>405090</v>
      </c>
      <c r="H1944" s="586">
        <f t="shared" si="124"/>
        <v>6</v>
      </c>
    </row>
    <row r="1945" spans="1:8" x14ac:dyDescent="0.25">
      <c r="A1945">
        <v>1944</v>
      </c>
      <c r="B1945" s="579">
        <f t="shared" si="123"/>
        <v>236302.5</v>
      </c>
      <c r="C1945" s="586">
        <f t="shared" si="125"/>
        <v>3.5</v>
      </c>
      <c r="F1945">
        <v>1944</v>
      </c>
      <c r="G1945" s="587">
        <f t="shared" si="126"/>
        <v>405090</v>
      </c>
      <c r="H1945" s="586">
        <f t="shared" si="124"/>
        <v>6</v>
      </c>
    </row>
    <row r="1946" spans="1:8" x14ac:dyDescent="0.25">
      <c r="A1946">
        <v>1945</v>
      </c>
      <c r="B1946" s="579">
        <f t="shared" si="123"/>
        <v>236302.5</v>
      </c>
      <c r="C1946" s="586">
        <f t="shared" si="125"/>
        <v>3.5</v>
      </c>
      <c r="F1946">
        <v>1945</v>
      </c>
      <c r="G1946" s="587">
        <f t="shared" si="126"/>
        <v>405090</v>
      </c>
      <c r="H1946" s="586">
        <f t="shared" si="124"/>
        <v>6</v>
      </c>
    </row>
    <row r="1947" spans="1:8" x14ac:dyDescent="0.25">
      <c r="A1947">
        <v>1946</v>
      </c>
      <c r="B1947" s="579">
        <f t="shared" ref="B1947:B2010" si="127">3.5*$D$2</f>
        <v>236302.5</v>
      </c>
      <c r="C1947" s="586">
        <f t="shared" si="125"/>
        <v>3.5</v>
      </c>
      <c r="F1947">
        <v>1946</v>
      </c>
      <c r="G1947" s="587">
        <f t="shared" si="126"/>
        <v>405090</v>
      </c>
      <c r="H1947" s="586">
        <f t="shared" si="124"/>
        <v>6</v>
      </c>
    </row>
    <row r="1948" spans="1:8" x14ac:dyDescent="0.25">
      <c r="A1948">
        <v>1947</v>
      </c>
      <c r="B1948" s="579">
        <f t="shared" si="127"/>
        <v>236302.5</v>
      </c>
      <c r="C1948" s="586">
        <f t="shared" si="125"/>
        <v>3.5</v>
      </c>
      <c r="F1948">
        <v>1947</v>
      </c>
      <c r="G1948" s="587">
        <f t="shared" si="126"/>
        <v>405090</v>
      </c>
      <c r="H1948" s="586">
        <f t="shared" si="124"/>
        <v>6</v>
      </c>
    </row>
    <row r="1949" spans="1:8" x14ac:dyDescent="0.25">
      <c r="A1949">
        <v>1948</v>
      </c>
      <c r="B1949" s="579">
        <f t="shared" si="127"/>
        <v>236302.5</v>
      </c>
      <c r="C1949" s="586">
        <f t="shared" si="125"/>
        <v>3.5</v>
      </c>
      <c r="F1949">
        <v>1948</v>
      </c>
      <c r="G1949" s="587">
        <f t="shared" si="126"/>
        <v>405090</v>
      </c>
      <c r="H1949" s="586">
        <f t="shared" si="124"/>
        <v>6</v>
      </c>
    </row>
    <row r="1950" spans="1:8" x14ac:dyDescent="0.25">
      <c r="A1950">
        <v>1949</v>
      </c>
      <c r="B1950" s="579">
        <f t="shared" si="127"/>
        <v>236302.5</v>
      </c>
      <c r="C1950" s="586">
        <f t="shared" si="125"/>
        <v>3.5</v>
      </c>
      <c r="F1950">
        <v>1949</v>
      </c>
      <c r="G1950" s="587">
        <f t="shared" si="126"/>
        <v>405090</v>
      </c>
      <c r="H1950" s="586">
        <f t="shared" si="124"/>
        <v>6</v>
      </c>
    </row>
    <row r="1951" spans="1:8" x14ac:dyDescent="0.25">
      <c r="A1951">
        <v>1950</v>
      </c>
      <c r="B1951" s="579">
        <f t="shared" si="127"/>
        <v>236302.5</v>
      </c>
      <c r="C1951" s="586">
        <f t="shared" si="125"/>
        <v>3.5</v>
      </c>
      <c r="F1951">
        <v>1950</v>
      </c>
      <c r="G1951" s="587">
        <f t="shared" si="126"/>
        <v>405090</v>
      </c>
      <c r="H1951" s="586">
        <f t="shared" ref="H1951:H2001" si="128">$L$6</f>
        <v>6</v>
      </c>
    </row>
    <row r="1952" spans="1:8" x14ac:dyDescent="0.25">
      <c r="A1952">
        <v>1951</v>
      </c>
      <c r="B1952" s="579">
        <f t="shared" si="127"/>
        <v>236302.5</v>
      </c>
      <c r="C1952" s="586">
        <f t="shared" si="125"/>
        <v>3.5</v>
      </c>
      <c r="F1952">
        <v>1951</v>
      </c>
      <c r="G1952" s="587">
        <f t="shared" si="126"/>
        <v>405090</v>
      </c>
      <c r="H1952" s="586">
        <f t="shared" si="128"/>
        <v>6</v>
      </c>
    </row>
    <row r="1953" spans="1:8" x14ac:dyDescent="0.25">
      <c r="A1953">
        <v>1952</v>
      </c>
      <c r="B1953" s="579">
        <f t="shared" si="127"/>
        <v>236302.5</v>
      </c>
      <c r="C1953" s="586">
        <f t="shared" si="125"/>
        <v>3.5</v>
      </c>
      <c r="F1953">
        <v>1952</v>
      </c>
      <c r="G1953" s="587">
        <f t="shared" si="126"/>
        <v>405090</v>
      </c>
      <c r="H1953" s="586">
        <f t="shared" si="128"/>
        <v>6</v>
      </c>
    </row>
    <row r="1954" spans="1:8" x14ac:dyDescent="0.25">
      <c r="A1954">
        <v>1953</v>
      </c>
      <c r="B1954" s="579">
        <f t="shared" si="127"/>
        <v>236302.5</v>
      </c>
      <c r="C1954" s="586">
        <f t="shared" si="125"/>
        <v>3.5</v>
      </c>
      <c r="F1954">
        <v>1953</v>
      </c>
      <c r="G1954" s="587">
        <f t="shared" si="126"/>
        <v>405090</v>
      </c>
      <c r="H1954" s="586">
        <f t="shared" si="128"/>
        <v>6</v>
      </c>
    </row>
    <row r="1955" spans="1:8" x14ac:dyDescent="0.25">
      <c r="A1955">
        <v>1954</v>
      </c>
      <c r="B1955" s="579">
        <f t="shared" si="127"/>
        <v>236302.5</v>
      </c>
      <c r="C1955" s="586">
        <f t="shared" si="125"/>
        <v>3.5</v>
      </c>
      <c r="F1955">
        <v>1954</v>
      </c>
      <c r="G1955" s="587">
        <f t="shared" si="126"/>
        <v>405090</v>
      </c>
      <c r="H1955" s="586">
        <f t="shared" si="128"/>
        <v>6</v>
      </c>
    </row>
    <row r="1956" spans="1:8" x14ac:dyDescent="0.25">
      <c r="A1956">
        <v>1955</v>
      </c>
      <c r="B1956" s="579">
        <f t="shared" si="127"/>
        <v>236302.5</v>
      </c>
      <c r="C1956" s="586">
        <f t="shared" si="125"/>
        <v>3.5</v>
      </c>
      <c r="F1956">
        <v>1955</v>
      </c>
      <c r="G1956" s="587">
        <f t="shared" si="126"/>
        <v>405090</v>
      </c>
      <c r="H1956" s="586">
        <f t="shared" si="128"/>
        <v>6</v>
      </c>
    </row>
    <row r="1957" spans="1:8" x14ac:dyDescent="0.25">
      <c r="A1957">
        <v>1956</v>
      </c>
      <c r="B1957" s="579">
        <f t="shared" si="127"/>
        <v>236302.5</v>
      </c>
      <c r="C1957" s="586">
        <f t="shared" si="125"/>
        <v>3.5</v>
      </c>
      <c r="F1957">
        <v>1956</v>
      </c>
      <c r="G1957" s="587">
        <f t="shared" si="126"/>
        <v>405090</v>
      </c>
      <c r="H1957" s="586">
        <f t="shared" si="128"/>
        <v>6</v>
      </c>
    </row>
    <row r="1958" spans="1:8" x14ac:dyDescent="0.25">
      <c r="A1958">
        <v>1957</v>
      </c>
      <c r="B1958" s="579">
        <f t="shared" si="127"/>
        <v>236302.5</v>
      </c>
      <c r="C1958" s="586">
        <f t="shared" si="125"/>
        <v>3.5</v>
      </c>
      <c r="F1958">
        <v>1957</v>
      </c>
      <c r="G1958" s="587">
        <f t="shared" si="126"/>
        <v>405090</v>
      </c>
      <c r="H1958" s="586">
        <f t="shared" si="128"/>
        <v>6</v>
      </c>
    </row>
    <row r="1959" spans="1:8" x14ac:dyDescent="0.25">
      <c r="A1959">
        <v>1958</v>
      </c>
      <c r="B1959" s="579">
        <f t="shared" si="127"/>
        <v>236302.5</v>
      </c>
      <c r="C1959" s="586">
        <f t="shared" si="125"/>
        <v>3.5</v>
      </c>
      <c r="F1959">
        <v>1958</v>
      </c>
      <c r="G1959" s="587">
        <f t="shared" si="126"/>
        <v>405090</v>
      </c>
      <c r="H1959" s="586">
        <f t="shared" si="128"/>
        <v>6</v>
      </c>
    </row>
    <row r="1960" spans="1:8" x14ac:dyDescent="0.25">
      <c r="A1960">
        <v>1959</v>
      </c>
      <c r="B1960" s="579">
        <f t="shared" si="127"/>
        <v>236302.5</v>
      </c>
      <c r="C1960" s="586">
        <f t="shared" si="125"/>
        <v>3.5</v>
      </c>
      <c r="F1960">
        <v>1959</v>
      </c>
      <c r="G1960" s="587">
        <f t="shared" si="126"/>
        <v>405090</v>
      </c>
      <c r="H1960" s="586">
        <f t="shared" si="128"/>
        <v>6</v>
      </c>
    </row>
    <row r="1961" spans="1:8" x14ac:dyDescent="0.25">
      <c r="A1961">
        <v>1960</v>
      </c>
      <c r="B1961" s="579">
        <f t="shared" si="127"/>
        <v>236302.5</v>
      </c>
      <c r="C1961" s="586">
        <f t="shared" si="125"/>
        <v>3.5</v>
      </c>
      <c r="F1961">
        <v>1960</v>
      </c>
      <c r="G1961" s="587">
        <f t="shared" si="126"/>
        <v>405090</v>
      </c>
      <c r="H1961" s="586">
        <f t="shared" si="128"/>
        <v>6</v>
      </c>
    </row>
    <row r="1962" spans="1:8" x14ac:dyDescent="0.25">
      <c r="A1962">
        <v>1961</v>
      </c>
      <c r="B1962" s="579">
        <f t="shared" si="127"/>
        <v>236302.5</v>
      </c>
      <c r="C1962" s="586">
        <f t="shared" si="125"/>
        <v>3.5</v>
      </c>
      <c r="F1962">
        <v>1961</v>
      </c>
      <c r="G1962" s="587">
        <f t="shared" si="126"/>
        <v>405090</v>
      </c>
      <c r="H1962" s="586">
        <f t="shared" si="128"/>
        <v>6</v>
      </c>
    </row>
    <row r="1963" spans="1:8" x14ac:dyDescent="0.25">
      <c r="A1963">
        <v>1962</v>
      </c>
      <c r="B1963" s="579">
        <f t="shared" si="127"/>
        <v>236302.5</v>
      </c>
      <c r="C1963" s="586">
        <f t="shared" si="125"/>
        <v>3.5</v>
      </c>
      <c r="F1963">
        <v>1962</v>
      </c>
      <c r="G1963" s="587">
        <f t="shared" si="126"/>
        <v>405090</v>
      </c>
      <c r="H1963" s="586">
        <f t="shared" si="128"/>
        <v>6</v>
      </c>
    </row>
    <row r="1964" spans="1:8" x14ac:dyDescent="0.25">
      <c r="A1964">
        <v>1963</v>
      </c>
      <c r="B1964" s="579">
        <f t="shared" si="127"/>
        <v>236302.5</v>
      </c>
      <c r="C1964" s="586">
        <f t="shared" si="125"/>
        <v>3.5</v>
      </c>
      <c r="F1964">
        <v>1963</v>
      </c>
      <c r="G1964" s="587">
        <f t="shared" si="126"/>
        <v>405090</v>
      </c>
      <c r="H1964" s="586">
        <f t="shared" si="128"/>
        <v>6</v>
      </c>
    </row>
    <row r="1965" spans="1:8" x14ac:dyDescent="0.25">
      <c r="A1965">
        <v>1964</v>
      </c>
      <c r="B1965" s="579">
        <f t="shared" si="127"/>
        <v>236302.5</v>
      </c>
      <c r="C1965" s="586">
        <f t="shared" si="125"/>
        <v>3.5</v>
      </c>
      <c r="F1965">
        <v>1964</v>
      </c>
      <c r="G1965" s="587">
        <f t="shared" si="126"/>
        <v>405090</v>
      </c>
      <c r="H1965" s="586">
        <f t="shared" si="128"/>
        <v>6</v>
      </c>
    </row>
    <row r="1966" spans="1:8" x14ac:dyDescent="0.25">
      <c r="A1966">
        <v>1965</v>
      </c>
      <c r="B1966" s="579">
        <f t="shared" si="127"/>
        <v>236302.5</v>
      </c>
      <c r="C1966" s="586">
        <f t="shared" si="125"/>
        <v>3.5</v>
      </c>
      <c r="F1966">
        <v>1965</v>
      </c>
      <c r="G1966" s="587">
        <f t="shared" si="126"/>
        <v>405090</v>
      </c>
      <c r="H1966" s="586">
        <f t="shared" si="128"/>
        <v>6</v>
      </c>
    </row>
    <row r="1967" spans="1:8" x14ac:dyDescent="0.25">
      <c r="A1967">
        <v>1966</v>
      </c>
      <c r="B1967" s="579">
        <f t="shared" si="127"/>
        <v>236302.5</v>
      </c>
      <c r="C1967" s="586">
        <f t="shared" si="125"/>
        <v>3.5</v>
      </c>
      <c r="F1967">
        <v>1966</v>
      </c>
      <c r="G1967" s="587">
        <f t="shared" si="126"/>
        <v>405090</v>
      </c>
      <c r="H1967" s="586">
        <f t="shared" si="128"/>
        <v>6</v>
      </c>
    </row>
    <row r="1968" spans="1:8" x14ac:dyDescent="0.25">
      <c r="A1968">
        <v>1967</v>
      </c>
      <c r="B1968" s="579">
        <f t="shared" si="127"/>
        <v>236302.5</v>
      </c>
      <c r="C1968" s="586">
        <f t="shared" si="125"/>
        <v>3.5</v>
      </c>
      <c r="F1968">
        <v>1967</v>
      </c>
      <c r="G1968" s="587">
        <f t="shared" si="126"/>
        <v>405090</v>
      </c>
      <c r="H1968" s="586">
        <f t="shared" si="128"/>
        <v>6</v>
      </c>
    </row>
    <row r="1969" spans="1:8" x14ac:dyDescent="0.25">
      <c r="A1969">
        <v>1968</v>
      </c>
      <c r="B1969" s="579">
        <f t="shared" si="127"/>
        <v>236302.5</v>
      </c>
      <c r="C1969" s="586">
        <f t="shared" si="125"/>
        <v>3.5</v>
      </c>
      <c r="F1969">
        <v>1968</v>
      </c>
      <c r="G1969" s="587">
        <f t="shared" si="126"/>
        <v>405090</v>
      </c>
      <c r="H1969" s="586">
        <f t="shared" si="128"/>
        <v>6</v>
      </c>
    </row>
    <row r="1970" spans="1:8" x14ac:dyDescent="0.25">
      <c r="A1970">
        <v>1969</v>
      </c>
      <c r="B1970" s="579">
        <f t="shared" si="127"/>
        <v>236302.5</v>
      </c>
      <c r="C1970" s="586">
        <f t="shared" si="125"/>
        <v>3.5</v>
      </c>
      <c r="F1970">
        <v>1969</v>
      </c>
      <c r="G1970" s="587">
        <f t="shared" si="126"/>
        <v>405090</v>
      </c>
      <c r="H1970" s="586">
        <f t="shared" si="128"/>
        <v>6</v>
      </c>
    </row>
    <row r="1971" spans="1:8" x14ac:dyDescent="0.25">
      <c r="A1971">
        <v>1970</v>
      </c>
      <c r="B1971" s="579">
        <f t="shared" si="127"/>
        <v>236302.5</v>
      </c>
      <c r="C1971" s="586">
        <f t="shared" si="125"/>
        <v>3.5</v>
      </c>
      <c r="F1971">
        <v>1970</v>
      </c>
      <c r="G1971" s="587">
        <f t="shared" si="126"/>
        <v>405090</v>
      </c>
      <c r="H1971" s="586">
        <f t="shared" si="128"/>
        <v>6</v>
      </c>
    </row>
    <row r="1972" spans="1:8" x14ac:dyDescent="0.25">
      <c r="A1972">
        <v>1971</v>
      </c>
      <c r="B1972" s="579">
        <f t="shared" si="127"/>
        <v>236302.5</v>
      </c>
      <c r="C1972" s="586">
        <f t="shared" si="125"/>
        <v>3.5</v>
      </c>
      <c r="F1972">
        <v>1971</v>
      </c>
      <c r="G1972" s="587">
        <f t="shared" si="126"/>
        <v>405090</v>
      </c>
      <c r="H1972" s="586">
        <f t="shared" si="128"/>
        <v>6</v>
      </c>
    </row>
    <row r="1973" spans="1:8" x14ac:dyDescent="0.25">
      <c r="A1973">
        <v>1972</v>
      </c>
      <c r="B1973" s="579">
        <f t="shared" si="127"/>
        <v>236302.5</v>
      </c>
      <c r="C1973" s="586">
        <f t="shared" si="125"/>
        <v>3.5</v>
      </c>
      <c r="F1973">
        <v>1972</v>
      </c>
      <c r="G1973" s="587">
        <f t="shared" si="126"/>
        <v>405090</v>
      </c>
      <c r="H1973" s="586">
        <f t="shared" si="128"/>
        <v>6</v>
      </c>
    </row>
    <row r="1974" spans="1:8" x14ac:dyDescent="0.25">
      <c r="A1974">
        <v>1973</v>
      </c>
      <c r="B1974" s="579">
        <f t="shared" si="127"/>
        <v>236302.5</v>
      </c>
      <c r="C1974" s="586">
        <f t="shared" si="125"/>
        <v>3.5</v>
      </c>
      <c r="F1974">
        <v>1973</v>
      </c>
      <c r="G1974" s="587">
        <f t="shared" si="126"/>
        <v>405090</v>
      </c>
      <c r="H1974" s="586">
        <f t="shared" si="128"/>
        <v>6</v>
      </c>
    </row>
    <row r="1975" spans="1:8" x14ac:dyDescent="0.25">
      <c r="A1975">
        <v>1974</v>
      </c>
      <c r="B1975" s="579">
        <f t="shared" si="127"/>
        <v>236302.5</v>
      </c>
      <c r="C1975" s="586">
        <f t="shared" si="125"/>
        <v>3.5</v>
      </c>
      <c r="F1975">
        <v>1974</v>
      </c>
      <c r="G1975" s="587">
        <f t="shared" si="126"/>
        <v>405090</v>
      </c>
      <c r="H1975" s="586">
        <f t="shared" si="128"/>
        <v>6</v>
      </c>
    </row>
    <row r="1976" spans="1:8" x14ac:dyDescent="0.25">
      <c r="A1976">
        <v>1975</v>
      </c>
      <c r="B1976" s="579">
        <f t="shared" si="127"/>
        <v>236302.5</v>
      </c>
      <c r="C1976" s="586">
        <f t="shared" si="125"/>
        <v>3.5</v>
      </c>
      <c r="F1976">
        <v>1975</v>
      </c>
      <c r="G1976" s="587">
        <f t="shared" si="126"/>
        <v>405090</v>
      </c>
      <c r="H1976" s="586">
        <f t="shared" si="128"/>
        <v>6</v>
      </c>
    </row>
    <row r="1977" spans="1:8" x14ac:dyDescent="0.25">
      <c r="A1977">
        <v>1976</v>
      </c>
      <c r="B1977" s="579">
        <f t="shared" si="127"/>
        <v>236302.5</v>
      </c>
      <c r="C1977" s="586">
        <f t="shared" si="125"/>
        <v>3.5</v>
      </c>
      <c r="F1977">
        <v>1976</v>
      </c>
      <c r="G1977" s="587">
        <f t="shared" si="126"/>
        <v>405090</v>
      </c>
      <c r="H1977" s="586">
        <f t="shared" si="128"/>
        <v>6</v>
      </c>
    </row>
    <row r="1978" spans="1:8" x14ac:dyDescent="0.25">
      <c r="A1978">
        <v>1977</v>
      </c>
      <c r="B1978" s="579">
        <f t="shared" si="127"/>
        <v>236302.5</v>
      </c>
      <c r="C1978" s="586">
        <f t="shared" si="125"/>
        <v>3.5</v>
      </c>
      <c r="F1978">
        <v>1977</v>
      </c>
      <c r="G1978" s="587">
        <f t="shared" si="126"/>
        <v>405090</v>
      </c>
      <c r="H1978" s="586">
        <f t="shared" si="128"/>
        <v>6</v>
      </c>
    </row>
    <row r="1979" spans="1:8" x14ac:dyDescent="0.25">
      <c r="A1979">
        <v>1978</v>
      </c>
      <c r="B1979" s="579">
        <f t="shared" si="127"/>
        <v>236302.5</v>
      </c>
      <c r="C1979" s="586">
        <f t="shared" si="125"/>
        <v>3.5</v>
      </c>
      <c r="F1979">
        <v>1978</v>
      </c>
      <c r="G1979" s="587">
        <f t="shared" si="126"/>
        <v>405090</v>
      </c>
      <c r="H1979" s="586">
        <f t="shared" si="128"/>
        <v>6</v>
      </c>
    </row>
    <row r="1980" spans="1:8" x14ac:dyDescent="0.25">
      <c r="A1980">
        <v>1979</v>
      </c>
      <c r="B1980" s="579">
        <f t="shared" si="127"/>
        <v>236302.5</v>
      </c>
      <c r="C1980" s="586">
        <f t="shared" si="125"/>
        <v>3.5</v>
      </c>
      <c r="F1980">
        <v>1979</v>
      </c>
      <c r="G1980" s="587">
        <f t="shared" si="126"/>
        <v>405090</v>
      </c>
      <c r="H1980" s="586">
        <f t="shared" si="128"/>
        <v>6</v>
      </c>
    </row>
    <row r="1981" spans="1:8" x14ac:dyDescent="0.25">
      <c r="A1981">
        <v>1980</v>
      </c>
      <c r="B1981" s="579">
        <f t="shared" si="127"/>
        <v>236302.5</v>
      </c>
      <c r="C1981" s="586">
        <f t="shared" si="125"/>
        <v>3.5</v>
      </c>
      <c r="F1981">
        <v>1980</v>
      </c>
      <c r="G1981" s="587">
        <f t="shared" si="126"/>
        <v>405090</v>
      </c>
      <c r="H1981" s="586">
        <f t="shared" si="128"/>
        <v>6</v>
      </c>
    </row>
    <row r="1982" spans="1:8" x14ac:dyDescent="0.25">
      <c r="A1982">
        <v>1981</v>
      </c>
      <c r="B1982" s="579">
        <f t="shared" si="127"/>
        <v>236302.5</v>
      </c>
      <c r="C1982" s="586">
        <f t="shared" si="125"/>
        <v>3.5</v>
      </c>
      <c r="F1982">
        <v>1981</v>
      </c>
      <c r="G1982" s="587">
        <f t="shared" si="126"/>
        <v>405090</v>
      </c>
      <c r="H1982" s="586">
        <f t="shared" si="128"/>
        <v>6</v>
      </c>
    </row>
    <row r="1983" spans="1:8" x14ac:dyDescent="0.25">
      <c r="A1983">
        <v>1982</v>
      </c>
      <c r="B1983" s="579">
        <f t="shared" si="127"/>
        <v>236302.5</v>
      </c>
      <c r="C1983" s="586">
        <f t="shared" si="125"/>
        <v>3.5</v>
      </c>
      <c r="F1983">
        <v>1982</v>
      </c>
      <c r="G1983" s="587">
        <f t="shared" si="126"/>
        <v>405090</v>
      </c>
      <c r="H1983" s="586">
        <f t="shared" si="128"/>
        <v>6</v>
      </c>
    </row>
    <row r="1984" spans="1:8" x14ac:dyDescent="0.25">
      <c r="A1984">
        <v>1983</v>
      </c>
      <c r="B1984" s="579">
        <f t="shared" si="127"/>
        <v>236302.5</v>
      </c>
      <c r="C1984" s="586">
        <f t="shared" si="125"/>
        <v>3.5</v>
      </c>
      <c r="F1984">
        <v>1983</v>
      </c>
      <c r="G1984" s="587">
        <f t="shared" si="126"/>
        <v>405090</v>
      </c>
      <c r="H1984" s="586">
        <f t="shared" si="128"/>
        <v>6</v>
      </c>
    </row>
    <row r="1985" spans="1:8" x14ac:dyDescent="0.25">
      <c r="A1985">
        <v>1984</v>
      </c>
      <c r="B1985" s="579">
        <f t="shared" si="127"/>
        <v>236302.5</v>
      </c>
      <c r="C1985" s="586">
        <f t="shared" si="125"/>
        <v>3.5</v>
      </c>
      <c r="F1985">
        <v>1984</v>
      </c>
      <c r="G1985" s="587">
        <f t="shared" si="126"/>
        <v>405090</v>
      </c>
      <c r="H1985" s="586">
        <f t="shared" si="128"/>
        <v>6</v>
      </c>
    </row>
    <row r="1986" spans="1:8" x14ac:dyDescent="0.25">
      <c r="A1986">
        <v>1985</v>
      </c>
      <c r="B1986" s="579">
        <f t="shared" si="127"/>
        <v>236302.5</v>
      </c>
      <c r="C1986" s="586">
        <f t="shared" si="125"/>
        <v>3.5</v>
      </c>
      <c r="F1986">
        <v>1985</v>
      </c>
      <c r="G1986" s="587">
        <f t="shared" si="126"/>
        <v>405090</v>
      </c>
      <c r="H1986" s="586">
        <f t="shared" si="128"/>
        <v>6</v>
      </c>
    </row>
    <row r="1987" spans="1:8" x14ac:dyDescent="0.25">
      <c r="A1987">
        <v>1986</v>
      </c>
      <c r="B1987" s="579">
        <f t="shared" si="127"/>
        <v>236302.5</v>
      </c>
      <c r="C1987" s="586">
        <f t="shared" ref="C1987:C2050" si="129">B1987/$D$2</f>
        <v>3.5</v>
      </c>
      <c r="F1987">
        <v>1986</v>
      </c>
      <c r="G1987" s="587">
        <f t="shared" ref="G1987:G2050" si="130">H1987*$D$2</f>
        <v>405090</v>
      </c>
      <c r="H1987" s="586">
        <f t="shared" si="128"/>
        <v>6</v>
      </c>
    </row>
    <row r="1988" spans="1:8" x14ac:dyDescent="0.25">
      <c r="A1988">
        <v>1987</v>
      </c>
      <c r="B1988" s="579">
        <f t="shared" si="127"/>
        <v>236302.5</v>
      </c>
      <c r="C1988" s="586">
        <f t="shared" si="129"/>
        <v>3.5</v>
      </c>
      <c r="F1988">
        <v>1987</v>
      </c>
      <c r="G1988" s="587">
        <f t="shared" si="130"/>
        <v>405090</v>
      </c>
      <c r="H1988" s="586">
        <f t="shared" si="128"/>
        <v>6</v>
      </c>
    </row>
    <row r="1989" spans="1:8" x14ac:dyDescent="0.25">
      <c r="A1989">
        <v>1988</v>
      </c>
      <c r="B1989" s="579">
        <f t="shared" si="127"/>
        <v>236302.5</v>
      </c>
      <c r="C1989" s="586">
        <f t="shared" si="129"/>
        <v>3.5</v>
      </c>
      <c r="F1989">
        <v>1988</v>
      </c>
      <c r="G1989" s="587">
        <f t="shared" si="130"/>
        <v>405090</v>
      </c>
      <c r="H1989" s="586">
        <f t="shared" si="128"/>
        <v>6</v>
      </c>
    </row>
    <row r="1990" spans="1:8" x14ac:dyDescent="0.25">
      <c r="A1990">
        <v>1989</v>
      </c>
      <c r="B1990" s="579">
        <f t="shared" si="127"/>
        <v>236302.5</v>
      </c>
      <c r="C1990" s="586">
        <f t="shared" si="129"/>
        <v>3.5</v>
      </c>
      <c r="F1990">
        <v>1989</v>
      </c>
      <c r="G1990" s="587">
        <f t="shared" si="130"/>
        <v>405090</v>
      </c>
      <c r="H1990" s="586">
        <f t="shared" si="128"/>
        <v>6</v>
      </c>
    </row>
    <row r="1991" spans="1:8" x14ac:dyDescent="0.25">
      <c r="A1991">
        <v>1990</v>
      </c>
      <c r="B1991" s="579">
        <f t="shared" si="127"/>
        <v>236302.5</v>
      </c>
      <c r="C1991" s="586">
        <f t="shared" si="129"/>
        <v>3.5</v>
      </c>
      <c r="F1991">
        <v>1990</v>
      </c>
      <c r="G1991" s="587">
        <f t="shared" si="130"/>
        <v>405090</v>
      </c>
      <c r="H1991" s="586">
        <f t="shared" si="128"/>
        <v>6</v>
      </c>
    </row>
    <row r="1992" spans="1:8" x14ac:dyDescent="0.25">
      <c r="A1992">
        <v>1991</v>
      </c>
      <c r="B1992" s="579">
        <f t="shared" si="127"/>
        <v>236302.5</v>
      </c>
      <c r="C1992" s="586">
        <f t="shared" si="129"/>
        <v>3.5</v>
      </c>
      <c r="F1992">
        <v>1991</v>
      </c>
      <c r="G1992" s="587">
        <f t="shared" si="130"/>
        <v>405090</v>
      </c>
      <c r="H1992" s="586">
        <f t="shared" si="128"/>
        <v>6</v>
      </c>
    </row>
    <row r="1993" spans="1:8" x14ac:dyDescent="0.25">
      <c r="A1993">
        <v>1992</v>
      </c>
      <c r="B1993" s="579">
        <f t="shared" si="127"/>
        <v>236302.5</v>
      </c>
      <c r="C1993" s="586">
        <f t="shared" si="129"/>
        <v>3.5</v>
      </c>
      <c r="F1993">
        <v>1992</v>
      </c>
      <c r="G1993" s="587">
        <f t="shared" si="130"/>
        <v>405090</v>
      </c>
      <c r="H1993" s="586">
        <f t="shared" si="128"/>
        <v>6</v>
      </c>
    </row>
    <row r="1994" spans="1:8" x14ac:dyDescent="0.25">
      <c r="A1994">
        <v>1993</v>
      </c>
      <c r="B1994" s="579">
        <f t="shared" si="127"/>
        <v>236302.5</v>
      </c>
      <c r="C1994" s="586">
        <f t="shared" si="129"/>
        <v>3.5</v>
      </c>
      <c r="F1994">
        <v>1993</v>
      </c>
      <c r="G1994" s="587">
        <f t="shared" si="130"/>
        <v>405090</v>
      </c>
      <c r="H1994" s="586">
        <f t="shared" si="128"/>
        <v>6</v>
      </c>
    </row>
    <row r="1995" spans="1:8" x14ac:dyDescent="0.25">
      <c r="A1995">
        <v>1994</v>
      </c>
      <c r="B1995" s="579">
        <f t="shared" si="127"/>
        <v>236302.5</v>
      </c>
      <c r="C1995" s="586">
        <f t="shared" si="129"/>
        <v>3.5</v>
      </c>
      <c r="F1995">
        <v>1994</v>
      </c>
      <c r="G1995" s="587">
        <f t="shared" si="130"/>
        <v>405090</v>
      </c>
      <c r="H1995" s="586">
        <f t="shared" si="128"/>
        <v>6</v>
      </c>
    </row>
    <row r="1996" spans="1:8" x14ac:dyDescent="0.25">
      <c r="A1996">
        <v>1995</v>
      </c>
      <c r="B1996" s="579">
        <f t="shared" si="127"/>
        <v>236302.5</v>
      </c>
      <c r="C1996" s="586">
        <f t="shared" si="129"/>
        <v>3.5</v>
      </c>
      <c r="F1996">
        <v>1995</v>
      </c>
      <c r="G1996" s="587">
        <f t="shared" si="130"/>
        <v>405090</v>
      </c>
      <c r="H1996" s="586">
        <f t="shared" si="128"/>
        <v>6</v>
      </c>
    </row>
    <row r="1997" spans="1:8" x14ac:dyDescent="0.25">
      <c r="A1997">
        <v>1996</v>
      </c>
      <c r="B1997" s="579">
        <f t="shared" si="127"/>
        <v>236302.5</v>
      </c>
      <c r="C1997" s="586">
        <f t="shared" si="129"/>
        <v>3.5</v>
      </c>
      <c r="F1997">
        <v>1996</v>
      </c>
      <c r="G1997" s="587">
        <f t="shared" si="130"/>
        <v>405090</v>
      </c>
      <c r="H1997" s="586">
        <f t="shared" si="128"/>
        <v>6</v>
      </c>
    </row>
    <row r="1998" spans="1:8" x14ac:dyDescent="0.25">
      <c r="A1998">
        <v>1997</v>
      </c>
      <c r="B1998" s="579">
        <f t="shared" si="127"/>
        <v>236302.5</v>
      </c>
      <c r="C1998" s="586">
        <f t="shared" si="129"/>
        <v>3.5</v>
      </c>
      <c r="F1998">
        <v>1997</v>
      </c>
      <c r="G1998" s="587">
        <f t="shared" si="130"/>
        <v>405090</v>
      </c>
      <c r="H1998" s="586">
        <f t="shared" si="128"/>
        <v>6</v>
      </c>
    </row>
    <row r="1999" spans="1:8" x14ac:dyDescent="0.25">
      <c r="A1999">
        <v>1998</v>
      </c>
      <c r="B1999" s="579">
        <f t="shared" si="127"/>
        <v>236302.5</v>
      </c>
      <c r="C1999" s="586">
        <f t="shared" si="129"/>
        <v>3.5</v>
      </c>
      <c r="F1999">
        <v>1998</v>
      </c>
      <c r="G1999" s="587">
        <f t="shared" si="130"/>
        <v>405090</v>
      </c>
      <c r="H1999" s="586">
        <f t="shared" si="128"/>
        <v>6</v>
      </c>
    </row>
    <row r="2000" spans="1:8" x14ac:dyDescent="0.25">
      <c r="A2000">
        <v>1999</v>
      </c>
      <c r="B2000" s="579">
        <f t="shared" si="127"/>
        <v>236302.5</v>
      </c>
      <c r="C2000" s="586">
        <f t="shared" si="129"/>
        <v>3.5</v>
      </c>
      <c r="F2000">
        <v>1999</v>
      </c>
      <c r="G2000" s="587">
        <f t="shared" si="130"/>
        <v>405090</v>
      </c>
      <c r="H2000" s="586">
        <f t="shared" si="128"/>
        <v>6</v>
      </c>
    </row>
    <row r="2001" spans="1:8" x14ac:dyDescent="0.25">
      <c r="A2001">
        <v>2000</v>
      </c>
      <c r="B2001" s="579">
        <f t="shared" si="127"/>
        <v>236302.5</v>
      </c>
      <c r="C2001" s="586">
        <f t="shared" si="129"/>
        <v>3.5</v>
      </c>
      <c r="F2001">
        <v>2000</v>
      </c>
      <c r="G2001" s="587">
        <f t="shared" si="130"/>
        <v>405090</v>
      </c>
      <c r="H2001" s="586">
        <f t="shared" si="128"/>
        <v>6</v>
      </c>
    </row>
    <row r="2002" spans="1:8" x14ac:dyDescent="0.25">
      <c r="A2002">
        <v>2001</v>
      </c>
      <c r="B2002" s="579">
        <f t="shared" si="127"/>
        <v>236302.5</v>
      </c>
      <c r="C2002" s="586">
        <f t="shared" si="129"/>
        <v>3.5</v>
      </c>
      <c r="F2002">
        <v>2001</v>
      </c>
      <c r="G2002" s="587">
        <f t="shared" si="130"/>
        <v>472605</v>
      </c>
      <c r="H2002" s="586">
        <f>$L$7</f>
        <v>7</v>
      </c>
    </row>
    <row r="2003" spans="1:8" x14ac:dyDescent="0.25">
      <c r="A2003">
        <v>2002</v>
      </c>
      <c r="B2003" s="579">
        <f t="shared" si="127"/>
        <v>236302.5</v>
      </c>
      <c r="C2003" s="586">
        <f t="shared" si="129"/>
        <v>3.5</v>
      </c>
      <c r="F2003">
        <v>2002</v>
      </c>
      <c r="G2003" s="587">
        <f t="shared" si="130"/>
        <v>472605</v>
      </c>
      <c r="H2003" s="586">
        <f t="shared" ref="H2003:H2066" si="131">$L$7</f>
        <v>7</v>
      </c>
    </row>
    <row r="2004" spans="1:8" x14ac:dyDescent="0.25">
      <c r="A2004">
        <v>2003</v>
      </c>
      <c r="B2004" s="579">
        <f t="shared" si="127"/>
        <v>236302.5</v>
      </c>
      <c r="C2004" s="586">
        <f t="shared" si="129"/>
        <v>3.5</v>
      </c>
      <c r="F2004">
        <v>2003</v>
      </c>
      <c r="G2004" s="587">
        <f t="shared" si="130"/>
        <v>472605</v>
      </c>
      <c r="H2004" s="586">
        <f t="shared" si="131"/>
        <v>7</v>
      </c>
    </row>
    <row r="2005" spans="1:8" x14ac:dyDescent="0.25">
      <c r="A2005">
        <v>2004</v>
      </c>
      <c r="B2005" s="579">
        <f t="shared" si="127"/>
        <v>236302.5</v>
      </c>
      <c r="C2005" s="586">
        <f t="shared" si="129"/>
        <v>3.5</v>
      </c>
      <c r="F2005">
        <v>2004</v>
      </c>
      <c r="G2005" s="587">
        <f t="shared" si="130"/>
        <v>472605</v>
      </c>
      <c r="H2005" s="586">
        <f t="shared" si="131"/>
        <v>7</v>
      </c>
    </row>
    <row r="2006" spans="1:8" x14ac:dyDescent="0.25">
      <c r="A2006">
        <v>2005</v>
      </c>
      <c r="B2006" s="579">
        <f t="shared" si="127"/>
        <v>236302.5</v>
      </c>
      <c r="C2006" s="586">
        <f t="shared" si="129"/>
        <v>3.5</v>
      </c>
      <c r="F2006">
        <v>2005</v>
      </c>
      <c r="G2006" s="587">
        <f t="shared" si="130"/>
        <v>472605</v>
      </c>
      <c r="H2006" s="586">
        <f t="shared" si="131"/>
        <v>7</v>
      </c>
    </row>
    <row r="2007" spans="1:8" x14ac:dyDescent="0.25">
      <c r="A2007">
        <v>2006</v>
      </c>
      <c r="B2007" s="579">
        <f t="shared" si="127"/>
        <v>236302.5</v>
      </c>
      <c r="C2007" s="586">
        <f t="shared" si="129"/>
        <v>3.5</v>
      </c>
      <c r="F2007">
        <v>2006</v>
      </c>
      <c r="G2007" s="587">
        <f t="shared" si="130"/>
        <v>472605</v>
      </c>
      <c r="H2007" s="586">
        <f t="shared" si="131"/>
        <v>7</v>
      </c>
    </row>
    <row r="2008" spans="1:8" x14ac:dyDescent="0.25">
      <c r="A2008">
        <v>2007</v>
      </c>
      <c r="B2008" s="579">
        <f t="shared" si="127"/>
        <v>236302.5</v>
      </c>
      <c r="C2008" s="586">
        <f t="shared" si="129"/>
        <v>3.5</v>
      </c>
      <c r="F2008">
        <v>2007</v>
      </c>
      <c r="G2008" s="587">
        <f t="shared" si="130"/>
        <v>472605</v>
      </c>
      <c r="H2008" s="586">
        <f t="shared" si="131"/>
        <v>7</v>
      </c>
    </row>
    <row r="2009" spans="1:8" x14ac:dyDescent="0.25">
      <c r="A2009">
        <v>2008</v>
      </c>
      <c r="B2009" s="579">
        <f t="shared" si="127"/>
        <v>236302.5</v>
      </c>
      <c r="C2009" s="586">
        <f t="shared" si="129"/>
        <v>3.5</v>
      </c>
      <c r="F2009">
        <v>2008</v>
      </c>
      <c r="G2009" s="587">
        <f t="shared" si="130"/>
        <v>472605</v>
      </c>
      <c r="H2009" s="586">
        <f t="shared" si="131"/>
        <v>7</v>
      </c>
    </row>
    <row r="2010" spans="1:8" x14ac:dyDescent="0.25">
      <c r="A2010">
        <v>2009</v>
      </c>
      <c r="B2010" s="579">
        <f t="shared" si="127"/>
        <v>236302.5</v>
      </c>
      <c r="C2010" s="586">
        <f t="shared" si="129"/>
        <v>3.5</v>
      </c>
      <c r="F2010">
        <v>2009</v>
      </c>
      <c r="G2010" s="587">
        <f t="shared" si="130"/>
        <v>472605</v>
      </c>
      <c r="H2010" s="586">
        <f t="shared" si="131"/>
        <v>7</v>
      </c>
    </row>
    <row r="2011" spans="1:8" x14ac:dyDescent="0.25">
      <c r="A2011">
        <v>2010</v>
      </c>
      <c r="B2011" s="579">
        <f t="shared" ref="B2011:B2074" si="132">3.5*$D$2</f>
        <v>236302.5</v>
      </c>
      <c r="C2011" s="586">
        <f t="shared" si="129"/>
        <v>3.5</v>
      </c>
      <c r="F2011">
        <v>2010</v>
      </c>
      <c r="G2011" s="587">
        <f t="shared" si="130"/>
        <v>472605</v>
      </c>
      <c r="H2011" s="586">
        <f t="shared" si="131"/>
        <v>7</v>
      </c>
    </row>
    <row r="2012" spans="1:8" x14ac:dyDescent="0.25">
      <c r="A2012">
        <v>2011</v>
      </c>
      <c r="B2012" s="579">
        <f t="shared" si="132"/>
        <v>236302.5</v>
      </c>
      <c r="C2012" s="586">
        <f t="shared" si="129"/>
        <v>3.5</v>
      </c>
      <c r="F2012">
        <v>2011</v>
      </c>
      <c r="G2012" s="587">
        <f t="shared" si="130"/>
        <v>472605</v>
      </c>
      <c r="H2012" s="586">
        <f t="shared" si="131"/>
        <v>7</v>
      </c>
    </row>
    <row r="2013" spans="1:8" x14ac:dyDescent="0.25">
      <c r="A2013">
        <v>2012</v>
      </c>
      <c r="B2013" s="579">
        <f t="shared" si="132"/>
        <v>236302.5</v>
      </c>
      <c r="C2013" s="586">
        <f t="shared" si="129"/>
        <v>3.5</v>
      </c>
      <c r="F2013">
        <v>2012</v>
      </c>
      <c r="G2013" s="587">
        <f t="shared" si="130"/>
        <v>472605</v>
      </c>
      <c r="H2013" s="586">
        <f t="shared" si="131"/>
        <v>7</v>
      </c>
    </row>
    <row r="2014" spans="1:8" x14ac:dyDescent="0.25">
      <c r="A2014">
        <v>2013</v>
      </c>
      <c r="B2014" s="579">
        <f t="shared" si="132"/>
        <v>236302.5</v>
      </c>
      <c r="C2014" s="586">
        <f t="shared" si="129"/>
        <v>3.5</v>
      </c>
      <c r="F2014">
        <v>2013</v>
      </c>
      <c r="G2014" s="587">
        <f t="shared" si="130"/>
        <v>472605</v>
      </c>
      <c r="H2014" s="586">
        <f t="shared" si="131"/>
        <v>7</v>
      </c>
    </row>
    <row r="2015" spans="1:8" x14ac:dyDescent="0.25">
      <c r="A2015">
        <v>2014</v>
      </c>
      <c r="B2015" s="579">
        <f t="shared" si="132"/>
        <v>236302.5</v>
      </c>
      <c r="C2015" s="586">
        <f t="shared" si="129"/>
        <v>3.5</v>
      </c>
      <c r="F2015">
        <v>2014</v>
      </c>
      <c r="G2015" s="587">
        <f t="shared" si="130"/>
        <v>472605</v>
      </c>
      <c r="H2015" s="586">
        <f t="shared" si="131"/>
        <v>7</v>
      </c>
    </row>
    <row r="2016" spans="1:8" x14ac:dyDescent="0.25">
      <c r="A2016">
        <v>2015</v>
      </c>
      <c r="B2016" s="579">
        <f t="shared" si="132"/>
        <v>236302.5</v>
      </c>
      <c r="C2016" s="586">
        <f t="shared" si="129"/>
        <v>3.5</v>
      </c>
      <c r="F2016">
        <v>2015</v>
      </c>
      <c r="G2016" s="587">
        <f t="shared" si="130"/>
        <v>472605</v>
      </c>
      <c r="H2016" s="586">
        <f t="shared" si="131"/>
        <v>7</v>
      </c>
    </row>
    <row r="2017" spans="1:8" x14ac:dyDescent="0.25">
      <c r="A2017">
        <v>2016</v>
      </c>
      <c r="B2017" s="579">
        <f t="shared" si="132"/>
        <v>236302.5</v>
      </c>
      <c r="C2017" s="586">
        <f t="shared" si="129"/>
        <v>3.5</v>
      </c>
      <c r="F2017">
        <v>2016</v>
      </c>
      <c r="G2017" s="587">
        <f t="shared" si="130"/>
        <v>472605</v>
      </c>
      <c r="H2017" s="586">
        <f t="shared" si="131"/>
        <v>7</v>
      </c>
    </row>
    <row r="2018" spans="1:8" x14ac:dyDescent="0.25">
      <c r="A2018">
        <v>2017</v>
      </c>
      <c r="B2018" s="579">
        <f t="shared" si="132"/>
        <v>236302.5</v>
      </c>
      <c r="C2018" s="586">
        <f t="shared" si="129"/>
        <v>3.5</v>
      </c>
      <c r="F2018">
        <v>2017</v>
      </c>
      <c r="G2018" s="587">
        <f t="shared" si="130"/>
        <v>472605</v>
      </c>
      <c r="H2018" s="586">
        <f t="shared" si="131"/>
        <v>7</v>
      </c>
    </row>
    <row r="2019" spans="1:8" x14ac:dyDescent="0.25">
      <c r="A2019">
        <v>2018</v>
      </c>
      <c r="B2019" s="579">
        <f t="shared" si="132"/>
        <v>236302.5</v>
      </c>
      <c r="C2019" s="586">
        <f t="shared" si="129"/>
        <v>3.5</v>
      </c>
      <c r="F2019">
        <v>2018</v>
      </c>
      <c r="G2019" s="587">
        <f t="shared" si="130"/>
        <v>472605</v>
      </c>
      <c r="H2019" s="586">
        <f t="shared" si="131"/>
        <v>7</v>
      </c>
    </row>
    <row r="2020" spans="1:8" x14ac:dyDescent="0.25">
      <c r="A2020">
        <v>2019</v>
      </c>
      <c r="B2020" s="579">
        <f t="shared" si="132"/>
        <v>236302.5</v>
      </c>
      <c r="C2020" s="586">
        <f t="shared" si="129"/>
        <v>3.5</v>
      </c>
      <c r="F2020">
        <v>2019</v>
      </c>
      <c r="G2020" s="587">
        <f t="shared" si="130"/>
        <v>472605</v>
      </c>
      <c r="H2020" s="586">
        <f t="shared" si="131"/>
        <v>7</v>
      </c>
    </row>
    <row r="2021" spans="1:8" x14ac:dyDescent="0.25">
      <c r="A2021">
        <v>2020</v>
      </c>
      <c r="B2021" s="579">
        <f t="shared" si="132"/>
        <v>236302.5</v>
      </c>
      <c r="C2021" s="586">
        <f t="shared" si="129"/>
        <v>3.5</v>
      </c>
      <c r="F2021">
        <v>2020</v>
      </c>
      <c r="G2021" s="587">
        <f t="shared" si="130"/>
        <v>472605</v>
      </c>
      <c r="H2021" s="586">
        <f t="shared" si="131"/>
        <v>7</v>
      </c>
    </row>
    <row r="2022" spans="1:8" x14ac:dyDescent="0.25">
      <c r="A2022">
        <v>2021</v>
      </c>
      <c r="B2022" s="579">
        <f t="shared" si="132"/>
        <v>236302.5</v>
      </c>
      <c r="C2022" s="586">
        <f t="shared" si="129"/>
        <v>3.5</v>
      </c>
      <c r="F2022">
        <v>2021</v>
      </c>
      <c r="G2022" s="587">
        <f t="shared" si="130"/>
        <v>472605</v>
      </c>
      <c r="H2022" s="586">
        <f t="shared" si="131"/>
        <v>7</v>
      </c>
    </row>
    <row r="2023" spans="1:8" x14ac:dyDescent="0.25">
      <c r="A2023">
        <v>2022</v>
      </c>
      <c r="B2023" s="579">
        <f t="shared" si="132"/>
        <v>236302.5</v>
      </c>
      <c r="C2023" s="586">
        <f t="shared" si="129"/>
        <v>3.5</v>
      </c>
      <c r="F2023">
        <v>2022</v>
      </c>
      <c r="G2023" s="587">
        <f t="shared" si="130"/>
        <v>472605</v>
      </c>
      <c r="H2023" s="586">
        <f t="shared" si="131"/>
        <v>7</v>
      </c>
    </row>
    <row r="2024" spans="1:8" x14ac:dyDescent="0.25">
      <c r="A2024">
        <v>2023</v>
      </c>
      <c r="B2024" s="579">
        <f t="shared" si="132"/>
        <v>236302.5</v>
      </c>
      <c r="C2024" s="586">
        <f t="shared" si="129"/>
        <v>3.5</v>
      </c>
      <c r="F2024">
        <v>2023</v>
      </c>
      <c r="G2024" s="587">
        <f t="shared" si="130"/>
        <v>472605</v>
      </c>
      <c r="H2024" s="586">
        <f t="shared" si="131"/>
        <v>7</v>
      </c>
    </row>
    <row r="2025" spans="1:8" x14ac:dyDescent="0.25">
      <c r="A2025">
        <v>2024</v>
      </c>
      <c r="B2025" s="579">
        <f t="shared" si="132"/>
        <v>236302.5</v>
      </c>
      <c r="C2025" s="586">
        <f t="shared" si="129"/>
        <v>3.5</v>
      </c>
      <c r="F2025">
        <v>2024</v>
      </c>
      <c r="G2025" s="587">
        <f t="shared" si="130"/>
        <v>472605</v>
      </c>
      <c r="H2025" s="586">
        <f t="shared" si="131"/>
        <v>7</v>
      </c>
    </row>
    <row r="2026" spans="1:8" x14ac:dyDescent="0.25">
      <c r="A2026">
        <v>2025</v>
      </c>
      <c r="B2026" s="579">
        <f t="shared" si="132"/>
        <v>236302.5</v>
      </c>
      <c r="C2026" s="586">
        <f t="shared" si="129"/>
        <v>3.5</v>
      </c>
      <c r="F2026">
        <v>2025</v>
      </c>
      <c r="G2026" s="587">
        <f t="shared" si="130"/>
        <v>472605</v>
      </c>
      <c r="H2026" s="586">
        <f t="shared" si="131"/>
        <v>7</v>
      </c>
    </row>
    <row r="2027" spans="1:8" x14ac:dyDescent="0.25">
      <c r="A2027">
        <v>2026</v>
      </c>
      <c r="B2027" s="579">
        <f t="shared" si="132"/>
        <v>236302.5</v>
      </c>
      <c r="C2027" s="586">
        <f t="shared" si="129"/>
        <v>3.5</v>
      </c>
      <c r="F2027">
        <v>2026</v>
      </c>
      <c r="G2027" s="587">
        <f t="shared" si="130"/>
        <v>472605</v>
      </c>
      <c r="H2027" s="586">
        <f t="shared" si="131"/>
        <v>7</v>
      </c>
    </row>
    <row r="2028" spans="1:8" x14ac:dyDescent="0.25">
      <c r="A2028">
        <v>2027</v>
      </c>
      <c r="B2028" s="579">
        <f t="shared" si="132"/>
        <v>236302.5</v>
      </c>
      <c r="C2028" s="586">
        <f t="shared" si="129"/>
        <v>3.5</v>
      </c>
      <c r="F2028">
        <v>2027</v>
      </c>
      <c r="G2028" s="587">
        <f t="shared" si="130"/>
        <v>472605</v>
      </c>
      <c r="H2028" s="586">
        <f t="shared" si="131"/>
        <v>7</v>
      </c>
    </row>
    <row r="2029" spans="1:8" x14ac:dyDescent="0.25">
      <c r="A2029">
        <v>2028</v>
      </c>
      <c r="B2029" s="579">
        <f t="shared" si="132"/>
        <v>236302.5</v>
      </c>
      <c r="C2029" s="586">
        <f t="shared" si="129"/>
        <v>3.5</v>
      </c>
      <c r="F2029">
        <v>2028</v>
      </c>
      <c r="G2029" s="587">
        <f t="shared" si="130"/>
        <v>472605</v>
      </c>
      <c r="H2029" s="586">
        <f t="shared" si="131"/>
        <v>7</v>
      </c>
    </row>
    <row r="2030" spans="1:8" x14ac:dyDescent="0.25">
      <c r="A2030">
        <v>2029</v>
      </c>
      <c r="B2030" s="579">
        <f t="shared" si="132"/>
        <v>236302.5</v>
      </c>
      <c r="C2030" s="586">
        <f t="shared" si="129"/>
        <v>3.5</v>
      </c>
      <c r="F2030">
        <v>2029</v>
      </c>
      <c r="G2030" s="587">
        <f t="shared" si="130"/>
        <v>472605</v>
      </c>
      <c r="H2030" s="586">
        <f t="shared" si="131"/>
        <v>7</v>
      </c>
    </row>
    <row r="2031" spans="1:8" x14ac:dyDescent="0.25">
      <c r="A2031">
        <v>2030</v>
      </c>
      <c r="B2031" s="579">
        <f t="shared" si="132"/>
        <v>236302.5</v>
      </c>
      <c r="C2031" s="586">
        <f t="shared" si="129"/>
        <v>3.5</v>
      </c>
      <c r="F2031">
        <v>2030</v>
      </c>
      <c r="G2031" s="587">
        <f t="shared" si="130"/>
        <v>472605</v>
      </c>
      <c r="H2031" s="586">
        <f t="shared" si="131"/>
        <v>7</v>
      </c>
    </row>
    <row r="2032" spans="1:8" x14ac:dyDescent="0.25">
      <c r="A2032">
        <v>2031</v>
      </c>
      <c r="B2032" s="579">
        <f t="shared" si="132"/>
        <v>236302.5</v>
      </c>
      <c r="C2032" s="586">
        <f t="shared" si="129"/>
        <v>3.5</v>
      </c>
      <c r="F2032">
        <v>2031</v>
      </c>
      <c r="G2032" s="587">
        <f t="shared" si="130"/>
        <v>472605</v>
      </c>
      <c r="H2032" s="586">
        <f t="shared" si="131"/>
        <v>7</v>
      </c>
    </row>
    <row r="2033" spans="1:8" x14ac:dyDescent="0.25">
      <c r="A2033">
        <v>2032</v>
      </c>
      <c r="B2033" s="579">
        <f t="shared" si="132"/>
        <v>236302.5</v>
      </c>
      <c r="C2033" s="586">
        <f t="shared" si="129"/>
        <v>3.5</v>
      </c>
      <c r="F2033">
        <v>2032</v>
      </c>
      <c r="G2033" s="587">
        <f t="shared" si="130"/>
        <v>472605</v>
      </c>
      <c r="H2033" s="586">
        <f t="shared" si="131"/>
        <v>7</v>
      </c>
    </row>
    <row r="2034" spans="1:8" x14ac:dyDescent="0.25">
      <c r="A2034">
        <v>2033</v>
      </c>
      <c r="B2034" s="579">
        <f t="shared" si="132"/>
        <v>236302.5</v>
      </c>
      <c r="C2034" s="586">
        <f t="shared" si="129"/>
        <v>3.5</v>
      </c>
      <c r="F2034">
        <v>2033</v>
      </c>
      <c r="G2034" s="587">
        <f t="shared" si="130"/>
        <v>472605</v>
      </c>
      <c r="H2034" s="586">
        <f t="shared" si="131"/>
        <v>7</v>
      </c>
    </row>
    <row r="2035" spans="1:8" x14ac:dyDescent="0.25">
      <c r="A2035">
        <v>2034</v>
      </c>
      <c r="B2035" s="579">
        <f t="shared" si="132"/>
        <v>236302.5</v>
      </c>
      <c r="C2035" s="586">
        <f t="shared" si="129"/>
        <v>3.5</v>
      </c>
      <c r="F2035">
        <v>2034</v>
      </c>
      <c r="G2035" s="587">
        <f t="shared" si="130"/>
        <v>472605</v>
      </c>
      <c r="H2035" s="586">
        <f t="shared" si="131"/>
        <v>7</v>
      </c>
    </row>
    <row r="2036" spans="1:8" x14ac:dyDescent="0.25">
      <c r="A2036">
        <v>2035</v>
      </c>
      <c r="B2036" s="579">
        <f t="shared" si="132"/>
        <v>236302.5</v>
      </c>
      <c r="C2036" s="586">
        <f t="shared" si="129"/>
        <v>3.5</v>
      </c>
      <c r="F2036">
        <v>2035</v>
      </c>
      <c r="G2036" s="587">
        <f t="shared" si="130"/>
        <v>472605</v>
      </c>
      <c r="H2036" s="586">
        <f t="shared" si="131"/>
        <v>7</v>
      </c>
    </row>
    <row r="2037" spans="1:8" x14ac:dyDescent="0.25">
      <c r="A2037">
        <v>2036</v>
      </c>
      <c r="B2037" s="579">
        <f t="shared" si="132"/>
        <v>236302.5</v>
      </c>
      <c r="C2037" s="586">
        <f t="shared" si="129"/>
        <v>3.5</v>
      </c>
      <c r="F2037">
        <v>2036</v>
      </c>
      <c r="G2037" s="587">
        <f t="shared" si="130"/>
        <v>472605</v>
      </c>
      <c r="H2037" s="586">
        <f t="shared" si="131"/>
        <v>7</v>
      </c>
    </row>
    <row r="2038" spans="1:8" x14ac:dyDescent="0.25">
      <c r="A2038">
        <v>2037</v>
      </c>
      <c r="B2038" s="579">
        <f t="shared" si="132"/>
        <v>236302.5</v>
      </c>
      <c r="C2038" s="586">
        <f t="shared" si="129"/>
        <v>3.5</v>
      </c>
      <c r="F2038">
        <v>2037</v>
      </c>
      <c r="G2038" s="587">
        <f t="shared" si="130"/>
        <v>472605</v>
      </c>
      <c r="H2038" s="586">
        <f t="shared" si="131"/>
        <v>7</v>
      </c>
    </row>
    <row r="2039" spans="1:8" x14ac:dyDescent="0.25">
      <c r="A2039">
        <v>2038</v>
      </c>
      <c r="B2039" s="579">
        <f t="shared" si="132"/>
        <v>236302.5</v>
      </c>
      <c r="C2039" s="586">
        <f t="shared" si="129"/>
        <v>3.5</v>
      </c>
      <c r="F2039">
        <v>2038</v>
      </c>
      <c r="G2039" s="587">
        <f t="shared" si="130"/>
        <v>472605</v>
      </c>
      <c r="H2039" s="586">
        <f t="shared" si="131"/>
        <v>7</v>
      </c>
    </row>
    <row r="2040" spans="1:8" x14ac:dyDescent="0.25">
      <c r="A2040">
        <v>2039</v>
      </c>
      <c r="B2040" s="579">
        <f t="shared" si="132"/>
        <v>236302.5</v>
      </c>
      <c r="C2040" s="586">
        <f t="shared" si="129"/>
        <v>3.5</v>
      </c>
      <c r="F2040">
        <v>2039</v>
      </c>
      <c r="G2040" s="587">
        <f t="shared" si="130"/>
        <v>472605</v>
      </c>
      <c r="H2040" s="586">
        <f t="shared" si="131"/>
        <v>7</v>
      </c>
    </row>
    <row r="2041" spans="1:8" x14ac:dyDescent="0.25">
      <c r="A2041">
        <v>2040</v>
      </c>
      <c r="B2041" s="579">
        <f t="shared" si="132"/>
        <v>236302.5</v>
      </c>
      <c r="C2041" s="586">
        <f t="shared" si="129"/>
        <v>3.5</v>
      </c>
      <c r="F2041">
        <v>2040</v>
      </c>
      <c r="G2041" s="587">
        <f t="shared" si="130"/>
        <v>472605</v>
      </c>
      <c r="H2041" s="586">
        <f t="shared" si="131"/>
        <v>7</v>
      </c>
    </row>
    <row r="2042" spans="1:8" x14ac:dyDescent="0.25">
      <c r="A2042">
        <v>2041</v>
      </c>
      <c r="B2042" s="579">
        <f t="shared" si="132"/>
        <v>236302.5</v>
      </c>
      <c r="C2042" s="586">
        <f t="shared" si="129"/>
        <v>3.5</v>
      </c>
      <c r="F2042">
        <v>2041</v>
      </c>
      <c r="G2042" s="587">
        <f t="shared" si="130"/>
        <v>472605</v>
      </c>
      <c r="H2042" s="586">
        <f t="shared" si="131"/>
        <v>7</v>
      </c>
    </row>
    <row r="2043" spans="1:8" x14ac:dyDescent="0.25">
      <c r="A2043">
        <v>2042</v>
      </c>
      <c r="B2043" s="579">
        <f t="shared" si="132"/>
        <v>236302.5</v>
      </c>
      <c r="C2043" s="586">
        <f t="shared" si="129"/>
        <v>3.5</v>
      </c>
      <c r="F2043">
        <v>2042</v>
      </c>
      <c r="G2043" s="587">
        <f t="shared" si="130"/>
        <v>472605</v>
      </c>
      <c r="H2043" s="586">
        <f t="shared" si="131"/>
        <v>7</v>
      </c>
    </row>
    <row r="2044" spans="1:8" x14ac:dyDescent="0.25">
      <c r="A2044">
        <v>2043</v>
      </c>
      <c r="B2044" s="579">
        <f t="shared" si="132"/>
        <v>236302.5</v>
      </c>
      <c r="C2044" s="586">
        <f t="shared" si="129"/>
        <v>3.5</v>
      </c>
      <c r="F2044">
        <v>2043</v>
      </c>
      <c r="G2044" s="587">
        <f t="shared" si="130"/>
        <v>472605</v>
      </c>
      <c r="H2044" s="586">
        <f t="shared" si="131"/>
        <v>7</v>
      </c>
    </row>
    <row r="2045" spans="1:8" x14ac:dyDescent="0.25">
      <c r="A2045">
        <v>2044</v>
      </c>
      <c r="B2045" s="579">
        <f t="shared" si="132"/>
        <v>236302.5</v>
      </c>
      <c r="C2045" s="586">
        <f t="shared" si="129"/>
        <v>3.5</v>
      </c>
      <c r="F2045">
        <v>2044</v>
      </c>
      <c r="G2045" s="587">
        <f t="shared" si="130"/>
        <v>472605</v>
      </c>
      <c r="H2045" s="586">
        <f t="shared" si="131"/>
        <v>7</v>
      </c>
    </row>
    <row r="2046" spans="1:8" x14ac:dyDescent="0.25">
      <c r="A2046">
        <v>2045</v>
      </c>
      <c r="B2046" s="579">
        <f t="shared" si="132"/>
        <v>236302.5</v>
      </c>
      <c r="C2046" s="586">
        <f t="shared" si="129"/>
        <v>3.5</v>
      </c>
      <c r="F2046">
        <v>2045</v>
      </c>
      <c r="G2046" s="587">
        <f t="shared" si="130"/>
        <v>472605</v>
      </c>
      <c r="H2046" s="586">
        <f t="shared" si="131"/>
        <v>7</v>
      </c>
    </row>
    <row r="2047" spans="1:8" x14ac:dyDescent="0.25">
      <c r="A2047">
        <v>2046</v>
      </c>
      <c r="B2047" s="579">
        <f t="shared" si="132"/>
        <v>236302.5</v>
      </c>
      <c r="C2047" s="586">
        <f t="shared" si="129"/>
        <v>3.5</v>
      </c>
      <c r="F2047">
        <v>2046</v>
      </c>
      <c r="G2047" s="587">
        <f t="shared" si="130"/>
        <v>472605</v>
      </c>
      <c r="H2047" s="586">
        <f t="shared" si="131"/>
        <v>7</v>
      </c>
    </row>
    <row r="2048" spans="1:8" x14ac:dyDescent="0.25">
      <c r="A2048">
        <v>2047</v>
      </c>
      <c r="B2048" s="579">
        <f t="shared" si="132"/>
        <v>236302.5</v>
      </c>
      <c r="C2048" s="586">
        <f t="shared" si="129"/>
        <v>3.5</v>
      </c>
      <c r="F2048">
        <v>2047</v>
      </c>
      <c r="G2048" s="587">
        <f t="shared" si="130"/>
        <v>472605</v>
      </c>
      <c r="H2048" s="586">
        <f t="shared" si="131"/>
        <v>7</v>
      </c>
    </row>
    <row r="2049" spans="1:8" x14ac:dyDescent="0.25">
      <c r="A2049">
        <v>2048</v>
      </c>
      <c r="B2049" s="579">
        <f t="shared" si="132"/>
        <v>236302.5</v>
      </c>
      <c r="C2049" s="586">
        <f t="shared" si="129"/>
        <v>3.5</v>
      </c>
      <c r="F2049">
        <v>2048</v>
      </c>
      <c r="G2049" s="587">
        <f t="shared" si="130"/>
        <v>472605</v>
      </c>
      <c r="H2049" s="586">
        <f t="shared" si="131"/>
        <v>7</v>
      </c>
    </row>
    <row r="2050" spans="1:8" x14ac:dyDescent="0.25">
      <c r="A2050">
        <v>2049</v>
      </c>
      <c r="B2050" s="579">
        <f t="shared" si="132"/>
        <v>236302.5</v>
      </c>
      <c r="C2050" s="586">
        <f t="shared" si="129"/>
        <v>3.5</v>
      </c>
      <c r="F2050">
        <v>2049</v>
      </c>
      <c r="G2050" s="587">
        <f t="shared" si="130"/>
        <v>472605</v>
      </c>
      <c r="H2050" s="586">
        <f t="shared" si="131"/>
        <v>7</v>
      </c>
    </row>
    <row r="2051" spans="1:8" x14ac:dyDescent="0.25">
      <c r="A2051">
        <v>2050</v>
      </c>
      <c r="B2051" s="579">
        <f t="shared" si="132"/>
        <v>236302.5</v>
      </c>
      <c r="C2051" s="586">
        <f t="shared" ref="C2051:C2114" si="133">B2051/$D$2</f>
        <v>3.5</v>
      </c>
      <c r="F2051">
        <v>2050</v>
      </c>
      <c r="G2051" s="587">
        <f t="shared" ref="G2051:G2114" si="134">H2051*$D$2</f>
        <v>472605</v>
      </c>
      <c r="H2051" s="586">
        <f t="shared" si="131"/>
        <v>7</v>
      </c>
    </row>
    <row r="2052" spans="1:8" x14ac:dyDescent="0.25">
      <c r="A2052">
        <v>2051</v>
      </c>
      <c r="B2052" s="579">
        <f t="shared" si="132"/>
        <v>236302.5</v>
      </c>
      <c r="C2052" s="586">
        <f t="shared" si="133"/>
        <v>3.5</v>
      </c>
      <c r="F2052">
        <v>2051</v>
      </c>
      <c r="G2052" s="587">
        <f t="shared" si="134"/>
        <v>472605</v>
      </c>
      <c r="H2052" s="586">
        <f t="shared" si="131"/>
        <v>7</v>
      </c>
    </row>
    <row r="2053" spans="1:8" x14ac:dyDescent="0.25">
      <c r="A2053">
        <v>2052</v>
      </c>
      <c r="B2053" s="579">
        <f t="shared" si="132"/>
        <v>236302.5</v>
      </c>
      <c r="C2053" s="586">
        <f t="shared" si="133"/>
        <v>3.5</v>
      </c>
      <c r="F2053">
        <v>2052</v>
      </c>
      <c r="G2053" s="587">
        <f t="shared" si="134"/>
        <v>472605</v>
      </c>
      <c r="H2053" s="586">
        <f t="shared" si="131"/>
        <v>7</v>
      </c>
    </row>
    <row r="2054" spans="1:8" x14ac:dyDescent="0.25">
      <c r="A2054">
        <v>2053</v>
      </c>
      <c r="B2054" s="579">
        <f t="shared" si="132"/>
        <v>236302.5</v>
      </c>
      <c r="C2054" s="586">
        <f t="shared" si="133"/>
        <v>3.5</v>
      </c>
      <c r="F2054">
        <v>2053</v>
      </c>
      <c r="G2054" s="587">
        <f t="shared" si="134"/>
        <v>472605</v>
      </c>
      <c r="H2054" s="586">
        <f t="shared" si="131"/>
        <v>7</v>
      </c>
    </row>
    <row r="2055" spans="1:8" x14ac:dyDescent="0.25">
      <c r="A2055">
        <v>2054</v>
      </c>
      <c r="B2055" s="579">
        <f t="shared" si="132"/>
        <v>236302.5</v>
      </c>
      <c r="C2055" s="586">
        <f t="shared" si="133"/>
        <v>3.5</v>
      </c>
      <c r="F2055">
        <v>2054</v>
      </c>
      <c r="G2055" s="587">
        <f t="shared" si="134"/>
        <v>472605</v>
      </c>
      <c r="H2055" s="586">
        <f t="shared" si="131"/>
        <v>7</v>
      </c>
    </row>
    <row r="2056" spans="1:8" x14ac:dyDescent="0.25">
      <c r="A2056">
        <v>2055</v>
      </c>
      <c r="B2056" s="579">
        <f t="shared" si="132"/>
        <v>236302.5</v>
      </c>
      <c r="C2056" s="586">
        <f t="shared" si="133"/>
        <v>3.5</v>
      </c>
      <c r="F2056">
        <v>2055</v>
      </c>
      <c r="G2056" s="587">
        <f t="shared" si="134"/>
        <v>472605</v>
      </c>
      <c r="H2056" s="586">
        <f t="shared" si="131"/>
        <v>7</v>
      </c>
    </row>
    <row r="2057" spans="1:8" x14ac:dyDescent="0.25">
      <c r="A2057">
        <v>2056</v>
      </c>
      <c r="B2057" s="579">
        <f t="shared" si="132"/>
        <v>236302.5</v>
      </c>
      <c r="C2057" s="586">
        <f t="shared" si="133"/>
        <v>3.5</v>
      </c>
      <c r="F2057">
        <v>2056</v>
      </c>
      <c r="G2057" s="587">
        <f t="shared" si="134"/>
        <v>472605</v>
      </c>
      <c r="H2057" s="586">
        <f t="shared" si="131"/>
        <v>7</v>
      </c>
    </row>
    <row r="2058" spans="1:8" x14ac:dyDescent="0.25">
      <c r="A2058">
        <v>2057</v>
      </c>
      <c r="B2058" s="579">
        <f t="shared" si="132"/>
        <v>236302.5</v>
      </c>
      <c r="C2058" s="586">
        <f t="shared" si="133"/>
        <v>3.5</v>
      </c>
      <c r="F2058">
        <v>2057</v>
      </c>
      <c r="G2058" s="587">
        <f t="shared" si="134"/>
        <v>472605</v>
      </c>
      <c r="H2058" s="586">
        <f t="shared" si="131"/>
        <v>7</v>
      </c>
    </row>
    <row r="2059" spans="1:8" x14ac:dyDescent="0.25">
      <c r="A2059">
        <v>2058</v>
      </c>
      <c r="B2059" s="579">
        <f t="shared" si="132"/>
        <v>236302.5</v>
      </c>
      <c r="C2059" s="586">
        <f t="shared" si="133"/>
        <v>3.5</v>
      </c>
      <c r="F2059">
        <v>2058</v>
      </c>
      <c r="G2059" s="587">
        <f t="shared" si="134"/>
        <v>472605</v>
      </c>
      <c r="H2059" s="586">
        <f t="shared" si="131"/>
        <v>7</v>
      </c>
    </row>
    <row r="2060" spans="1:8" x14ac:dyDescent="0.25">
      <c r="A2060">
        <v>2059</v>
      </c>
      <c r="B2060" s="579">
        <f t="shared" si="132"/>
        <v>236302.5</v>
      </c>
      <c r="C2060" s="586">
        <f t="shared" si="133"/>
        <v>3.5</v>
      </c>
      <c r="F2060">
        <v>2059</v>
      </c>
      <c r="G2060" s="587">
        <f t="shared" si="134"/>
        <v>472605</v>
      </c>
      <c r="H2060" s="586">
        <f t="shared" si="131"/>
        <v>7</v>
      </c>
    </row>
    <row r="2061" spans="1:8" x14ac:dyDescent="0.25">
      <c r="A2061">
        <v>2060</v>
      </c>
      <c r="B2061" s="579">
        <f t="shared" si="132"/>
        <v>236302.5</v>
      </c>
      <c r="C2061" s="586">
        <f t="shared" si="133"/>
        <v>3.5</v>
      </c>
      <c r="F2061">
        <v>2060</v>
      </c>
      <c r="G2061" s="587">
        <f t="shared" si="134"/>
        <v>472605</v>
      </c>
      <c r="H2061" s="586">
        <f t="shared" si="131"/>
        <v>7</v>
      </c>
    </row>
    <row r="2062" spans="1:8" x14ac:dyDescent="0.25">
      <c r="A2062">
        <v>2061</v>
      </c>
      <c r="B2062" s="579">
        <f t="shared" si="132"/>
        <v>236302.5</v>
      </c>
      <c r="C2062" s="586">
        <f t="shared" si="133"/>
        <v>3.5</v>
      </c>
      <c r="F2062">
        <v>2061</v>
      </c>
      <c r="G2062" s="587">
        <f t="shared" si="134"/>
        <v>472605</v>
      </c>
      <c r="H2062" s="586">
        <f t="shared" si="131"/>
        <v>7</v>
      </c>
    </row>
    <row r="2063" spans="1:8" x14ac:dyDescent="0.25">
      <c r="A2063">
        <v>2062</v>
      </c>
      <c r="B2063" s="579">
        <f t="shared" si="132"/>
        <v>236302.5</v>
      </c>
      <c r="C2063" s="586">
        <f t="shared" si="133"/>
        <v>3.5</v>
      </c>
      <c r="F2063">
        <v>2062</v>
      </c>
      <c r="G2063" s="587">
        <f t="shared" si="134"/>
        <v>472605</v>
      </c>
      <c r="H2063" s="586">
        <f t="shared" si="131"/>
        <v>7</v>
      </c>
    </row>
    <row r="2064" spans="1:8" x14ac:dyDescent="0.25">
      <c r="A2064">
        <v>2063</v>
      </c>
      <c r="B2064" s="579">
        <f t="shared" si="132"/>
        <v>236302.5</v>
      </c>
      <c r="C2064" s="586">
        <f t="shared" si="133"/>
        <v>3.5</v>
      </c>
      <c r="F2064">
        <v>2063</v>
      </c>
      <c r="G2064" s="587">
        <f t="shared" si="134"/>
        <v>472605</v>
      </c>
      <c r="H2064" s="586">
        <f t="shared" si="131"/>
        <v>7</v>
      </c>
    </row>
    <row r="2065" spans="1:8" x14ac:dyDescent="0.25">
      <c r="A2065">
        <v>2064</v>
      </c>
      <c r="B2065" s="579">
        <f t="shared" si="132"/>
        <v>236302.5</v>
      </c>
      <c r="C2065" s="586">
        <f t="shared" si="133"/>
        <v>3.5</v>
      </c>
      <c r="F2065">
        <v>2064</v>
      </c>
      <c r="G2065" s="587">
        <f t="shared" si="134"/>
        <v>472605</v>
      </c>
      <c r="H2065" s="586">
        <f t="shared" si="131"/>
        <v>7</v>
      </c>
    </row>
    <row r="2066" spans="1:8" x14ac:dyDescent="0.25">
      <c r="A2066">
        <v>2065</v>
      </c>
      <c r="B2066" s="579">
        <f t="shared" si="132"/>
        <v>236302.5</v>
      </c>
      <c r="C2066" s="586">
        <f t="shared" si="133"/>
        <v>3.5</v>
      </c>
      <c r="F2066">
        <v>2065</v>
      </c>
      <c r="G2066" s="587">
        <f t="shared" si="134"/>
        <v>472605</v>
      </c>
      <c r="H2066" s="586">
        <f t="shared" si="131"/>
        <v>7</v>
      </c>
    </row>
    <row r="2067" spans="1:8" x14ac:dyDescent="0.25">
      <c r="A2067">
        <v>2066</v>
      </c>
      <c r="B2067" s="579">
        <f t="shared" si="132"/>
        <v>236302.5</v>
      </c>
      <c r="C2067" s="586">
        <f t="shared" si="133"/>
        <v>3.5</v>
      </c>
      <c r="F2067">
        <v>2066</v>
      </c>
      <c r="G2067" s="587">
        <f t="shared" si="134"/>
        <v>472605</v>
      </c>
      <c r="H2067" s="586">
        <f t="shared" ref="H2067:H2130" si="135">$L$7</f>
        <v>7</v>
      </c>
    </row>
    <row r="2068" spans="1:8" x14ac:dyDescent="0.25">
      <c r="A2068">
        <v>2067</v>
      </c>
      <c r="B2068" s="579">
        <f t="shared" si="132"/>
        <v>236302.5</v>
      </c>
      <c r="C2068" s="586">
        <f t="shared" si="133"/>
        <v>3.5</v>
      </c>
      <c r="F2068">
        <v>2067</v>
      </c>
      <c r="G2068" s="587">
        <f t="shared" si="134"/>
        <v>472605</v>
      </c>
      <c r="H2068" s="586">
        <f t="shared" si="135"/>
        <v>7</v>
      </c>
    </row>
    <row r="2069" spans="1:8" x14ac:dyDescent="0.25">
      <c r="A2069">
        <v>2068</v>
      </c>
      <c r="B2069" s="579">
        <f t="shared" si="132"/>
        <v>236302.5</v>
      </c>
      <c r="C2069" s="586">
        <f t="shared" si="133"/>
        <v>3.5</v>
      </c>
      <c r="F2069">
        <v>2068</v>
      </c>
      <c r="G2069" s="587">
        <f t="shared" si="134"/>
        <v>472605</v>
      </c>
      <c r="H2069" s="586">
        <f t="shared" si="135"/>
        <v>7</v>
      </c>
    </row>
    <row r="2070" spans="1:8" x14ac:dyDescent="0.25">
      <c r="A2070">
        <v>2069</v>
      </c>
      <c r="B2070" s="579">
        <f t="shared" si="132"/>
        <v>236302.5</v>
      </c>
      <c r="C2070" s="586">
        <f t="shared" si="133"/>
        <v>3.5</v>
      </c>
      <c r="F2070">
        <v>2069</v>
      </c>
      <c r="G2070" s="587">
        <f t="shared" si="134"/>
        <v>472605</v>
      </c>
      <c r="H2070" s="586">
        <f t="shared" si="135"/>
        <v>7</v>
      </c>
    </row>
    <row r="2071" spans="1:8" x14ac:dyDescent="0.25">
      <c r="A2071">
        <v>2070</v>
      </c>
      <c r="B2071" s="579">
        <f t="shared" si="132"/>
        <v>236302.5</v>
      </c>
      <c r="C2071" s="586">
        <f t="shared" si="133"/>
        <v>3.5</v>
      </c>
      <c r="F2071">
        <v>2070</v>
      </c>
      <c r="G2071" s="587">
        <f t="shared" si="134"/>
        <v>472605</v>
      </c>
      <c r="H2071" s="586">
        <f t="shared" si="135"/>
        <v>7</v>
      </c>
    </row>
    <row r="2072" spans="1:8" x14ac:dyDescent="0.25">
      <c r="A2072">
        <v>2071</v>
      </c>
      <c r="B2072" s="579">
        <f t="shared" si="132"/>
        <v>236302.5</v>
      </c>
      <c r="C2072" s="586">
        <f t="shared" si="133"/>
        <v>3.5</v>
      </c>
      <c r="F2072">
        <v>2071</v>
      </c>
      <c r="G2072" s="587">
        <f t="shared" si="134"/>
        <v>472605</v>
      </c>
      <c r="H2072" s="586">
        <f t="shared" si="135"/>
        <v>7</v>
      </c>
    </row>
    <row r="2073" spans="1:8" x14ac:dyDescent="0.25">
      <c r="A2073">
        <v>2072</v>
      </c>
      <c r="B2073" s="579">
        <f t="shared" si="132"/>
        <v>236302.5</v>
      </c>
      <c r="C2073" s="586">
        <f t="shared" si="133"/>
        <v>3.5</v>
      </c>
      <c r="F2073">
        <v>2072</v>
      </c>
      <c r="G2073" s="587">
        <f t="shared" si="134"/>
        <v>472605</v>
      </c>
      <c r="H2073" s="586">
        <f t="shared" si="135"/>
        <v>7</v>
      </c>
    </row>
    <row r="2074" spans="1:8" x14ac:dyDescent="0.25">
      <c r="A2074">
        <v>2073</v>
      </c>
      <c r="B2074" s="579">
        <f t="shared" si="132"/>
        <v>236302.5</v>
      </c>
      <c r="C2074" s="586">
        <f t="shared" si="133"/>
        <v>3.5</v>
      </c>
      <c r="F2074">
        <v>2073</v>
      </c>
      <c r="G2074" s="587">
        <f t="shared" si="134"/>
        <v>472605</v>
      </c>
      <c r="H2074" s="586">
        <f t="shared" si="135"/>
        <v>7</v>
      </c>
    </row>
    <row r="2075" spans="1:8" x14ac:dyDescent="0.25">
      <c r="A2075">
        <v>2074</v>
      </c>
      <c r="B2075" s="579">
        <f t="shared" ref="B2075:B2138" si="136">3.5*$D$2</f>
        <v>236302.5</v>
      </c>
      <c r="C2075" s="586">
        <f t="shared" si="133"/>
        <v>3.5</v>
      </c>
      <c r="F2075">
        <v>2074</v>
      </c>
      <c r="G2075" s="587">
        <f t="shared" si="134"/>
        <v>472605</v>
      </c>
      <c r="H2075" s="586">
        <f t="shared" si="135"/>
        <v>7</v>
      </c>
    </row>
    <row r="2076" spans="1:8" x14ac:dyDescent="0.25">
      <c r="A2076">
        <v>2075</v>
      </c>
      <c r="B2076" s="579">
        <f t="shared" si="136"/>
        <v>236302.5</v>
      </c>
      <c r="C2076" s="586">
        <f t="shared" si="133"/>
        <v>3.5</v>
      </c>
      <c r="F2076">
        <v>2075</v>
      </c>
      <c r="G2076" s="587">
        <f t="shared" si="134"/>
        <v>472605</v>
      </c>
      <c r="H2076" s="586">
        <f t="shared" si="135"/>
        <v>7</v>
      </c>
    </row>
    <row r="2077" spans="1:8" x14ac:dyDescent="0.25">
      <c r="A2077">
        <v>2076</v>
      </c>
      <c r="B2077" s="579">
        <f t="shared" si="136"/>
        <v>236302.5</v>
      </c>
      <c r="C2077" s="586">
        <f t="shared" si="133"/>
        <v>3.5</v>
      </c>
      <c r="F2077">
        <v>2076</v>
      </c>
      <c r="G2077" s="587">
        <f t="shared" si="134"/>
        <v>472605</v>
      </c>
      <c r="H2077" s="586">
        <f t="shared" si="135"/>
        <v>7</v>
      </c>
    </row>
    <row r="2078" spans="1:8" x14ac:dyDescent="0.25">
      <c r="A2078">
        <v>2077</v>
      </c>
      <c r="B2078" s="579">
        <f t="shared" si="136"/>
        <v>236302.5</v>
      </c>
      <c r="C2078" s="586">
        <f t="shared" si="133"/>
        <v>3.5</v>
      </c>
      <c r="F2078">
        <v>2077</v>
      </c>
      <c r="G2078" s="587">
        <f t="shared" si="134"/>
        <v>472605</v>
      </c>
      <c r="H2078" s="586">
        <f t="shared" si="135"/>
        <v>7</v>
      </c>
    </row>
    <row r="2079" spans="1:8" x14ac:dyDescent="0.25">
      <c r="A2079">
        <v>2078</v>
      </c>
      <c r="B2079" s="579">
        <f t="shared" si="136"/>
        <v>236302.5</v>
      </c>
      <c r="C2079" s="586">
        <f t="shared" si="133"/>
        <v>3.5</v>
      </c>
      <c r="F2079">
        <v>2078</v>
      </c>
      <c r="G2079" s="587">
        <f t="shared" si="134"/>
        <v>472605</v>
      </c>
      <c r="H2079" s="586">
        <f t="shared" si="135"/>
        <v>7</v>
      </c>
    </row>
    <row r="2080" spans="1:8" x14ac:dyDescent="0.25">
      <c r="A2080">
        <v>2079</v>
      </c>
      <c r="B2080" s="579">
        <f t="shared" si="136"/>
        <v>236302.5</v>
      </c>
      <c r="C2080" s="586">
        <f t="shared" si="133"/>
        <v>3.5</v>
      </c>
      <c r="F2080">
        <v>2079</v>
      </c>
      <c r="G2080" s="587">
        <f t="shared" si="134"/>
        <v>472605</v>
      </c>
      <c r="H2080" s="586">
        <f t="shared" si="135"/>
        <v>7</v>
      </c>
    </row>
    <row r="2081" spans="1:8" x14ac:dyDescent="0.25">
      <c r="A2081">
        <v>2080</v>
      </c>
      <c r="B2081" s="579">
        <f t="shared" si="136"/>
        <v>236302.5</v>
      </c>
      <c r="C2081" s="586">
        <f t="shared" si="133"/>
        <v>3.5</v>
      </c>
      <c r="F2081">
        <v>2080</v>
      </c>
      <c r="G2081" s="587">
        <f t="shared" si="134"/>
        <v>472605</v>
      </c>
      <c r="H2081" s="586">
        <f t="shared" si="135"/>
        <v>7</v>
      </c>
    </row>
    <row r="2082" spans="1:8" x14ac:dyDescent="0.25">
      <c r="A2082">
        <v>2081</v>
      </c>
      <c r="B2082" s="579">
        <f t="shared" si="136"/>
        <v>236302.5</v>
      </c>
      <c r="C2082" s="586">
        <f t="shared" si="133"/>
        <v>3.5</v>
      </c>
      <c r="F2082">
        <v>2081</v>
      </c>
      <c r="G2082" s="587">
        <f t="shared" si="134"/>
        <v>472605</v>
      </c>
      <c r="H2082" s="586">
        <f t="shared" si="135"/>
        <v>7</v>
      </c>
    </row>
    <row r="2083" spans="1:8" x14ac:dyDescent="0.25">
      <c r="A2083">
        <v>2082</v>
      </c>
      <c r="B2083" s="579">
        <f t="shared" si="136"/>
        <v>236302.5</v>
      </c>
      <c r="C2083" s="586">
        <f t="shared" si="133"/>
        <v>3.5</v>
      </c>
      <c r="F2083">
        <v>2082</v>
      </c>
      <c r="G2083" s="587">
        <f t="shared" si="134"/>
        <v>472605</v>
      </c>
      <c r="H2083" s="586">
        <f t="shared" si="135"/>
        <v>7</v>
      </c>
    </row>
    <row r="2084" spans="1:8" x14ac:dyDescent="0.25">
      <c r="A2084">
        <v>2083</v>
      </c>
      <c r="B2084" s="579">
        <f t="shared" si="136"/>
        <v>236302.5</v>
      </c>
      <c r="C2084" s="586">
        <f t="shared" si="133"/>
        <v>3.5</v>
      </c>
      <c r="F2084">
        <v>2083</v>
      </c>
      <c r="G2084" s="587">
        <f t="shared" si="134"/>
        <v>472605</v>
      </c>
      <c r="H2084" s="586">
        <f t="shared" si="135"/>
        <v>7</v>
      </c>
    </row>
    <row r="2085" spans="1:8" x14ac:dyDescent="0.25">
      <c r="A2085">
        <v>2084</v>
      </c>
      <c r="B2085" s="579">
        <f t="shared" si="136"/>
        <v>236302.5</v>
      </c>
      <c r="C2085" s="586">
        <f t="shared" si="133"/>
        <v>3.5</v>
      </c>
      <c r="F2085">
        <v>2084</v>
      </c>
      <c r="G2085" s="587">
        <f t="shared" si="134"/>
        <v>472605</v>
      </c>
      <c r="H2085" s="586">
        <f t="shared" si="135"/>
        <v>7</v>
      </c>
    </row>
    <row r="2086" spans="1:8" x14ac:dyDescent="0.25">
      <c r="A2086">
        <v>2085</v>
      </c>
      <c r="B2086" s="579">
        <f t="shared" si="136"/>
        <v>236302.5</v>
      </c>
      <c r="C2086" s="586">
        <f t="shared" si="133"/>
        <v>3.5</v>
      </c>
      <c r="F2086">
        <v>2085</v>
      </c>
      <c r="G2086" s="587">
        <f t="shared" si="134"/>
        <v>472605</v>
      </c>
      <c r="H2086" s="586">
        <f t="shared" si="135"/>
        <v>7</v>
      </c>
    </row>
    <row r="2087" spans="1:8" x14ac:dyDescent="0.25">
      <c r="A2087">
        <v>2086</v>
      </c>
      <c r="B2087" s="579">
        <f t="shared" si="136"/>
        <v>236302.5</v>
      </c>
      <c r="C2087" s="586">
        <f t="shared" si="133"/>
        <v>3.5</v>
      </c>
      <c r="F2087">
        <v>2086</v>
      </c>
      <c r="G2087" s="587">
        <f t="shared" si="134"/>
        <v>472605</v>
      </c>
      <c r="H2087" s="586">
        <f t="shared" si="135"/>
        <v>7</v>
      </c>
    </row>
    <row r="2088" spans="1:8" x14ac:dyDescent="0.25">
      <c r="A2088">
        <v>2087</v>
      </c>
      <c r="B2088" s="579">
        <f t="shared" si="136"/>
        <v>236302.5</v>
      </c>
      <c r="C2088" s="586">
        <f t="shared" si="133"/>
        <v>3.5</v>
      </c>
      <c r="F2088">
        <v>2087</v>
      </c>
      <c r="G2088" s="587">
        <f t="shared" si="134"/>
        <v>472605</v>
      </c>
      <c r="H2088" s="586">
        <f t="shared" si="135"/>
        <v>7</v>
      </c>
    </row>
    <row r="2089" spans="1:8" x14ac:dyDescent="0.25">
      <c r="A2089">
        <v>2088</v>
      </c>
      <c r="B2089" s="579">
        <f t="shared" si="136"/>
        <v>236302.5</v>
      </c>
      <c r="C2089" s="586">
        <f t="shared" si="133"/>
        <v>3.5</v>
      </c>
      <c r="F2089">
        <v>2088</v>
      </c>
      <c r="G2089" s="587">
        <f t="shared" si="134"/>
        <v>472605</v>
      </c>
      <c r="H2089" s="586">
        <f t="shared" si="135"/>
        <v>7</v>
      </c>
    </row>
    <row r="2090" spans="1:8" x14ac:dyDescent="0.25">
      <c r="A2090">
        <v>2089</v>
      </c>
      <c r="B2090" s="579">
        <f t="shared" si="136"/>
        <v>236302.5</v>
      </c>
      <c r="C2090" s="586">
        <f t="shared" si="133"/>
        <v>3.5</v>
      </c>
      <c r="F2090">
        <v>2089</v>
      </c>
      <c r="G2090" s="587">
        <f t="shared" si="134"/>
        <v>472605</v>
      </c>
      <c r="H2090" s="586">
        <f t="shared" si="135"/>
        <v>7</v>
      </c>
    </row>
    <row r="2091" spans="1:8" x14ac:dyDescent="0.25">
      <c r="A2091">
        <v>2090</v>
      </c>
      <c r="B2091" s="579">
        <f t="shared" si="136"/>
        <v>236302.5</v>
      </c>
      <c r="C2091" s="586">
        <f t="shared" si="133"/>
        <v>3.5</v>
      </c>
      <c r="F2091">
        <v>2090</v>
      </c>
      <c r="G2091" s="587">
        <f t="shared" si="134"/>
        <v>472605</v>
      </c>
      <c r="H2091" s="586">
        <f t="shared" si="135"/>
        <v>7</v>
      </c>
    </row>
    <row r="2092" spans="1:8" x14ac:dyDescent="0.25">
      <c r="A2092">
        <v>2091</v>
      </c>
      <c r="B2092" s="579">
        <f t="shared" si="136"/>
        <v>236302.5</v>
      </c>
      <c r="C2092" s="586">
        <f t="shared" si="133"/>
        <v>3.5</v>
      </c>
      <c r="F2092">
        <v>2091</v>
      </c>
      <c r="G2092" s="587">
        <f t="shared" si="134"/>
        <v>472605</v>
      </c>
      <c r="H2092" s="586">
        <f t="shared" si="135"/>
        <v>7</v>
      </c>
    </row>
    <row r="2093" spans="1:8" x14ac:dyDescent="0.25">
      <c r="A2093">
        <v>2092</v>
      </c>
      <c r="B2093" s="579">
        <f t="shared" si="136"/>
        <v>236302.5</v>
      </c>
      <c r="C2093" s="586">
        <f t="shared" si="133"/>
        <v>3.5</v>
      </c>
      <c r="F2093">
        <v>2092</v>
      </c>
      <c r="G2093" s="587">
        <f t="shared" si="134"/>
        <v>472605</v>
      </c>
      <c r="H2093" s="586">
        <f t="shared" si="135"/>
        <v>7</v>
      </c>
    </row>
    <row r="2094" spans="1:8" x14ac:dyDescent="0.25">
      <c r="A2094">
        <v>2093</v>
      </c>
      <c r="B2094" s="579">
        <f t="shared" si="136"/>
        <v>236302.5</v>
      </c>
      <c r="C2094" s="586">
        <f t="shared" si="133"/>
        <v>3.5</v>
      </c>
      <c r="F2094">
        <v>2093</v>
      </c>
      <c r="G2094" s="587">
        <f t="shared" si="134"/>
        <v>472605</v>
      </c>
      <c r="H2094" s="586">
        <f t="shared" si="135"/>
        <v>7</v>
      </c>
    </row>
    <row r="2095" spans="1:8" x14ac:dyDescent="0.25">
      <c r="A2095">
        <v>2094</v>
      </c>
      <c r="B2095" s="579">
        <f t="shared" si="136"/>
        <v>236302.5</v>
      </c>
      <c r="C2095" s="586">
        <f t="shared" si="133"/>
        <v>3.5</v>
      </c>
      <c r="F2095">
        <v>2094</v>
      </c>
      <c r="G2095" s="587">
        <f t="shared" si="134"/>
        <v>472605</v>
      </c>
      <c r="H2095" s="586">
        <f t="shared" si="135"/>
        <v>7</v>
      </c>
    </row>
    <row r="2096" spans="1:8" x14ac:dyDescent="0.25">
      <c r="A2096">
        <v>2095</v>
      </c>
      <c r="B2096" s="579">
        <f t="shared" si="136"/>
        <v>236302.5</v>
      </c>
      <c r="C2096" s="586">
        <f t="shared" si="133"/>
        <v>3.5</v>
      </c>
      <c r="F2096">
        <v>2095</v>
      </c>
      <c r="G2096" s="587">
        <f t="shared" si="134"/>
        <v>472605</v>
      </c>
      <c r="H2096" s="586">
        <f t="shared" si="135"/>
        <v>7</v>
      </c>
    </row>
    <row r="2097" spans="1:8" x14ac:dyDescent="0.25">
      <c r="A2097">
        <v>2096</v>
      </c>
      <c r="B2097" s="579">
        <f t="shared" si="136"/>
        <v>236302.5</v>
      </c>
      <c r="C2097" s="586">
        <f t="shared" si="133"/>
        <v>3.5</v>
      </c>
      <c r="F2097">
        <v>2096</v>
      </c>
      <c r="G2097" s="587">
        <f t="shared" si="134"/>
        <v>472605</v>
      </c>
      <c r="H2097" s="586">
        <f t="shared" si="135"/>
        <v>7</v>
      </c>
    </row>
    <row r="2098" spans="1:8" x14ac:dyDescent="0.25">
      <c r="A2098">
        <v>2097</v>
      </c>
      <c r="B2098" s="579">
        <f t="shared" si="136"/>
        <v>236302.5</v>
      </c>
      <c r="C2098" s="586">
        <f t="shared" si="133"/>
        <v>3.5</v>
      </c>
      <c r="F2098">
        <v>2097</v>
      </c>
      <c r="G2098" s="587">
        <f t="shared" si="134"/>
        <v>472605</v>
      </c>
      <c r="H2098" s="586">
        <f t="shared" si="135"/>
        <v>7</v>
      </c>
    </row>
    <row r="2099" spans="1:8" x14ac:dyDescent="0.25">
      <c r="A2099">
        <v>2098</v>
      </c>
      <c r="B2099" s="579">
        <f t="shared" si="136"/>
        <v>236302.5</v>
      </c>
      <c r="C2099" s="586">
        <f t="shared" si="133"/>
        <v>3.5</v>
      </c>
      <c r="F2099">
        <v>2098</v>
      </c>
      <c r="G2099" s="587">
        <f t="shared" si="134"/>
        <v>472605</v>
      </c>
      <c r="H2099" s="586">
        <f t="shared" si="135"/>
        <v>7</v>
      </c>
    </row>
    <row r="2100" spans="1:8" x14ac:dyDescent="0.25">
      <c r="A2100">
        <v>2099</v>
      </c>
      <c r="B2100" s="579">
        <f t="shared" si="136"/>
        <v>236302.5</v>
      </c>
      <c r="C2100" s="586">
        <f t="shared" si="133"/>
        <v>3.5</v>
      </c>
      <c r="F2100">
        <v>2099</v>
      </c>
      <c r="G2100" s="587">
        <f t="shared" si="134"/>
        <v>472605</v>
      </c>
      <c r="H2100" s="586">
        <f t="shared" si="135"/>
        <v>7</v>
      </c>
    </row>
    <row r="2101" spans="1:8" x14ac:dyDescent="0.25">
      <c r="A2101">
        <v>2100</v>
      </c>
      <c r="B2101" s="579">
        <f t="shared" si="136"/>
        <v>236302.5</v>
      </c>
      <c r="C2101" s="586">
        <f t="shared" si="133"/>
        <v>3.5</v>
      </c>
      <c r="F2101">
        <v>2100</v>
      </c>
      <c r="G2101" s="587">
        <f t="shared" si="134"/>
        <v>472605</v>
      </c>
      <c r="H2101" s="586">
        <f t="shared" si="135"/>
        <v>7</v>
      </c>
    </row>
    <row r="2102" spans="1:8" x14ac:dyDescent="0.25">
      <c r="A2102">
        <v>2101</v>
      </c>
      <c r="B2102" s="579">
        <f t="shared" si="136"/>
        <v>236302.5</v>
      </c>
      <c r="C2102" s="586">
        <f t="shared" si="133"/>
        <v>3.5</v>
      </c>
      <c r="F2102">
        <v>2101</v>
      </c>
      <c r="G2102" s="587">
        <f t="shared" si="134"/>
        <v>472605</v>
      </c>
      <c r="H2102" s="586">
        <f t="shared" si="135"/>
        <v>7</v>
      </c>
    </row>
    <row r="2103" spans="1:8" x14ac:dyDescent="0.25">
      <c r="A2103">
        <v>2102</v>
      </c>
      <c r="B2103" s="579">
        <f t="shared" si="136"/>
        <v>236302.5</v>
      </c>
      <c r="C2103" s="586">
        <f t="shared" si="133"/>
        <v>3.5</v>
      </c>
      <c r="F2103">
        <v>2102</v>
      </c>
      <c r="G2103" s="587">
        <f t="shared" si="134"/>
        <v>472605</v>
      </c>
      <c r="H2103" s="586">
        <f t="shared" si="135"/>
        <v>7</v>
      </c>
    </row>
    <row r="2104" spans="1:8" x14ac:dyDescent="0.25">
      <c r="A2104">
        <v>2103</v>
      </c>
      <c r="B2104" s="579">
        <f t="shared" si="136"/>
        <v>236302.5</v>
      </c>
      <c r="C2104" s="586">
        <f t="shared" si="133"/>
        <v>3.5</v>
      </c>
      <c r="F2104">
        <v>2103</v>
      </c>
      <c r="G2104" s="587">
        <f t="shared" si="134"/>
        <v>472605</v>
      </c>
      <c r="H2104" s="586">
        <f t="shared" si="135"/>
        <v>7</v>
      </c>
    </row>
    <row r="2105" spans="1:8" x14ac:dyDescent="0.25">
      <c r="A2105">
        <v>2104</v>
      </c>
      <c r="B2105" s="579">
        <f t="shared" si="136"/>
        <v>236302.5</v>
      </c>
      <c r="C2105" s="586">
        <f t="shared" si="133"/>
        <v>3.5</v>
      </c>
      <c r="F2105">
        <v>2104</v>
      </c>
      <c r="G2105" s="587">
        <f t="shared" si="134"/>
        <v>472605</v>
      </c>
      <c r="H2105" s="586">
        <f t="shared" si="135"/>
        <v>7</v>
      </c>
    </row>
    <row r="2106" spans="1:8" x14ac:dyDescent="0.25">
      <c r="A2106">
        <v>2105</v>
      </c>
      <c r="B2106" s="579">
        <f t="shared" si="136"/>
        <v>236302.5</v>
      </c>
      <c r="C2106" s="586">
        <f t="shared" si="133"/>
        <v>3.5</v>
      </c>
      <c r="F2106">
        <v>2105</v>
      </c>
      <c r="G2106" s="587">
        <f t="shared" si="134"/>
        <v>472605</v>
      </c>
      <c r="H2106" s="586">
        <f t="shared" si="135"/>
        <v>7</v>
      </c>
    </row>
    <row r="2107" spans="1:8" x14ac:dyDescent="0.25">
      <c r="A2107">
        <v>2106</v>
      </c>
      <c r="B2107" s="579">
        <f t="shared" si="136"/>
        <v>236302.5</v>
      </c>
      <c r="C2107" s="586">
        <f t="shared" si="133"/>
        <v>3.5</v>
      </c>
      <c r="F2107">
        <v>2106</v>
      </c>
      <c r="G2107" s="587">
        <f t="shared" si="134"/>
        <v>472605</v>
      </c>
      <c r="H2107" s="586">
        <f t="shared" si="135"/>
        <v>7</v>
      </c>
    </row>
    <row r="2108" spans="1:8" x14ac:dyDescent="0.25">
      <c r="A2108">
        <v>2107</v>
      </c>
      <c r="B2108" s="579">
        <f t="shared" si="136"/>
        <v>236302.5</v>
      </c>
      <c r="C2108" s="586">
        <f t="shared" si="133"/>
        <v>3.5</v>
      </c>
      <c r="F2108">
        <v>2107</v>
      </c>
      <c r="G2108" s="587">
        <f t="shared" si="134"/>
        <v>472605</v>
      </c>
      <c r="H2108" s="586">
        <f t="shared" si="135"/>
        <v>7</v>
      </c>
    </row>
    <row r="2109" spans="1:8" x14ac:dyDescent="0.25">
      <c r="A2109">
        <v>2108</v>
      </c>
      <c r="B2109" s="579">
        <f t="shared" si="136"/>
        <v>236302.5</v>
      </c>
      <c r="C2109" s="586">
        <f t="shared" si="133"/>
        <v>3.5</v>
      </c>
      <c r="F2109">
        <v>2108</v>
      </c>
      <c r="G2109" s="587">
        <f t="shared" si="134"/>
        <v>472605</v>
      </c>
      <c r="H2109" s="586">
        <f t="shared" si="135"/>
        <v>7</v>
      </c>
    </row>
    <row r="2110" spans="1:8" x14ac:dyDescent="0.25">
      <c r="A2110">
        <v>2109</v>
      </c>
      <c r="B2110" s="579">
        <f t="shared" si="136"/>
        <v>236302.5</v>
      </c>
      <c r="C2110" s="586">
        <f t="shared" si="133"/>
        <v>3.5</v>
      </c>
      <c r="F2110">
        <v>2109</v>
      </c>
      <c r="G2110" s="587">
        <f t="shared" si="134"/>
        <v>472605</v>
      </c>
      <c r="H2110" s="586">
        <f t="shared" si="135"/>
        <v>7</v>
      </c>
    </row>
    <row r="2111" spans="1:8" x14ac:dyDescent="0.25">
      <c r="A2111">
        <v>2110</v>
      </c>
      <c r="B2111" s="579">
        <f t="shared" si="136"/>
        <v>236302.5</v>
      </c>
      <c r="C2111" s="586">
        <f t="shared" si="133"/>
        <v>3.5</v>
      </c>
      <c r="F2111">
        <v>2110</v>
      </c>
      <c r="G2111" s="587">
        <f t="shared" si="134"/>
        <v>472605</v>
      </c>
      <c r="H2111" s="586">
        <f t="shared" si="135"/>
        <v>7</v>
      </c>
    </row>
    <row r="2112" spans="1:8" x14ac:dyDescent="0.25">
      <c r="A2112">
        <v>2111</v>
      </c>
      <c r="B2112" s="579">
        <f t="shared" si="136"/>
        <v>236302.5</v>
      </c>
      <c r="C2112" s="586">
        <f t="shared" si="133"/>
        <v>3.5</v>
      </c>
      <c r="F2112">
        <v>2111</v>
      </c>
      <c r="G2112" s="587">
        <f t="shared" si="134"/>
        <v>472605</v>
      </c>
      <c r="H2112" s="586">
        <f t="shared" si="135"/>
        <v>7</v>
      </c>
    </row>
    <row r="2113" spans="1:8" x14ac:dyDescent="0.25">
      <c r="A2113">
        <v>2112</v>
      </c>
      <c r="B2113" s="579">
        <f t="shared" si="136"/>
        <v>236302.5</v>
      </c>
      <c r="C2113" s="586">
        <f t="shared" si="133"/>
        <v>3.5</v>
      </c>
      <c r="F2113">
        <v>2112</v>
      </c>
      <c r="G2113" s="587">
        <f t="shared" si="134"/>
        <v>472605</v>
      </c>
      <c r="H2113" s="586">
        <f t="shared" si="135"/>
        <v>7</v>
      </c>
    </row>
    <row r="2114" spans="1:8" x14ac:dyDescent="0.25">
      <c r="A2114">
        <v>2113</v>
      </c>
      <c r="B2114" s="579">
        <f t="shared" si="136"/>
        <v>236302.5</v>
      </c>
      <c r="C2114" s="586">
        <f t="shared" si="133"/>
        <v>3.5</v>
      </c>
      <c r="F2114">
        <v>2113</v>
      </c>
      <c r="G2114" s="587">
        <f t="shared" si="134"/>
        <v>472605</v>
      </c>
      <c r="H2114" s="586">
        <f t="shared" si="135"/>
        <v>7</v>
      </c>
    </row>
    <row r="2115" spans="1:8" x14ac:dyDescent="0.25">
      <c r="A2115">
        <v>2114</v>
      </c>
      <c r="B2115" s="579">
        <f t="shared" si="136"/>
        <v>236302.5</v>
      </c>
      <c r="C2115" s="586">
        <f t="shared" ref="C2115:C2178" si="137">B2115/$D$2</f>
        <v>3.5</v>
      </c>
      <c r="F2115">
        <v>2114</v>
      </c>
      <c r="G2115" s="587">
        <f t="shared" ref="G2115:G2178" si="138">H2115*$D$2</f>
        <v>472605</v>
      </c>
      <c r="H2115" s="586">
        <f t="shared" si="135"/>
        <v>7</v>
      </c>
    </row>
    <row r="2116" spans="1:8" x14ac:dyDescent="0.25">
      <c r="A2116">
        <v>2115</v>
      </c>
      <c r="B2116" s="579">
        <f t="shared" si="136"/>
        <v>236302.5</v>
      </c>
      <c r="C2116" s="586">
        <f t="shared" si="137"/>
        <v>3.5</v>
      </c>
      <c r="F2116">
        <v>2115</v>
      </c>
      <c r="G2116" s="587">
        <f t="shared" si="138"/>
        <v>472605</v>
      </c>
      <c r="H2116" s="586">
        <f t="shared" si="135"/>
        <v>7</v>
      </c>
    </row>
    <row r="2117" spans="1:8" x14ac:dyDescent="0.25">
      <c r="A2117">
        <v>2116</v>
      </c>
      <c r="B2117" s="579">
        <f t="shared" si="136"/>
        <v>236302.5</v>
      </c>
      <c r="C2117" s="586">
        <f t="shared" si="137"/>
        <v>3.5</v>
      </c>
      <c r="F2117">
        <v>2116</v>
      </c>
      <c r="G2117" s="587">
        <f t="shared" si="138"/>
        <v>472605</v>
      </c>
      <c r="H2117" s="586">
        <f t="shared" si="135"/>
        <v>7</v>
      </c>
    </row>
    <row r="2118" spans="1:8" x14ac:dyDescent="0.25">
      <c r="A2118">
        <v>2117</v>
      </c>
      <c r="B2118" s="579">
        <f t="shared" si="136"/>
        <v>236302.5</v>
      </c>
      <c r="C2118" s="586">
        <f t="shared" si="137"/>
        <v>3.5</v>
      </c>
      <c r="F2118">
        <v>2117</v>
      </c>
      <c r="G2118" s="587">
        <f t="shared" si="138"/>
        <v>472605</v>
      </c>
      <c r="H2118" s="586">
        <f t="shared" si="135"/>
        <v>7</v>
      </c>
    </row>
    <row r="2119" spans="1:8" x14ac:dyDescent="0.25">
      <c r="A2119">
        <v>2118</v>
      </c>
      <c r="B2119" s="579">
        <f t="shared" si="136"/>
        <v>236302.5</v>
      </c>
      <c r="C2119" s="586">
        <f t="shared" si="137"/>
        <v>3.5</v>
      </c>
      <c r="F2119">
        <v>2118</v>
      </c>
      <c r="G2119" s="587">
        <f t="shared" si="138"/>
        <v>472605</v>
      </c>
      <c r="H2119" s="586">
        <f t="shared" si="135"/>
        <v>7</v>
      </c>
    </row>
    <row r="2120" spans="1:8" x14ac:dyDescent="0.25">
      <c r="A2120">
        <v>2119</v>
      </c>
      <c r="B2120" s="579">
        <f t="shared" si="136"/>
        <v>236302.5</v>
      </c>
      <c r="C2120" s="586">
        <f t="shared" si="137"/>
        <v>3.5</v>
      </c>
      <c r="F2120">
        <v>2119</v>
      </c>
      <c r="G2120" s="587">
        <f t="shared" si="138"/>
        <v>472605</v>
      </c>
      <c r="H2120" s="586">
        <f t="shared" si="135"/>
        <v>7</v>
      </c>
    </row>
    <row r="2121" spans="1:8" x14ac:dyDescent="0.25">
      <c r="A2121">
        <v>2120</v>
      </c>
      <c r="B2121" s="579">
        <f t="shared" si="136"/>
        <v>236302.5</v>
      </c>
      <c r="C2121" s="586">
        <f t="shared" si="137"/>
        <v>3.5</v>
      </c>
      <c r="F2121">
        <v>2120</v>
      </c>
      <c r="G2121" s="587">
        <f t="shared" si="138"/>
        <v>472605</v>
      </c>
      <c r="H2121" s="586">
        <f t="shared" si="135"/>
        <v>7</v>
      </c>
    </row>
    <row r="2122" spans="1:8" x14ac:dyDescent="0.25">
      <c r="A2122">
        <v>2121</v>
      </c>
      <c r="B2122" s="579">
        <f t="shared" si="136"/>
        <v>236302.5</v>
      </c>
      <c r="C2122" s="586">
        <f t="shared" si="137"/>
        <v>3.5</v>
      </c>
      <c r="F2122">
        <v>2121</v>
      </c>
      <c r="G2122" s="587">
        <f t="shared" si="138"/>
        <v>472605</v>
      </c>
      <c r="H2122" s="586">
        <f t="shared" si="135"/>
        <v>7</v>
      </c>
    </row>
    <row r="2123" spans="1:8" x14ac:dyDescent="0.25">
      <c r="A2123">
        <v>2122</v>
      </c>
      <c r="B2123" s="579">
        <f t="shared" si="136"/>
        <v>236302.5</v>
      </c>
      <c r="C2123" s="586">
        <f t="shared" si="137"/>
        <v>3.5</v>
      </c>
      <c r="F2123">
        <v>2122</v>
      </c>
      <c r="G2123" s="587">
        <f t="shared" si="138"/>
        <v>472605</v>
      </c>
      <c r="H2123" s="586">
        <f t="shared" si="135"/>
        <v>7</v>
      </c>
    </row>
    <row r="2124" spans="1:8" x14ac:dyDescent="0.25">
      <c r="A2124">
        <v>2123</v>
      </c>
      <c r="B2124" s="579">
        <f t="shared" si="136"/>
        <v>236302.5</v>
      </c>
      <c r="C2124" s="586">
        <f t="shared" si="137"/>
        <v>3.5</v>
      </c>
      <c r="F2124">
        <v>2123</v>
      </c>
      <c r="G2124" s="587">
        <f t="shared" si="138"/>
        <v>472605</v>
      </c>
      <c r="H2124" s="586">
        <f t="shared" si="135"/>
        <v>7</v>
      </c>
    </row>
    <row r="2125" spans="1:8" x14ac:dyDescent="0.25">
      <c r="A2125">
        <v>2124</v>
      </c>
      <c r="B2125" s="579">
        <f t="shared" si="136"/>
        <v>236302.5</v>
      </c>
      <c r="C2125" s="586">
        <f t="shared" si="137"/>
        <v>3.5</v>
      </c>
      <c r="F2125">
        <v>2124</v>
      </c>
      <c r="G2125" s="587">
        <f t="shared" si="138"/>
        <v>472605</v>
      </c>
      <c r="H2125" s="586">
        <f t="shared" si="135"/>
        <v>7</v>
      </c>
    </row>
    <row r="2126" spans="1:8" x14ac:dyDescent="0.25">
      <c r="A2126">
        <v>2125</v>
      </c>
      <c r="B2126" s="579">
        <f t="shared" si="136"/>
        <v>236302.5</v>
      </c>
      <c r="C2126" s="586">
        <f t="shared" si="137"/>
        <v>3.5</v>
      </c>
      <c r="F2126">
        <v>2125</v>
      </c>
      <c r="G2126" s="587">
        <f t="shared" si="138"/>
        <v>472605</v>
      </c>
      <c r="H2126" s="586">
        <f t="shared" si="135"/>
        <v>7</v>
      </c>
    </row>
    <row r="2127" spans="1:8" x14ac:dyDescent="0.25">
      <c r="A2127">
        <v>2126</v>
      </c>
      <c r="B2127" s="579">
        <f t="shared" si="136"/>
        <v>236302.5</v>
      </c>
      <c r="C2127" s="586">
        <f t="shared" si="137"/>
        <v>3.5</v>
      </c>
      <c r="F2127">
        <v>2126</v>
      </c>
      <c r="G2127" s="587">
        <f t="shared" si="138"/>
        <v>472605</v>
      </c>
      <c r="H2127" s="586">
        <f t="shared" si="135"/>
        <v>7</v>
      </c>
    </row>
    <row r="2128" spans="1:8" x14ac:dyDescent="0.25">
      <c r="A2128">
        <v>2127</v>
      </c>
      <c r="B2128" s="579">
        <f t="shared" si="136"/>
        <v>236302.5</v>
      </c>
      <c r="C2128" s="586">
        <f t="shared" si="137"/>
        <v>3.5</v>
      </c>
      <c r="F2128">
        <v>2127</v>
      </c>
      <c r="G2128" s="587">
        <f t="shared" si="138"/>
        <v>472605</v>
      </c>
      <c r="H2128" s="586">
        <f t="shared" si="135"/>
        <v>7</v>
      </c>
    </row>
    <row r="2129" spans="1:8" x14ac:dyDescent="0.25">
      <c r="A2129">
        <v>2128</v>
      </c>
      <c r="B2129" s="579">
        <f t="shared" si="136"/>
        <v>236302.5</v>
      </c>
      <c r="C2129" s="586">
        <f t="shared" si="137"/>
        <v>3.5</v>
      </c>
      <c r="F2129">
        <v>2128</v>
      </c>
      <c r="G2129" s="587">
        <f t="shared" si="138"/>
        <v>472605</v>
      </c>
      <c r="H2129" s="586">
        <f t="shared" si="135"/>
        <v>7</v>
      </c>
    </row>
    <row r="2130" spans="1:8" x14ac:dyDescent="0.25">
      <c r="A2130">
        <v>2129</v>
      </c>
      <c r="B2130" s="579">
        <f t="shared" si="136"/>
        <v>236302.5</v>
      </c>
      <c r="C2130" s="586">
        <f t="shared" si="137"/>
        <v>3.5</v>
      </c>
      <c r="F2130">
        <v>2129</v>
      </c>
      <c r="G2130" s="587">
        <f t="shared" si="138"/>
        <v>472605</v>
      </c>
      <c r="H2130" s="586">
        <f t="shared" si="135"/>
        <v>7</v>
      </c>
    </row>
    <row r="2131" spans="1:8" x14ac:dyDescent="0.25">
      <c r="A2131">
        <v>2130</v>
      </c>
      <c r="B2131" s="579">
        <f t="shared" si="136"/>
        <v>236302.5</v>
      </c>
      <c r="C2131" s="586">
        <f t="shared" si="137"/>
        <v>3.5</v>
      </c>
      <c r="F2131">
        <v>2130</v>
      </c>
      <c r="G2131" s="587">
        <f t="shared" si="138"/>
        <v>472605</v>
      </c>
      <c r="H2131" s="586">
        <f t="shared" ref="H2131:H2194" si="139">$L$7</f>
        <v>7</v>
      </c>
    </row>
    <row r="2132" spans="1:8" x14ac:dyDescent="0.25">
      <c r="A2132">
        <v>2131</v>
      </c>
      <c r="B2132" s="579">
        <f t="shared" si="136"/>
        <v>236302.5</v>
      </c>
      <c r="C2132" s="586">
        <f t="shared" si="137"/>
        <v>3.5</v>
      </c>
      <c r="F2132">
        <v>2131</v>
      </c>
      <c r="G2132" s="587">
        <f t="shared" si="138"/>
        <v>472605</v>
      </c>
      <c r="H2132" s="586">
        <f t="shared" si="139"/>
        <v>7</v>
      </c>
    </row>
    <row r="2133" spans="1:8" x14ac:dyDescent="0.25">
      <c r="A2133">
        <v>2132</v>
      </c>
      <c r="B2133" s="579">
        <f t="shared" si="136"/>
        <v>236302.5</v>
      </c>
      <c r="C2133" s="586">
        <f t="shared" si="137"/>
        <v>3.5</v>
      </c>
      <c r="F2133">
        <v>2132</v>
      </c>
      <c r="G2133" s="587">
        <f t="shared" si="138"/>
        <v>472605</v>
      </c>
      <c r="H2133" s="586">
        <f t="shared" si="139"/>
        <v>7</v>
      </c>
    </row>
    <row r="2134" spans="1:8" x14ac:dyDescent="0.25">
      <c r="A2134">
        <v>2133</v>
      </c>
      <c r="B2134" s="579">
        <f t="shared" si="136"/>
        <v>236302.5</v>
      </c>
      <c r="C2134" s="586">
        <f t="shared" si="137"/>
        <v>3.5</v>
      </c>
      <c r="F2134">
        <v>2133</v>
      </c>
      <c r="G2134" s="587">
        <f t="shared" si="138"/>
        <v>472605</v>
      </c>
      <c r="H2134" s="586">
        <f t="shared" si="139"/>
        <v>7</v>
      </c>
    </row>
    <row r="2135" spans="1:8" x14ac:dyDescent="0.25">
      <c r="A2135">
        <v>2134</v>
      </c>
      <c r="B2135" s="579">
        <f t="shared" si="136"/>
        <v>236302.5</v>
      </c>
      <c r="C2135" s="586">
        <f t="shared" si="137"/>
        <v>3.5</v>
      </c>
      <c r="F2135">
        <v>2134</v>
      </c>
      <c r="G2135" s="587">
        <f t="shared" si="138"/>
        <v>472605</v>
      </c>
      <c r="H2135" s="586">
        <f t="shared" si="139"/>
        <v>7</v>
      </c>
    </row>
    <row r="2136" spans="1:8" x14ac:dyDescent="0.25">
      <c r="A2136">
        <v>2135</v>
      </c>
      <c r="B2136" s="579">
        <f t="shared" si="136"/>
        <v>236302.5</v>
      </c>
      <c r="C2136" s="586">
        <f t="shared" si="137"/>
        <v>3.5</v>
      </c>
      <c r="F2136">
        <v>2135</v>
      </c>
      <c r="G2136" s="587">
        <f t="shared" si="138"/>
        <v>472605</v>
      </c>
      <c r="H2136" s="586">
        <f t="shared" si="139"/>
        <v>7</v>
      </c>
    </row>
    <row r="2137" spans="1:8" x14ac:dyDescent="0.25">
      <c r="A2137">
        <v>2136</v>
      </c>
      <c r="B2137" s="579">
        <f t="shared" si="136"/>
        <v>236302.5</v>
      </c>
      <c r="C2137" s="586">
        <f t="shared" si="137"/>
        <v>3.5</v>
      </c>
      <c r="F2137">
        <v>2136</v>
      </c>
      <c r="G2137" s="587">
        <f t="shared" si="138"/>
        <v>472605</v>
      </c>
      <c r="H2137" s="586">
        <f t="shared" si="139"/>
        <v>7</v>
      </c>
    </row>
    <row r="2138" spans="1:8" x14ac:dyDescent="0.25">
      <c r="A2138">
        <v>2137</v>
      </c>
      <c r="B2138" s="579">
        <f t="shared" si="136"/>
        <v>236302.5</v>
      </c>
      <c r="C2138" s="586">
        <f t="shared" si="137"/>
        <v>3.5</v>
      </c>
      <c r="F2138">
        <v>2137</v>
      </c>
      <c r="G2138" s="587">
        <f t="shared" si="138"/>
        <v>472605</v>
      </c>
      <c r="H2138" s="586">
        <f t="shared" si="139"/>
        <v>7</v>
      </c>
    </row>
    <row r="2139" spans="1:8" x14ac:dyDescent="0.25">
      <c r="A2139">
        <v>2138</v>
      </c>
      <c r="B2139" s="579">
        <f t="shared" ref="B2139:B2202" si="140">3.5*$D$2</f>
        <v>236302.5</v>
      </c>
      <c r="C2139" s="586">
        <f t="shared" si="137"/>
        <v>3.5</v>
      </c>
      <c r="F2139">
        <v>2138</v>
      </c>
      <c r="G2139" s="587">
        <f t="shared" si="138"/>
        <v>472605</v>
      </c>
      <c r="H2139" s="586">
        <f t="shared" si="139"/>
        <v>7</v>
      </c>
    </row>
    <row r="2140" spans="1:8" x14ac:dyDescent="0.25">
      <c r="A2140">
        <v>2139</v>
      </c>
      <c r="B2140" s="579">
        <f t="shared" si="140"/>
        <v>236302.5</v>
      </c>
      <c r="C2140" s="586">
        <f t="shared" si="137"/>
        <v>3.5</v>
      </c>
      <c r="F2140">
        <v>2139</v>
      </c>
      <c r="G2140" s="587">
        <f t="shared" si="138"/>
        <v>472605</v>
      </c>
      <c r="H2140" s="586">
        <f t="shared" si="139"/>
        <v>7</v>
      </c>
    </row>
    <row r="2141" spans="1:8" x14ac:dyDescent="0.25">
      <c r="A2141">
        <v>2140</v>
      </c>
      <c r="B2141" s="579">
        <f t="shared" si="140"/>
        <v>236302.5</v>
      </c>
      <c r="C2141" s="586">
        <f t="shared" si="137"/>
        <v>3.5</v>
      </c>
      <c r="F2141">
        <v>2140</v>
      </c>
      <c r="G2141" s="587">
        <f t="shared" si="138"/>
        <v>472605</v>
      </c>
      <c r="H2141" s="586">
        <f t="shared" si="139"/>
        <v>7</v>
      </c>
    </row>
    <row r="2142" spans="1:8" x14ac:dyDescent="0.25">
      <c r="A2142">
        <v>2141</v>
      </c>
      <c r="B2142" s="579">
        <f t="shared" si="140"/>
        <v>236302.5</v>
      </c>
      <c r="C2142" s="586">
        <f t="shared" si="137"/>
        <v>3.5</v>
      </c>
      <c r="F2142">
        <v>2141</v>
      </c>
      <c r="G2142" s="587">
        <f t="shared" si="138"/>
        <v>472605</v>
      </c>
      <c r="H2142" s="586">
        <f t="shared" si="139"/>
        <v>7</v>
      </c>
    </row>
    <row r="2143" spans="1:8" x14ac:dyDescent="0.25">
      <c r="A2143">
        <v>2142</v>
      </c>
      <c r="B2143" s="579">
        <f t="shared" si="140"/>
        <v>236302.5</v>
      </c>
      <c r="C2143" s="586">
        <f t="shared" si="137"/>
        <v>3.5</v>
      </c>
      <c r="F2143">
        <v>2142</v>
      </c>
      <c r="G2143" s="587">
        <f t="shared" si="138"/>
        <v>472605</v>
      </c>
      <c r="H2143" s="586">
        <f t="shared" si="139"/>
        <v>7</v>
      </c>
    </row>
    <row r="2144" spans="1:8" x14ac:dyDescent="0.25">
      <c r="A2144">
        <v>2143</v>
      </c>
      <c r="B2144" s="579">
        <f t="shared" si="140"/>
        <v>236302.5</v>
      </c>
      <c r="C2144" s="586">
        <f t="shared" si="137"/>
        <v>3.5</v>
      </c>
      <c r="F2144">
        <v>2143</v>
      </c>
      <c r="G2144" s="587">
        <f t="shared" si="138"/>
        <v>472605</v>
      </c>
      <c r="H2144" s="586">
        <f t="shared" si="139"/>
        <v>7</v>
      </c>
    </row>
    <row r="2145" spans="1:8" x14ac:dyDescent="0.25">
      <c r="A2145">
        <v>2144</v>
      </c>
      <c r="B2145" s="579">
        <f t="shared" si="140"/>
        <v>236302.5</v>
      </c>
      <c r="C2145" s="586">
        <f t="shared" si="137"/>
        <v>3.5</v>
      </c>
      <c r="F2145">
        <v>2144</v>
      </c>
      <c r="G2145" s="587">
        <f t="shared" si="138"/>
        <v>472605</v>
      </c>
      <c r="H2145" s="586">
        <f t="shared" si="139"/>
        <v>7</v>
      </c>
    </row>
    <row r="2146" spans="1:8" x14ac:dyDescent="0.25">
      <c r="A2146">
        <v>2145</v>
      </c>
      <c r="B2146" s="579">
        <f t="shared" si="140"/>
        <v>236302.5</v>
      </c>
      <c r="C2146" s="586">
        <f t="shared" si="137"/>
        <v>3.5</v>
      </c>
      <c r="F2146">
        <v>2145</v>
      </c>
      <c r="G2146" s="587">
        <f t="shared" si="138"/>
        <v>472605</v>
      </c>
      <c r="H2146" s="586">
        <f t="shared" si="139"/>
        <v>7</v>
      </c>
    </row>
    <row r="2147" spans="1:8" x14ac:dyDescent="0.25">
      <c r="A2147">
        <v>2146</v>
      </c>
      <c r="B2147" s="579">
        <f t="shared" si="140"/>
        <v>236302.5</v>
      </c>
      <c r="C2147" s="586">
        <f t="shared" si="137"/>
        <v>3.5</v>
      </c>
      <c r="F2147">
        <v>2146</v>
      </c>
      <c r="G2147" s="587">
        <f t="shared" si="138"/>
        <v>472605</v>
      </c>
      <c r="H2147" s="586">
        <f t="shared" si="139"/>
        <v>7</v>
      </c>
    </row>
    <row r="2148" spans="1:8" x14ac:dyDescent="0.25">
      <c r="A2148">
        <v>2147</v>
      </c>
      <c r="B2148" s="579">
        <f t="shared" si="140"/>
        <v>236302.5</v>
      </c>
      <c r="C2148" s="586">
        <f t="shared" si="137"/>
        <v>3.5</v>
      </c>
      <c r="F2148">
        <v>2147</v>
      </c>
      <c r="G2148" s="587">
        <f t="shared" si="138"/>
        <v>472605</v>
      </c>
      <c r="H2148" s="586">
        <f t="shared" si="139"/>
        <v>7</v>
      </c>
    </row>
    <row r="2149" spans="1:8" x14ac:dyDescent="0.25">
      <c r="A2149">
        <v>2148</v>
      </c>
      <c r="B2149" s="579">
        <f t="shared" si="140"/>
        <v>236302.5</v>
      </c>
      <c r="C2149" s="586">
        <f t="shared" si="137"/>
        <v>3.5</v>
      </c>
      <c r="F2149">
        <v>2148</v>
      </c>
      <c r="G2149" s="587">
        <f t="shared" si="138"/>
        <v>472605</v>
      </c>
      <c r="H2149" s="586">
        <f t="shared" si="139"/>
        <v>7</v>
      </c>
    </row>
    <row r="2150" spans="1:8" x14ac:dyDescent="0.25">
      <c r="A2150">
        <v>2149</v>
      </c>
      <c r="B2150" s="579">
        <f t="shared" si="140"/>
        <v>236302.5</v>
      </c>
      <c r="C2150" s="586">
        <f t="shared" si="137"/>
        <v>3.5</v>
      </c>
      <c r="F2150">
        <v>2149</v>
      </c>
      <c r="G2150" s="587">
        <f t="shared" si="138"/>
        <v>472605</v>
      </c>
      <c r="H2150" s="586">
        <f t="shared" si="139"/>
        <v>7</v>
      </c>
    </row>
    <row r="2151" spans="1:8" x14ac:dyDescent="0.25">
      <c r="A2151">
        <v>2150</v>
      </c>
      <c r="B2151" s="579">
        <f t="shared" si="140"/>
        <v>236302.5</v>
      </c>
      <c r="C2151" s="586">
        <f t="shared" si="137"/>
        <v>3.5</v>
      </c>
      <c r="F2151">
        <v>2150</v>
      </c>
      <c r="G2151" s="587">
        <f t="shared" si="138"/>
        <v>472605</v>
      </c>
      <c r="H2151" s="586">
        <f t="shared" si="139"/>
        <v>7</v>
      </c>
    </row>
    <row r="2152" spans="1:8" x14ac:dyDescent="0.25">
      <c r="A2152">
        <v>2151</v>
      </c>
      <c r="B2152" s="579">
        <f t="shared" si="140"/>
        <v>236302.5</v>
      </c>
      <c r="C2152" s="586">
        <f t="shared" si="137"/>
        <v>3.5</v>
      </c>
      <c r="F2152">
        <v>2151</v>
      </c>
      <c r="G2152" s="587">
        <f t="shared" si="138"/>
        <v>472605</v>
      </c>
      <c r="H2152" s="586">
        <f t="shared" si="139"/>
        <v>7</v>
      </c>
    </row>
    <row r="2153" spans="1:8" x14ac:dyDescent="0.25">
      <c r="A2153">
        <v>2152</v>
      </c>
      <c r="B2153" s="579">
        <f t="shared" si="140"/>
        <v>236302.5</v>
      </c>
      <c r="C2153" s="586">
        <f t="shared" si="137"/>
        <v>3.5</v>
      </c>
      <c r="F2153">
        <v>2152</v>
      </c>
      <c r="G2153" s="587">
        <f t="shared" si="138"/>
        <v>472605</v>
      </c>
      <c r="H2153" s="586">
        <f t="shared" si="139"/>
        <v>7</v>
      </c>
    </row>
    <row r="2154" spans="1:8" x14ac:dyDescent="0.25">
      <c r="A2154">
        <v>2153</v>
      </c>
      <c r="B2154" s="579">
        <f t="shared" si="140"/>
        <v>236302.5</v>
      </c>
      <c r="C2154" s="586">
        <f t="shared" si="137"/>
        <v>3.5</v>
      </c>
      <c r="F2154">
        <v>2153</v>
      </c>
      <c r="G2154" s="587">
        <f t="shared" si="138"/>
        <v>472605</v>
      </c>
      <c r="H2154" s="586">
        <f t="shared" si="139"/>
        <v>7</v>
      </c>
    </row>
    <row r="2155" spans="1:8" x14ac:dyDescent="0.25">
      <c r="A2155">
        <v>2154</v>
      </c>
      <c r="B2155" s="579">
        <f t="shared" si="140"/>
        <v>236302.5</v>
      </c>
      <c r="C2155" s="586">
        <f t="shared" si="137"/>
        <v>3.5</v>
      </c>
      <c r="F2155">
        <v>2154</v>
      </c>
      <c r="G2155" s="587">
        <f t="shared" si="138"/>
        <v>472605</v>
      </c>
      <c r="H2155" s="586">
        <f t="shared" si="139"/>
        <v>7</v>
      </c>
    </row>
    <row r="2156" spans="1:8" x14ac:dyDescent="0.25">
      <c r="A2156">
        <v>2155</v>
      </c>
      <c r="B2156" s="579">
        <f t="shared" si="140"/>
        <v>236302.5</v>
      </c>
      <c r="C2156" s="586">
        <f t="shared" si="137"/>
        <v>3.5</v>
      </c>
      <c r="F2156">
        <v>2155</v>
      </c>
      <c r="G2156" s="587">
        <f t="shared" si="138"/>
        <v>472605</v>
      </c>
      <c r="H2156" s="586">
        <f t="shared" si="139"/>
        <v>7</v>
      </c>
    </row>
    <row r="2157" spans="1:8" x14ac:dyDescent="0.25">
      <c r="A2157">
        <v>2156</v>
      </c>
      <c r="B2157" s="579">
        <f t="shared" si="140"/>
        <v>236302.5</v>
      </c>
      <c r="C2157" s="586">
        <f t="shared" si="137"/>
        <v>3.5</v>
      </c>
      <c r="F2157">
        <v>2156</v>
      </c>
      <c r="G2157" s="587">
        <f t="shared" si="138"/>
        <v>472605</v>
      </c>
      <c r="H2157" s="586">
        <f t="shared" si="139"/>
        <v>7</v>
      </c>
    </row>
    <row r="2158" spans="1:8" x14ac:dyDescent="0.25">
      <c r="A2158">
        <v>2157</v>
      </c>
      <c r="B2158" s="579">
        <f t="shared" si="140"/>
        <v>236302.5</v>
      </c>
      <c r="C2158" s="586">
        <f t="shared" si="137"/>
        <v>3.5</v>
      </c>
      <c r="F2158">
        <v>2157</v>
      </c>
      <c r="G2158" s="587">
        <f t="shared" si="138"/>
        <v>472605</v>
      </c>
      <c r="H2158" s="586">
        <f t="shared" si="139"/>
        <v>7</v>
      </c>
    </row>
    <row r="2159" spans="1:8" x14ac:dyDescent="0.25">
      <c r="A2159">
        <v>2158</v>
      </c>
      <c r="B2159" s="579">
        <f t="shared" si="140"/>
        <v>236302.5</v>
      </c>
      <c r="C2159" s="586">
        <f t="shared" si="137"/>
        <v>3.5</v>
      </c>
      <c r="F2159">
        <v>2158</v>
      </c>
      <c r="G2159" s="587">
        <f t="shared" si="138"/>
        <v>472605</v>
      </c>
      <c r="H2159" s="586">
        <f t="shared" si="139"/>
        <v>7</v>
      </c>
    </row>
    <row r="2160" spans="1:8" x14ac:dyDescent="0.25">
      <c r="A2160">
        <v>2159</v>
      </c>
      <c r="B2160" s="579">
        <f t="shared" si="140"/>
        <v>236302.5</v>
      </c>
      <c r="C2160" s="586">
        <f t="shared" si="137"/>
        <v>3.5</v>
      </c>
      <c r="F2160">
        <v>2159</v>
      </c>
      <c r="G2160" s="587">
        <f t="shared" si="138"/>
        <v>472605</v>
      </c>
      <c r="H2160" s="586">
        <f t="shared" si="139"/>
        <v>7</v>
      </c>
    </row>
    <row r="2161" spans="1:8" x14ac:dyDescent="0.25">
      <c r="A2161">
        <v>2160</v>
      </c>
      <c r="B2161" s="579">
        <f t="shared" si="140"/>
        <v>236302.5</v>
      </c>
      <c r="C2161" s="586">
        <f t="shared" si="137"/>
        <v>3.5</v>
      </c>
      <c r="F2161">
        <v>2160</v>
      </c>
      <c r="G2161" s="587">
        <f t="shared" si="138"/>
        <v>472605</v>
      </c>
      <c r="H2161" s="586">
        <f t="shared" si="139"/>
        <v>7</v>
      </c>
    </row>
    <row r="2162" spans="1:8" x14ac:dyDescent="0.25">
      <c r="A2162">
        <v>2161</v>
      </c>
      <c r="B2162" s="579">
        <f t="shared" si="140"/>
        <v>236302.5</v>
      </c>
      <c r="C2162" s="586">
        <f t="shared" si="137"/>
        <v>3.5</v>
      </c>
      <c r="F2162">
        <v>2161</v>
      </c>
      <c r="G2162" s="587">
        <f t="shared" si="138"/>
        <v>472605</v>
      </c>
      <c r="H2162" s="586">
        <f t="shared" si="139"/>
        <v>7</v>
      </c>
    </row>
    <row r="2163" spans="1:8" x14ac:dyDescent="0.25">
      <c r="A2163">
        <v>2162</v>
      </c>
      <c r="B2163" s="579">
        <f t="shared" si="140"/>
        <v>236302.5</v>
      </c>
      <c r="C2163" s="586">
        <f t="shared" si="137"/>
        <v>3.5</v>
      </c>
      <c r="F2163">
        <v>2162</v>
      </c>
      <c r="G2163" s="587">
        <f t="shared" si="138"/>
        <v>472605</v>
      </c>
      <c r="H2163" s="586">
        <f t="shared" si="139"/>
        <v>7</v>
      </c>
    </row>
    <row r="2164" spans="1:8" x14ac:dyDescent="0.25">
      <c r="A2164">
        <v>2163</v>
      </c>
      <c r="B2164" s="579">
        <f t="shared" si="140"/>
        <v>236302.5</v>
      </c>
      <c r="C2164" s="586">
        <f t="shared" si="137"/>
        <v>3.5</v>
      </c>
      <c r="F2164">
        <v>2163</v>
      </c>
      <c r="G2164" s="587">
        <f t="shared" si="138"/>
        <v>472605</v>
      </c>
      <c r="H2164" s="586">
        <f t="shared" si="139"/>
        <v>7</v>
      </c>
    </row>
    <row r="2165" spans="1:8" x14ac:dyDescent="0.25">
      <c r="A2165">
        <v>2164</v>
      </c>
      <c r="B2165" s="579">
        <f t="shared" si="140"/>
        <v>236302.5</v>
      </c>
      <c r="C2165" s="586">
        <f t="shared" si="137"/>
        <v>3.5</v>
      </c>
      <c r="F2165">
        <v>2164</v>
      </c>
      <c r="G2165" s="587">
        <f t="shared" si="138"/>
        <v>472605</v>
      </c>
      <c r="H2165" s="586">
        <f t="shared" si="139"/>
        <v>7</v>
      </c>
    </row>
    <row r="2166" spans="1:8" x14ac:dyDescent="0.25">
      <c r="A2166">
        <v>2165</v>
      </c>
      <c r="B2166" s="579">
        <f t="shared" si="140"/>
        <v>236302.5</v>
      </c>
      <c r="C2166" s="586">
        <f t="shared" si="137"/>
        <v>3.5</v>
      </c>
      <c r="F2166">
        <v>2165</v>
      </c>
      <c r="G2166" s="587">
        <f t="shared" si="138"/>
        <v>472605</v>
      </c>
      <c r="H2166" s="586">
        <f t="shared" si="139"/>
        <v>7</v>
      </c>
    </row>
    <row r="2167" spans="1:8" x14ac:dyDescent="0.25">
      <c r="A2167">
        <v>2166</v>
      </c>
      <c r="B2167" s="579">
        <f t="shared" si="140"/>
        <v>236302.5</v>
      </c>
      <c r="C2167" s="586">
        <f t="shared" si="137"/>
        <v>3.5</v>
      </c>
      <c r="F2167">
        <v>2166</v>
      </c>
      <c r="G2167" s="587">
        <f t="shared" si="138"/>
        <v>472605</v>
      </c>
      <c r="H2167" s="586">
        <f t="shared" si="139"/>
        <v>7</v>
      </c>
    </row>
    <row r="2168" spans="1:8" x14ac:dyDescent="0.25">
      <c r="A2168">
        <v>2167</v>
      </c>
      <c r="B2168" s="579">
        <f t="shared" si="140"/>
        <v>236302.5</v>
      </c>
      <c r="C2168" s="586">
        <f t="shared" si="137"/>
        <v>3.5</v>
      </c>
      <c r="F2168">
        <v>2167</v>
      </c>
      <c r="G2168" s="587">
        <f t="shared" si="138"/>
        <v>472605</v>
      </c>
      <c r="H2168" s="586">
        <f t="shared" si="139"/>
        <v>7</v>
      </c>
    </row>
    <row r="2169" spans="1:8" x14ac:dyDescent="0.25">
      <c r="A2169">
        <v>2168</v>
      </c>
      <c r="B2169" s="579">
        <f t="shared" si="140"/>
        <v>236302.5</v>
      </c>
      <c r="C2169" s="586">
        <f t="shared" si="137"/>
        <v>3.5</v>
      </c>
      <c r="F2169">
        <v>2168</v>
      </c>
      <c r="G2169" s="587">
        <f t="shared" si="138"/>
        <v>472605</v>
      </c>
      <c r="H2169" s="586">
        <f t="shared" si="139"/>
        <v>7</v>
      </c>
    </row>
    <row r="2170" spans="1:8" x14ac:dyDescent="0.25">
      <c r="A2170">
        <v>2169</v>
      </c>
      <c r="B2170" s="579">
        <f t="shared" si="140"/>
        <v>236302.5</v>
      </c>
      <c r="C2170" s="586">
        <f t="shared" si="137"/>
        <v>3.5</v>
      </c>
      <c r="F2170">
        <v>2169</v>
      </c>
      <c r="G2170" s="587">
        <f t="shared" si="138"/>
        <v>472605</v>
      </c>
      <c r="H2170" s="586">
        <f t="shared" si="139"/>
        <v>7</v>
      </c>
    </row>
    <row r="2171" spans="1:8" x14ac:dyDescent="0.25">
      <c r="A2171">
        <v>2170</v>
      </c>
      <c r="B2171" s="579">
        <f t="shared" si="140"/>
        <v>236302.5</v>
      </c>
      <c r="C2171" s="586">
        <f t="shared" si="137"/>
        <v>3.5</v>
      </c>
      <c r="F2171">
        <v>2170</v>
      </c>
      <c r="G2171" s="587">
        <f t="shared" si="138"/>
        <v>472605</v>
      </c>
      <c r="H2171" s="586">
        <f t="shared" si="139"/>
        <v>7</v>
      </c>
    </row>
    <row r="2172" spans="1:8" x14ac:dyDescent="0.25">
      <c r="A2172">
        <v>2171</v>
      </c>
      <c r="B2172" s="579">
        <f t="shared" si="140"/>
        <v>236302.5</v>
      </c>
      <c r="C2172" s="586">
        <f t="shared" si="137"/>
        <v>3.5</v>
      </c>
      <c r="F2172">
        <v>2171</v>
      </c>
      <c r="G2172" s="587">
        <f t="shared" si="138"/>
        <v>472605</v>
      </c>
      <c r="H2172" s="586">
        <f t="shared" si="139"/>
        <v>7</v>
      </c>
    </row>
    <row r="2173" spans="1:8" x14ac:dyDescent="0.25">
      <c r="A2173">
        <v>2172</v>
      </c>
      <c r="B2173" s="579">
        <f t="shared" si="140"/>
        <v>236302.5</v>
      </c>
      <c r="C2173" s="586">
        <f t="shared" si="137"/>
        <v>3.5</v>
      </c>
      <c r="F2173">
        <v>2172</v>
      </c>
      <c r="G2173" s="587">
        <f t="shared" si="138"/>
        <v>472605</v>
      </c>
      <c r="H2173" s="586">
        <f t="shared" si="139"/>
        <v>7</v>
      </c>
    </row>
    <row r="2174" spans="1:8" x14ac:dyDescent="0.25">
      <c r="A2174">
        <v>2173</v>
      </c>
      <c r="B2174" s="579">
        <f t="shared" si="140"/>
        <v>236302.5</v>
      </c>
      <c r="C2174" s="586">
        <f t="shared" si="137"/>
        <v>3.5</v>
      </c>
      <c r="F2174">
        <v>2173</v>
      </c>
      <c r="G2174" s="587">
        <f t="shared" si="138"/>
        <v>472605</v>
      </c>
      <c r="H2174" s="586">
        <f t="shared" si="139"/>
        <v>7</v>
      </c>
    </row>
    <row r="2175" spans="1:8" x14ac:dyDescent="0.25">
      <c r="A2175">
        <v>2174</v>
      </c>
      <c r="B2175" s="579">
        <f t="shared" si="140"/>
        <v>236302.5</v>
      </c>
      <c r="C2175" s="586">
        <f t="shared" si="137"/>
        <v>3.5</v>
      </c>
      <c r="F2175">
        <v>2174</v>
      </c>
      <c r="G2175" s="587">
        <f t="shared" si="138"/>
        <v>472605</v>
      </c>
      <c r="H2175" s="586">
        <f t="shared" si="139"/>
        <v>7</v>
      </c>
    </row>
    <row r="2176" spans="1:8" x14ac:dyDescent="0.25">
      <c r="A2176">
        <v>2175</v>
      </c>
      <c r="B2176" s="579">
        <f t="shared" si="140"/>
        <v>236302.5</v>
      </c>
      <c r="C2176" s="586">
        <f t="shared" si="137"/>
        <v>3.5</v>
      </c>
      <c r="F2176">
        <v>2175</v>
      </c>
      <c r="G2176" s="587">
        <f t="shared" si="138"/>
        <v>472605</v>
      </c>
      <c r="H2176" s="586">
        <f t="shared" si="139"/>
        <v>7</v>
      </c>
    </row>
    <row r="2177" spans="1:8" x14ac:dyDescent="0.25">
      <c r="A2177">
        <v>2176</v>
      </c>
      <c r="B2177" s="579">
        <f t="shared" si="140"/>
        <v>236302.5</v>
      </c>
      <c r="C2177" s="586">
        <f t="shared" si="137"/>
        <v>3.5</v>
      </c>
      <c r="F2177">
        <v>2176</v>
      </c>
      <c r="G2177" s="587">
        <f t="shared" si="138"/>
        <v>472605</v>
      </c>
      <c r="H2177" s="586">
        <f t="shared" si="139"/>
        <v>7</v>
      </c>
    </row>
    <row r="2178" spans="1:8" x14ac:dyDescent="0.25">
      <c r="A2178">
        <v>2177</v>
      </c>
      <c r="B2178" s="579">
        <f t="shared" si="140"/>
        <v>236302.5</v>
      </c>
      <c r="C2178" s="586">
        <f t="shared" si="137"/>
        <v>3.5</v>
      </c>
      <c r="F2178">
        <v>2177</v>
      </c>
      <c r="G2178" s="587">
        <f t="shared" si="138"/>
        <v>472605</v>
      </c>
      <c r="H2178" s="586">
        <f t="shared" si="139"/>
        <v>7</v>
      </c>
    </row>
    <row r="2179" spans="1:8" x14ac:dyDescent="0.25">
      <c r="A2179">
        <v>2178</v>
      </c>
      <c r="B2179" s="579">
        <f t="shared" si="140"/>
        <v>236302.5</v>
      </c>
      <c r="C2179" s="586">
        <f t="shared" ref="C2179:C2242" si="141">B2179/$D$2</f>
        <v>3.5</v>
      </c>
      <c r="F2179">
        <v>2178</v>
      </c>
      <c r="G2179" s="587">
        <f t="shared" ref="G2179:G2242" si="142">H2179*$D$2</f>
        <v>472605</v>
      </c>
      <c r="H2179" s="586">
        <f t="shared" si="139"/>
        <v>7</v>
      </c>
    </row>
    <row r="2180" spans="1:8" x14ac:dyDescent="0.25">
      <c r="A2180">
        <v>2179</v>
      </c>
      <c r="B2180" s="579">
        <f t="shared" si="140"/>
        <v>236302.5</v>
      </c>
      <c r="C2180" s="586">
        <f t="shared" si="141"/>
        <v>3.5</v>
      </c>
      <c r="F2180">
        <v>2179</v>
      </c>
      <c r="G2180" s="587">
        <f t="shared" si="142"/>
        <v>472605</v>
      </c>
      <c r="H2180" s="586">
        <f t="shared" si="139"/>
        <v>7</v>
      </c>
    </row>
    <row r="2181" spans="1:8" x14ac:dyDescent="0.25">
      <c r="A2181">
        <v>2180</v>
      </c>
      <c r="B2181" s="579">
        <f t="shared" si="140"/>
        <v>236302.5</v>
      </c>
      <c r="C2181" s="586">
        <f t="shared" si="141"/>
        <v>3.5</v>
      </c>
      <c r="F2181">
        <v>2180</v>
      </c>
      <c r="G2181" s="587">
        <f t="shared" si="142"/>
        <v>472605</v>
      </c>
      <c r="H2181" s="586">
        <f t="shared" si="139"/>
        <v>7</v>
      </c>
    </row>
    <row r="2182" spans="1:8" x14ac:dyDescent="0.25">
      <c r="A2182">
        <v>2181</v>
      </c>
      <c r="B2182" s="579">
        <f t="shared" si="140"/>
        <v>236302.5</v>
      </c>
      <c r="C2182" s="586">
        <f t="shared" si="141"/>
        <v>3.5</v>
      </c>
      <c r="F2182">
        <v>2181</v>
      </c>
      <c r="G2182" s="587">
        <f t="shared" si="142"/>
        <v>472605</v>
      </c>
      <c r="H2182" s="586">
        <f t="shared" si="139"/>
        <v>7</v>
      </c>
    </row>
    <row r="2183" spans="1:8" x14ac:dyDescent="0.25">
      <c r="A2183">
        <v>2182</v>
      </c>
      <c r="B2183" s="579">
        <f t="shared" si="140"/>
        <v>236302.5</v>
      </c>
      <c r="C2183" s="586">
        <f t="shared" si="141"/>
        <v>3.5</v>
      </c>
      <c r="F2183">
        <v>2182</v>
      </c>
      <c r="G2183" s="587">
        <f t="shared" si="142"/>
        <v>472605</v>
      </c>
      <c r="H2183" s="586">
        <f t="shared" si="139"/>
        <v>7</v>
      </c>
    </row>
    <row r="2184" spans="1:8" x14ac:dyDescent="0.25">
      <c r="A2184">
        <v>2183</v>
      </c>
      <c r="B2184" s="579">
        <f t="shared" si="140"/>
        <v>236302.5</v>
      </c>
      <c r="C2184" s="586">
        <f t="shared" si="141"/>
        <v>3.5</v>
      </c>
      <c r="F2184">
        <v>2183</v>
      </c>
      <c r="G2184" s="587">
        <f t="shared" si="142"/>
        <v>472605</v>
      </c>
      <c r="H2184" s="586">
        <f t="shared" si="139"/>
        <v>7</v>
      </c>
    </row>
    <row r="2185" spans="1:8" x14ac:dyDescent="0.25">
      <c r="A2185">
        <v>2184</v>
      </c>
      <c r="B2185" s="579">
        <f t="shared" si="140"/>
        <v>236302.5</v>
      </c>
      <c r="C2185" s="586">
        <f t="shared" si="141"/>
        <v>3.5</v>
      </c>
      <c r="F2185">
        <v>2184</v>
      </c>
      <c r="G2185" s="587">
        <f t="shared" si="142"/>
        <v>472605</v>
      </c>
      <c r="H2185" s="586">
        <f t="shared" si="139"/>
        <v>7</v>
      </c>
    </row>
    <row r="2186" spans="1:8" x14ac:dyDescent="0.25">
      <c r="A2186">
        <v>2185</v>
      </c>
      <c r="B2186" s="579">
        <f t="shared" si="140"/>
        <v>236302.5</v>
      </c>
      <c r="C2186" s="586">
        <f t="shared" si="141"/>
        <v>3.5</v>
      </c>
      <c r="F2186">
        <v>2185</v>
      </c>
      <c r="G2186" s="587">
        <f t="shared" si="142"/>
        <v>472605</v>
      </c>
      <c r="H2186" s="586">
        <f t="shared" si="139"/>
        <v>7</v>
      </c>
    </row>
    <row r="2187" spans="1:8" x14ac:dyDescent="0.25">
      <c r="A2187">
        <v>2186</v>
      </c>
      <c r="B2187" s="579">
        <f t="shared" si="140"/>
        <v>236302.5</v>
      </c>
      <c r="C2187" s="586">
        <f t="shared" si="141"/>
        <v>3.5</v>
      </c>
      <c r="F2187">
        <v>2186</v>
      </c>
      <c r="G2187" s="587">
        <f t="shared" si="142"/>
        <v>472605</v>
      </c>
      <c r="H2187" s="586">
        <f t="shared" si="139"/>
        <v>7</v>
      </c>
    </row>
    <row r="2188" spans="1:8" x14ac:dyDescent="0.25">
      <c r="A2188">
        <v>2187</v>
      </c>
      <c r="B2188" s="579">
        <f t="shared" si="140"/>
        <v>236302.5</v>
      </c>
      <c r="C2188" s="586">
        <f t="shared" si="141"/>
        <v>3.5</v>
      </c>
      <c r="F2188">
        <v>2187</v>
      </c>
      <c r="G2188" s="587">
        <f t="shared" si="142"/>
        <v>472605</v>
      </c>
      <c r="H2188" s="586">
        <f t="shared" si="139"/>
        <v>7</v>
      </c>
    </row>
    <row r="2189" spans="1:8" x14ac:dyDescent="0.25">
      <c r="A2189">
        <v>2188</v>
      </c>
      <c r="B2189" s="579">
        <f t="shared" si="140"/>
        <v>236302.5</v>
      </c>
      <c r="C2189" s="586">
        <f t="shared" si="141"/>
        <v>3.5</v>
      </c>
      <c r="F2189">
        <v>2188</v>
      </c>
      <c r="G2189" s="587">
        <f t="shared" si="142"/>
        <v>472605</v>
      </c>
      <c r="H2189" s="586">
        <f t="shared" si="139"/>
        <v>7</v>
      </c>
    </row>
    <row r="2190" spans="1:8" x14ac:dyDescent="0.25">
      <c r="A2190">
        <v>2189</v>
      </c>
      <c r="B2190" s="579">
        <f t="shared" si="140"/>
        <v>236302.5</v>
      </c>
      <c r="C2190" s="586">
        <f t="shared" si="141"/>
        <v>3.5</v>
      </c>
      <c r="F2190">
        <v>2189</v>
      </c>
      <c r="G2190" s="587">
        <f t="shared" si="142"/>
        <v>472605</v>
      </c>
      <c r="H2190" s="586">
        <f t="shared" si="139"/>
        <v>7</v>
      </c>
    </row>
    <row r="2191" spans="1:8" x14ac:dyDescent="0.25">
      <c r="A2191">
        <v>2190</v>
      </c>
      <c r="B2191" s="579">
        <f t="shared" si="140"/>
        <v>236302.5</v>
      </c>
      <c r="C2191" s="586">
        <f t="shared" si="141"/>
        <v>3.5</v>
      </c>
      <c r="F2191">
        <v>2190</v>
      </c>
      <c r="G2191" s="587">
        <f t="shared" si="142"/>
        <v>472605</v>
      </c>
      <c r="H2191" s="586">
        <f t="shared" si="139"/>
        <v>7</v>
      </c>
    </row>
    <row r="2192" spans="1:8" x14ac:dyDescent="0.25">
      <c r="A2192">
        <v>2191</v>
      </c>
      <c r="B2192" s="579">
        <f t="shared" si="140"/>
        <v>236302.5</v>
      </c>
      <c r="C2192" s="586">
        <f t="shared" si="141"/>
        <v>3.5</v>
      </c>
      <c r="F2192">
        <v>2191</v>
      </c>
      <c r="G2192" s="587">
        <f t="shared" si="142"/>
        <v>472605</v>
      </c>
      <c r="H2192" s="586">
        <f t="shared" si="139"/>
        <v>7</v>
      </c>
    </row>
    <row r="2193" spans="1:8" x14ac:dyDescent="0.25">
      <c r="A2193">
        <v>2192</v>
      </c>
      <c r="B2193" s="579">
        <f t="shared" si="140"/>
        <v>236302.5</v>
      </c>
      <c r="C2193" s="586">
        <f t="shared" si="141"/>
        <v>3.5</v>
      </c>
      <c r="F2193">
        <v>2192</v>
      </c>
      <c r="G2193" s="587">
        <f t="shared" si="142"/>
        <v>472605</v>
      </c>
      <c r="H2193" s="586">
        <f t="shared" si="139"/>
        <v>7</v>
      </c>
    </row>
    <row r="2194" spans="1:8" x14ac:dyDescent="0.25">
      <c r="A2194">
        <v>2193</v>
      </c>
      <c r="B2194" s="579">
        <f t="shared" si="140"/>
        <v>236302.5</v>
      </c>
      <c r="C2194" s="586">
        <f t="shared" si="141"/>
        <v>3.5</v>
      </c>
      <c r="F2194">
        <v>2193</v>
      </c>
      <c r="G2194" s="587">
        <f t="shared" si="142"/>
        <v>472605</v>
      </c>
      <c r="H2194" s="586">
        <f t="shared" si="139"/>
        <v>7</v>
      </c>
    </row>
    <row r="2195" spans="1:8" x14ac:dyDescent="0.25">
      <c r="A2195">
        <v>2194</v>
      </c>
      <c r="B2195" s="579">
        <f t="shared" si="140"/>
        <v>236302.5</v>
      </c>
      <c r="C2195" s="586">
        <f t="shared" si="141"/>
        <v>3.5</v>
      </c>
      <c r="F2195">
        <v>2194</v>
      </c>
      <c r="G2195" s="587">
        <f t="shared" si="142"/>
        <v>472605</v>
      </c>
      <c r="H2195" s="586">
        <f t="shared" ref="H2195:H2258" si="143">$L$7</f>
        <v>7</v>
      </c>
    </row>
    <row r="2196" spans="1:8" x14ac:dyDescent="0.25">
      <c r="A2196">
        <v>2195</v>
      </c>
      <c r="B2196" s="579">
        <f t="shared" si="140"/>
        <v>236302.5</v>
      </c>
      <c r="C2196" s="586">
        <f t="shared" si="141"/>
        <v>3.5</v>
      </c>
      <c r="F2196">
        <v>2195</v>
      </c>
      <c r="G2196" s="587">
        <f t="shared" si="142"/>
        <v>472605</v>
      </c>
      <c r="H2196" s="586">
        <f t="shared" si="143"/>
        <v>7</v>
      </c>
    </row>
    <row r="2197" spans="1:8" x14ac:dyDescent="0.25">
      <c r="A2197">
        <v>2196</v>
      </c>
      <c r="B2197" s="579">
        <f t="shared" si="140"/>
        <v>236302.5</v>
      </c>
      <c r="C2197" s="586">
        <f t="shared" si="141"/>
        <v>3.5</v>
      </c>
      <c r="F2197">
        <v>2196</v>
      </c>
      <c r="G2197" s="587">
        <f t="shared" si="142"/>
        <v>472605</v>
      </c>
      <c r="H2197" s="586">
        <f t="shared" si="143"/>
        <v>7</v>
      </c>
    </row>
    <row r="2198" spans="1:8" x14ac:dyDescent="0.25">
      <c r="A2198">
        <v>2197</v>
      </c>
      <c r="B2198" s="579">
        <f t="shared" si="140"/>
        <v>236302.5</v>
      </c>
      <c r="C2198" s="586">
        <f t="shared" si="141"/>
        <v>3.5</v>
      </c>
      <c r="F2198">
        <v>2197</v>
      </c>
      <c r="G2198" s="587">
        <f t="shared" si="142"/>
        <v>472605</v>
      </c>
      <c r="H2198" s="586">
        <f t="shared" si="143"/>
        <v>7</v>
      </c>
    </row>
    <row r="2199" spans="1:8" x14ac:dyDescent="0.25">
      <c r="A2199">
        <v>2198</v>
      </c>
      <c r="B2199" s="579">
        <f t="shared" si="140"/>
        <v>236302.5</v>
      </c>
      <c r="C2199" s="586">
        <f t="shared" si="141"/>
        <v>3.5</v>
      </c>
      <c r="F2199">
        <v>2198</v>
      </c>
      <c r="G2199" s="587">
        <f t="shared" si="142"/>
        <v>472605</v>
      </c>
      <c r="H2199" s="586">
        <f t="shared" si="143"/>
        <v>7</v>
      </c>
    </row>
    <row r="2200" spans="1:8" x14ac:dyDescent="0.25">
      <c r="A2200">
        <v>2199</v>
      </c>
      <c r="B2200" s="579">
        <f t="shared" si="140"/>
        <v>236302.5</v>
      </c>
      <c r="C2200" s="586">
        <f t="shared" si="141"/>
        <v>3.5</v>
      </c>
      <c r="F2200">
        <v>2199</v>
      </c>
      <c r="G2200" s="587">
        <f t="shared" si="142"/>
        <v>472605</v>
      </c>
      <c r="H2200" s="586">
        <f t="shared" si="143"/>
        <v>7</v>
      </c>
    </row>
    <row r="2201" spans="1:8" x14ac:dyDescent="0.25">
      <c r="A2201">
        <v>2200</v>
      </c>
      <c r="B2201" s="579">
        <f t="shared" si="140"/>
        <v>236302.5</v>
      </c>
      <c r="C2201" s="586">
        <f t="shared" si="141"/>
        <v>3.5</v>
      </c>
      <c r="F2201">
        <v>2200</v>
      </c>
      <c r="G2201" s="587">
        <f t="shared" si="142"/>
        <v>472605</v>
      </c>
      <c r="H2201" s="586">
        <f t="shared" si="143"/>
        <v>7</v>
      </c>
    </row>
    <row r="2202" spans="1:8" x14ac:dyDescent="0.25">
      <c r="A2202">
        <v>2201</v>
      </c>
      <c r="B2202" s="579">
        <f t="shared" si="140"/>
        <v>236302.5</v>
      </c>
      <c r="C2202" s="586">
        <f t="shared" si="141"/>
        <v>3.5</v>
      </c>
      <c r="F2202">
        <v>2201</v>
      </c>
      <c r="G2202" s="587">
        <f t="shared" si="142"/>
        <v>472605</v>
      </c>
      <c r="H2202" s="586">
        <f t="shared" si="143"/>
        <v>7</v>
      </c>
    </row>
    <row r="2203" spans="1:8" x14ac:dyDescent="0.25">
      <c r="A2203">
        <v>2202</v>
      </c>
      <c r="B2203" s="579">
        <f t="shared" ref="B2203:B2266" si="144">3.5*$D$2</f>
        <v>236302.5</v>
      </c>
      <c r="C2203" s="586">
        <f t="shared" si="141"/>
        <v>3.5</v>
      </c>
      <c r="F2203">
        <v>2202</v>
      </c>
      <c r="G2203" s="587">
        <f t="shared" si="142"/>
        <v>472605</v>
      </c>
      <c r="H2203" s="586">
        <f t="shared" si="143"/>
        <v>7</v>
      </c>
    </row>
    <row r="2204" spans="1:8" x14ac:dyDescent="0.25">
      <c r="A2204">
        <v>2203</v>
      </c>
      <c r="B2204" s="579">
        <f t="shared" si="144"/>
        <v>236302.5</v>
      </c>
      <c r="C2204" s="586">
        <f t="shared" si="141"/>
        <v>3.5</v>
      </c>
      <c r="F2204">
        <v>2203</v>
      </c>
      <c r="G2204" s="587">
        <f t="shared" si="142"/>
        <v>472605</v>
      </c>
      <c r="H2204" s="586">
        <f t="shared" si="143"/>
        <v>7</v>
      </c>
    </row>
    <row r="2205" spans="1:8" x14ac:dyDescent="0.25">
      <c r="A2205">
        <v>2204</v>
      </c>
      <c r="B2205" s="579">
        <f t="shared" si="144"/>
        <v>236302.5</v>
      </c>
      <c r="C2205" s="586">
        <f t="shared" si="141"/>
        <v>3.5</v>
      </c>
      <c r="F2205">
        <v>2204</v>
      </c>
      <c r="G2205" s="587">
        <f t="shared" si="142"/>
        <v>472605</v>
      </c>
      <c r="H2205" s="586">
        <f t="shared" si="143"/>
        <v>7</v>
      </c>
    </row>
    <row r="2206" spans="1:8" x14ac:dyDescent="0.25">
      <c r="A2206">
        <v>2205</v>
      </c>
      <c r="B2206" s="579">
        <f t="shared" si="144"/>
        <v>236302.5</v>
      </c>
      <c r="C2206" s="586">
        <f t="shared" si="141"/>
        <v>3.5</v>
      </c>
      <c r="F2206">
        <v>2205</v>
      </c>
      <c r="G2206" s="587">
        <f t="shared" si="142"/>
        <v>472605</v>
      </c>
      <c r="H2206" s="586">
        <f t="shared" si="143"/>
        <v>7</v>
      </c>
    </row>
    <row r="2207" spans="1:8" x14ac:dyDescent="0.25">
      <c r="A2207">
        <v>2206</v>
      </c>
      <c r="B2207" s="579">
        <f t="shared" si="144"/>
        <v>236302.5</v>
      </c>
      <c r="C2207" s="586">
        <f t="shared" si="141"/>
        <v>3.5</v>
      </c>
      <c r="F2207">
        <v>2206</v>
      </c>
      <c r="G2207" s="587">
        <f t="shared" si="142"/>
        <v>472605</v>
      </c>
      <c r="H2207" s="586">
        <f t="shared" si="143"/>
        <v>7</v>
      </c>
    </row>
    <row r="2208" spans="1:8" x14ac:dyDescent="0.25">
      <c r="A2208">
        <v>2207</v>
      </c>
      <c r="B2208" s="579">
        <f t="shared" si="144"/>
        <v>236302.5</v>
      </c>
      <c r="C2208" s="586">
        <f t="shared" si="141"/>
        <v>3.5</v>
      </c>
      <c r="F2208">
        <v>2207</v>
      </c>
      <c r="G2208" s="587">
        <f t="shared" si="142"/>
        <v>472605</v>
      </c>
      <c r="H2208" s="586">
        <f t="shared" si="143"/>
        <v>7</v>
      </c>
    </row>
    <row r="2209" spans="1:8" x14ac:dyDescent="0.25">
      <c r="A2209">
        <v>2208</v>
      </c>
      <c r="B2209" s="579">
        <f t="shared" si="144"/>
        <v>236302.5</v>
      </c>
      <c r="C2209" s="586">
        <f t="shared" si="141"/>
        <v>3.5</v>
      </c>
      <c r="F2209">
        <v>2208</v>
      </c>
      <c r="G2209" s="587">
        <f t="shared" si="142"/>
        <v>472605</v>
      </c>
      <c r="H2209" s="586">
        <f t="shared" si="143"/>
        <v>7</v>
      </c>
    </row>
    <row r="2210" spans="1:8" x14ac:dyDescent="0.25">
      <c r="A2210">
        <v>2209</v>
      </c>
      <c r="B2210" s="579">
        <f t="shared" si="144"/>
        <v>236302.5</v>
      </c>
      <c r="C2210" s="586">
        <f t="shared" si="141"/>
        <v>3.5</v>
      </c>
      <c r="F2210">
        <v>2209</v>
      </c>
      <c r="G2210" s="587">
        <f t="shared" si="142"/>
        <v>472605</v>
      </c>
      <c r="H2210" s="586">
        <f t="shared" si="143"/>
        <v>7</v>
      </c>
    </row>
    <row r="2211" spans="1:8" x14ac:dyDescent="0.25">
      <c r="A2211">
        <v>2210</v>
      </c>
      <c r="B2211" s="579">
        <f t="shared" si="144"/>
        <v>236302.5</v>
      </c>
      <c r="C2211" s="586">
        <f t="shared" si="141"/>
        <v>3.5</v>
      </c>
      <c r="F2211">
        <v>2210</v>
      </c>
      <c r="G2211" s="587">
        <f t="shared" si="142"/>
        <v>472605</v>
      </c>
      <c r="H2211" s="586">
        <f t="shared" si="143"/>
        <v>7</v>
      </c>
    </row>
    <row r="2212" spans="1:8" x14ac:dyDescent="0.25">
      <c r="A2212">
        <v>2211</v>
      </c>
      <c r="B2212" s="579">
        <f t="shared" si="144"/>
        <v>236302.5</v>
      </c>
      <c r="C2212" s="586">
        <f t="shared" si="141"/>
        <v>3.5</v>
      </c>
      <c r="F2212">
        <v>2211</v>
      </c>
      <c r="G2212" s="587">
        <f t="shared" si="142"/>
        <v>472605</v>
      </c>
      <c r="H2212" s="586">
        <f t="shared" si="143"/>
        <v>7</v>
      </c>
    </row>
    <row r="2213" spans="1:8" x14ac:dyDescent="0.25">
      <c r="A2213">
        <v>2212</v>
      </c>
      <c r="B2213" s="579">
        <f t="shared" si="144"/>
        <v>236302.5</v>
      </c>
      <c r="C2213" s="586">
        <f t="shared" si="141"/>
        <v>3.5</v>
      </c>
      <c r="F2213">
        <v>2212</v>
      </c>
      <c r="G2213" s="587">
        <f t="shared" si="142"/>
        <v>472605</v>
      </c>
      <c r="H2213" s="586">
        <f t="shared" si="143"/>
        <v>7</v>
      </c>
    </row>
    <row r="2214" spans="1:8" x14ac:dyDescent="0.25">
      <c r="A2214">
        <v>2213</v>
      </c>
      <c r="B2214" s="579">
        <f t="shared" si="144"/>
        <v>236302.5</v>
      </c>
      <c r="C2214" s="586">
        <f t="shared" si="141"/>
        <v>3.5</v>
      </c>
      <c r="F2214">
        <v>2213</v>
      </c>
      <c r="G2214" s="587">
        <f t="shared" si="142"/>
        <v>472605</v>
      </c>
      <c r="H2214" s="586">
        <f t="shared" si="143"/>
        <v>7</v>
      </c>
    </row>
    <row r="2215" spans="1:8" x14ac:dyDescent="0.25">
      <c r="A2215">
        <v>2214</v>
      </c>
      <c r="B2215" s="579">
        <f t="shared" si="144"/>
        <v>236302.5</v>
      </c>
      <c r="C2215" s="586">
        <f t="shared" si="141"/>
        <v>3.5</v>
      </c>
      <c r="F2215">
        <v>2214</v>
      </c>
      <c r="G2215" s="587">
        <f t="shared" si="142"/>
        <v>472605</v>
      </c>
      <c r="H2215" s="586">
        <f t="shared" si="143"/>
        <v>7</v>
      </c>
    </row>
    <row r="2216" spans="1:8" x14ac:dyDescent="0.25">
      <c r="A2216">
        <v>2215</v>
      </c>
      <c r="B2216" s="579">
        <f t="shared" si="144"/>
        <v>236302.5</v>
      </c>
      <c r="C2216" s="586">
        <f t="shared" si="141"/>
        <v>3.5</v>
      </c>
      <c r="F2216">
        <v>2215</v>
      </c>
      <c r="G2216" s="587">
        <f t="shared" si="142"/>
        <v>472605</v>
      </c>
      <c r="H2216" s="586">
        <f t="shared" si="143"/>
        <v>7</v>
      </c>
    </row>
    <row r="2217" spans="1:8" x14ac:dyDescent="0.25">
      <c r="A2217">
        <v>2216</v>
      </c>
      <c r="B2217" s="579">
        <f t="shared" si="144"/>
        <v>236302.5</v>
      </c>
      <c r="C2217" s="586">
        <f t="shared" si="141"/>
        <v>3.5</v>
      </c>
      <c r="F2217">
        <v>2216</v>
      </c>
      <c r="G2217" s="587">
        <f t="shared" si="142"/>
        <v>472605</v>
      </c>
      <c r="H2217" s="586">
        <f t="shared" si="143"/>
        <v>7</v>
      </c>
    </row>
    <row r="2218" spans="1:8" x14ac:dyDescent="0.25">
      <c r="A2218">
        <v>2217</v>
      </c>
      <c r="B2218" s="579">
        <f t="shared" si="144"/>
        <v>236302.5</v>
      </c>
      <c r="C2218" s="586">
        <f t="shared" si="141"/>
        <v>3.5</v>
      </c>
      <c r="F2218">
        <v>2217</v>
      </c>
      <c r="G2218" s="587">
        <f t="shared" si="142"/>
        <v>472605</v>
      </c>
      <c r="H2218" s="586">
        <f t="shared" si="143"/>
        <v>7</v>
      </c>
    </row>
    <row r="2219" spans="1:8" x14ac:dyDescent="0.25">
      <c r="A2219">
        <v>2218</v>
      </c>
      <c r="B2219" s="579">
        <f t="shared" si="144"/>
        <v>236302.5</v>
      </c>
      <c r="C2219" s="586">
        <f t="shared" si="141"/>
        <v>3.5</v>
      </c>
      <c r="F2219">
        <v>2218</v>
      </c>
      <c r="G2219" s="587">
        <f t="shared" si="142"/>
        <v>472605</v>
      </c>
      <c r="H2219" s="586">
        <f t="shared" si="143"/>
        <v>7</v>
      </c>
    </row>
    <row r="2220" spans="1:8" x14ac:dyDescent="0.25">
      <c r="A2220">
        <v>2219</v>
      </c>
      <c r="B2220" s="579">
        <f t="shared" si="144"/>
        <v>236302.5</v>
      </c>
      <c r="C2220" s="586">
        <f t="shared" si="141"/>
        <v>3.5</v>
      </c>
      <c r="F2220">
        <v>2219</v>
      </c>
      <c r="G2220" s="587">
        <f t="shared" si="142"/>
        <v>472605</v>
      </c>
      <c r="H2220" s="586">
        <f t="shared" si="143"/>
        <v>7</v>
      </c>
    </row>
    <row r="2221" spans="1:8" x14ac:dyDescent="0.25">
      <c r="A2221">
        <v>2220</v>
      </c>
      <c r="B2221" s="579">
        <f t="shared" si="144"/>
        <v>236302.5</v>
      </c>
      <c r="C2221" s="586">
        <f t="shared" si="141"/>
        <v>3.5</v>
      </c>
      <c r="F2221">
        <v>2220</v>
      </c>
      <c r="G2221" s="587">
        <f t="shared" si="142"/>
        <v>472605</v>
      </c>
      <c r="H2221" s="586">
        <f t="shared" si="143"/>
        <v>7</v>
      </c>
    </row>
    <row r="2222" spans="1:8" x14ac:dyDescent="0.25">
      <c r="A2222">
        <v>2221</v>
      </c>
      <c r="B2222" s="579">
        <f t="shared" si="144"/>
        <v>236302.5</v>
      </c>
      <c r="C2222" s="586">
        <f t="shared" si="141"/>
        <v>3.5</v>
      </c>
      <c r="F2222">
        <v>2221</v>
      </c>
      <c r="G2222" s="587">
        <f t="shared" si="142"/>
        <v>472605</v>
      </c>
      <c r="H2222" s="586">
        <f t="shared" si="143"/>
        <v>7</v>
      </c>
    </row>
    <row r="2223" spans="1:8" x14ac:dyDescent="0.25">
      <c r="A2223">
        <v>2222</v>
      </c>
      <c r="B2223" s="579">
        <f t="shared" si="144"/>
        <v>236302.5</v>
      </c>
      <c r="C2223" s="586">
        <f t="shared" si="141"/>
        <v>3.5</v>
      </c>
      <c r="F2223">
        <v>2222</v>
      </c>
      <c r="G2223" s="587">
        <f t="shared" si="142"/>
        <v>472605</v>
      </c>
      <c r="H2223" s="586">
        <f t="shared" si="143"/>
        <v>7</v>
      </c>
    </row>
    <row r="2224" spans="1:8" x14ac:dyDescent="0.25">
      <c r="A2224">
        <v>2223</v>
      </c>
      <c r="B2224" s="579">
        <f t="shared" si="144"/>
        <v>236302.5</v>
      </c>
      <c r="C2224" s="586">
        <f t="shared" si="141"/>
        <v>3.5</v>
      </c>
      <c r="F2224">
        <v>2223</v>
      </c>
      <c r="G2224" s="587">
        <f t="shared" si="142"/>
        <v>472605</v>
      </c>
      <c r="H2224" s="586">
        <f t="shared" si="143"/>
        <v>7</v>
      </c>
    </row>
    <row r="2225" spans="1:8" x14ac:dyDescent="0.25">
      <c r="A2225">
        <v>2224</v>
      </c>
      <c r="B2225" s="579">
        <f t="shared" si="144"/>
        <v>236302.5</v>
      </c>
      <c r="C2225" s="586">
        <f t="shared" si="141"/>
        <v>3.5</v>
      </c>
      <c r="F2225">
        <v>2224</v>
      </c>
      <c r="G2225" s="587">
        <f t="shared" si="142"/>
        <v>472605</v>
      </c>
      <c r="H2225" s="586">
        <f t="shared" si="143"/>
        <v>7</v>
      </c>
    </row>
    <row r="2226" spans="1:8" x14ac:dyDescent="0.25">
      <c r="A2226">
        <v>2225</v>
      </c>
      <c r="B2226" s="579">
        <f t="shared" si="144"/>
        <v>236302.5</v>
      </c>
      <c r="C2226" s="586">
        <f t="shared" si="141"/>
        <v>3.5</v>
      </c>
      <c r="F2226">
        <v>2225</v>
      </c>
      <c r="G2226" s="587">
        <f t="shared" si="142"/>
        <v>472605</v>
      </c>
      <c r="H2226" s="586">
        <f t="shared" si="143"/>
        <v>7</v>
      </c>
    </row>
    <row r="2227" spans="1:8" x14ac:dyDescent="0.25">
      <c r="A2227">
        <v>2226</v>
      </c>
      <c r="B2227" s="579">
        <f t="shared" si="144"/>
        <v>236302.5</v>
      </c>
      <c r="C2227" s="586">
        <f t="shared" si="141"/>
        <v>3.5</v>
      </c>
      <c r="F2227">
        <v>2226</v>
      </c>
      <c r="G2227" s="587">
        <f t="shared" si="142"/>
        <v>472605</v>
      </c>
      <c r="H2227" s="586">
        <f t="shared" si="143"/>
        <v>7</v>
      </c>
    </row>
    <row r="2228" spans="1:8" x14ac:dyDescent="0.25">
      <c r="A2228">
        <v>2227</v>
      </c>
      <c r="B2228" s="579">
        <f t="shared" si="144"/>
        <v>236302.5</v>
      </c>
      <c r="C2228" s="586">
        <f t="shared" si="141"/>
        <v>3.5</v>
      </c>
      <c r="F2228">
        <v>2227</v>
      </c>
      <c r="G2228" s="587">
        <f t="shared" si="142"/>
        <v>472605</v>
      </c>
      <c r="H2228" s="586">
        <f t="shared" si="143"/>
        <v>7</v>
      </c>
    </row>
    <row r="2229" spans="1:8" x14ac:dyDescent="0.25">
      <c r="A2229">
        <v>2228</v>
      </c>
      <c r="B2229" s="579">
        <f t="shared" si="144"/>
        <v>236302.5</v>
      </c>
      <c r="C2229" s="586">
        <f t="shared" si="141"/>
        <v>3.5</v>
      </c>
      <c r="F2229">
        <v>2228</v>
      </c>
      <c r="G2229" s="587">
        <f t="shared" si="142"/>
        <v>472605</v>
      </c>
      <c r="H2229" s="586">
        <f t="shared" si="143"/>
        <v>7</v>
      </c>
    </row>
    <row r="2230" spans="1:8" x14ac:dyDescent="0.25">
      <c r="A2230">
        <v>2229</v>
      </c>
      <c r="B2230" s="579">
        <f t="shared" si="144"/>
        <v>236302.5</v>
      </c>
      <c r="C2230" s="586">
        <f t="shared" si="141"/>
        <v>3.5</v>
      </c>
      <c r="F2230">
        <v>2229</v>
      </c>
      <c r="G2230" s="587">
        <f t="shared" si="142"/>
        <v>472605</v>
      </c>
      <c r="H2230" s="586">
        <f t="shared" si="143"/>
        <v>7</v>
      </c>
    </row>
    <row r="2231" spans="1:8" x14ac:dyDescent="0.25">
      <c r="A2231">
        <v>2230</v>
      </c>
      <c r="B2231" s="579">
        <f t="shared" si="144"/>
        <v>236302.5</v>
      </c>
      <c r="C2231" s="586">
        <f t="shared" si="141"/>
        <v>3.5</v>
      </c>
      <c r="F2231">
        <v>2230</v>
      </c>
      <c r="G2231" s="587">
        <f t="shared" si="142"/>
        <v>472605</v>
      </c>
      <c r="H2231" s="586">
        <f t="shared" si="143"/>
        <v>7</v>
      </c>
    </row>
    <row r="2232" spans="1:8" x14ac:dyDescent="0.25">
      <c r="A2232">
        <v>2231</v>
      </c>
      <c r="B2232" s="579">
        <f t="shared" si="144"/>
        <v>236302.5</v>
      </c>
      <c r="C2232" s="586">
        <f t="shared" si="141"/>
        <v>3.5</v>
      </c>
      <c r="F2232">
        <v>2231</v>
      </c>
      <c r="G2232" s="587">
        <f t="shared" si="142"/>
        <v>472605</v>
      </c>
      <c r="H2232" s="586">
        <f t="shared" si="143"/>
        <v>7</v>
      </c>
    </row>
    <row r="2233" spans="1:8" x14ac:dyDescent="0.25">
      <c r="A2233">
        <v>2232</v>
      </c>
      <c r="B2233" s="579">
        <f t="shared" si="144"/>
        <v>236302.5</v>
      </c>
      <c r="C2233" s="586">
        <f t="shared" si="141"/>
        <v>3.5</v>
      </c>
      <c r="F2233">
        <v>2232</v>
      </c>
      <c r="G2233" s="587">
        <f t="shared" si="142"/>
        <v>472605</v>
      </c>
      <c r="H2233" s="586">
        <f t="shared" si="143"/>
        <v>7</v>
      </c>
    </row>
    <row r="2234" spans="1:8" x14ac:dyDescent="0.25">
      <c r="A2234">
        <v>2233</v>
      </c>
      <c r="B2234" s="579">
        <f t="shared" si="144"/>
        <v>236302.5</v>
      </c>
      <c r="C2234" s="586">
        <f t="shared" si="141"/>
        <v>3.5</v>
      </c>
      <c r="F2234">
        <v>2233</v>
      </c>
      <c r="G2234" s="587">
        <f t="shared" si="142"/>
        <v>472605</v>
      </c>
      <c r="H2234" s="586">
        <f t="shared" si="143"/>
        <v>7</v>
      </c>
    </row>
    <row r="2235" spans="1:8" x14ac:dyDescent="0.25">
      <c r="A2235">
        <v>2234</v>
      </c>
      <c r="B2235" s="579">
        <f t="shared" si="144"/>
        <v>236302.5</v>
      </c>
      <c r="C2235" s="586">
        <f t="shared" si="141"/>
        <v>3.5</v>
      </c>
      <c r="F2235">
        <v>2234</v>
      </c>
      <c r="G2235" s="587">
        <f t="shared" si="142"/>
        <v>472605</v>
      </c>
      <c r="H2235" s="586">
        <f t="shared" si="143"/>
        <v>7</v>
      </c>
    </row>
    <row r="2236" spans="1:8" x14ac:dyDescent="0.25">
      <c r="A2236">
        <v>2235</v>
      </c>
      <c r="B2236" s="579">
        <f t="shared" si="144"/>
        <v>236302.5</v>
      </c>
      <c r="C2236" s="586">
        <f t="shared" si="141"/>
        <v>3.5</v>
      </c>
      <c r="F2236">
        <v>2235</v>
      </c>
      <c r="G2236" s="587">
        <f t="shared" si="142"/>
        <v>472605</v>
      </c>
      <c r="H2236" s="586">
        <f t="shared" si="143"/>
        <v>7</v>
      </c>
    </row>
    <row r="2237" spans="1:8" x14ac:dyDescent="0.25">
      <c r="A2237">
        <v>2236</v>
      </c>
      <c r="B2237" s="579">
        <f t="shared" si="144"/>
        <v>236302.5</v>
      </c>
      <c r="C2237" s="586">
        <f t="shared" si="141"/>
        <v>3.5</v>
      </c>
      <c r="F2237">
        <v>2236</v>
      </c>
      <c r="G2237" s="587">
        <f t="shared" si="142"/>
        <v>472605</v>
      </c>
      <c r="H2237" s="586">
        <f t="shared" si="143"/>
        <v>7</v>
      </c>
    </row>
    <row r="2238" spans="1:8" x14ac:dyDescent="0.25">
      <c r="A2238">
        <v>2237</v>
      </c>
      <c r="B2238" s="579">
        <f t="shared" si="144"/>
        <v>236302.5</v>
      </c>
      <c r="C2238" s="586">
        <f t="shared" si="141"/>
        <v>3.5</v>
      </c>
      <c r="F2238">
        <v>2237</v>
      </c>
      <c r="G2238" s="587">
        <f t="shared" si="142"/>
        <v>472605</v>
      </c>
      <c r="H2238" s="586">
        <f t="shared" si="143"/>
        <v>7</v>
      </c>
    </row>
    <row r="2239" spans="1:8" x14ac:dyDescent="0.25">
      <c r="A2239">
        <v>2238</v>
      </c>
      <c r="B2239" s="579">
        <f t="shared" si="144"/>
        <v>236302.5</v>
      </c>
      <c r="C2239" s="586">
        <f t="shared" si="141"/>
        <v>3.5</v>
      </c>
      <c r="F2239">
        <v>2238</v>
      </c>
      <c r="G2239" s="587">
        <f t="shared" si="142"/>
        <v>472605</v>
      </c>
      <c r="H2239" s="586">
        <f t="shared" si="143"/>
        <v>7</v>
      </c>
    </row>
    <row r="2240" spans="1:8" x14ac:dyDescent="0.25">
      <c r="A2240">
        <v>2239</v>
      </c>
      <c r="B2240" s="579">
        <f t="shared" si="144"/>
        <v>236302.5</v>
      </c>
      <c r="C2240" s="586">
        <f t="shared" si="141"/>
        <v>3.5</v>
      </c>
      <c r="F2240">
        <v>2239</v>
      </c>
      <c r="G2240" s="587">
        <f t="shared" si="142"/>
        <v>472605</v>
      </c>
      <c r="H2240" s="586">
        <f t="shared" si="143"/>
        <v>7</v>
      </c>
    </row>
    <row r="2241" spans="1:8" x14ac:dyDescent="0.25">
      <c r="A2241">
        <v>2240</v>
      </c>
      <c r="B2241" s="579">
        <f t="shared" si="144"/>
        <v>236302.5</v>
      </c>
      <c r="C2241" s="586">
        <f t="shared" si="141"/>
        <v>3.5</v>
      </c>
      <c r="F2241">
        <v>2240</v>
      </c>
      <c r="G2241" s="587">
        <f t="shared" si="142"/>
        <v>472605</v>
      </c>
      <c r="H2241" s="586">
        <f t="shared" si="143"/>
        <v>7</v>
      </c>
    </row>
    <row r="2242" spans="1:8" x14ac:dyDescent="0.25">
      <c r="A2242">
        <v>2241</v>
      </c>
      <c r="B2242" s="579">
        <f t="shared" si="144"/>
        <v>236302.5</v>
      </c>
      <c r="C2242" s="586">
        <f t="shared" si="141"/>
        <v>3.5</v>
      </c>
      <c r="F2242">
        <v>2241</v>
      </c>
      <c r="G2242" s="587">
        <f t="shared" si="142"/>
        <v>472605</v>
      </c>
      <c r="H2242" s="586">
        <f t="shared" si="143"/>
        <v>7</v>
      </c>
    </row>
    <row r="2243" spans="1:8" x14ac:dyDescent="0.25">
      <c r="A2243">
        <v>2242</v>
      </c>
      <c r="B2243" s="579">
        <f t="shared" si="144"/>
        <v>236302.5</v>
      </c>
      <c r="C2243" s="586">
        <f t="shared" ref="C2243:C2306" si="145">B2243/$D$2</f>
        <v>3.5</v>
      </c>
      <c r="F2243">
        <v>2242</v>
      </c>
      <c r="G2243" s="587">
        <f t="shared" ref="G2243:G2306" si="146">H2243*$D$2</f>
        <v>472605</v>
      </c>
      <c r="H2243" s="586">
        <f t="shared" si="143"/>
        <v>7</v>
      </c>
    </row>
    <row r="2244" spans="1:8" x14ac:dyDescent="0.25">
      <c r="A2244">
        <v>2243</v>
      </c>
      <c r="B2244" s="579">
        <f t="shared" si="144"/>
        <v>236302.5</v>
      </c>
      <c r="C2244" s="586">
        <f t="shared" si="145"/>
        <v>3.5</v>
      </c>
      <c r="F2244">
        <v>2243</v>
      </c>
      <c r="G2244" s="587">
        <f t="shared" si="146"/>
        <v>472605</v>
      </c>
      <c r="H2244" s="586">
        <f t="shared" si="143"/>
        <v>7</v>
      </c>
    </row>
    <row r="2245" spans="1:8" x14ac:dyDescent="0.25">
      <c r="A2245">
        <v>2244</v>
      </c>
      <c r="B2245" s="579">
        <f t="shared" si="144"/>
        <v>236302.5</v>
      </c>
      <c r="C2245" s="586">
        <f t="shared" si="145"/>
        <v>3.5</v>
      </c>
      <c r="F2245">
        <v>2244</v>
      </c>
      <c r="G2245" s="587">
        <f t="shared" si="146"/>
        <v>472605</v>
      </c>
      <c r="H2245" s="586">
        <f t="shared" si="143"/>
        <v>7</v>
      </c>
    </row>
    <row r="2246" spans="1:8" x14ac:dyDescent="0.25">
      <c r="A2246">
        <v>2245</v>
      </c>
      <c r="B2246" s="579">
        <f t="shared" si="144"/>
        <v>236302.5</v>
      </c>
      <c r="C2246" s="586">
        <f t="shared" si="145"/>
        <v>3.5</v>
      </c>
      <c r="F2246">
        <v>2245</v>
      </c>
      <c r="G2246" s="587">
        <f t="shared" si="146"/>
        <v>472605</v>
      </c>
      <c r="H2246" s="586">
        <f t="shared" si="143"/>
        <v>7</v>
      </c>
    </row>
    <row r="2247" spans="1:8" x14ac:dyDescent="0.25">
      <c r="A2247">
        <v>2246</v>
      </c>
      <c r="B2247" s="579">
        <f t="shared" si="144"/>
        <v>236302.5</v>
      </c>
      <c r="C2247" s="586">
        <f t="shared" si="145"/>
        <v>3.5</v>
      </c>
      <c r="F2247">
        <v>2246</v>
      </c>
      <c r="G2247" s="587">
        <f t="shared" si="146"/>
        <v>472605</v>
      </c>
      <c r="H2247" s="586">
        <f t="shared" si="143"/>
        <v>7</v>
      </c>
    </row>
    <row r="2248" spans="1:8" x14ac:dyDescent="0.25">
      <c r="A2248">
        <v>2247</v>
      </c>
      <c r="B2248" s="579">
        <f t="shared" si="144"/>
        <v>236302.5</v>
      </c>
      <c r="C2248" s="586">
        <f t="shared" si="145"/>
        <v>3.5</v>
      </c>
      <c r="F2248">
        <v>2247</v>
      </c>
      <c r="G2248" s="587">
        <f t="shared" si="146"/>
        <v>472605</v>
      </c>
      <c r="H2248" s="586">
        <f t="shared" si="143"/>
        <v>7</v>
      </c>
    </row>
    <row r="2249" spans="1:8" x14ac:dyDescent="0.25">
      <c r="A2249">
        <v>2248</v>
      </c>
      <c r="B2249" s="579">
        <f t="shared" si="144"/>
        <v>236302.5</v>
      </c>
      <c r="C2249" s="586">
        <f t="shared" si="145"/>
        <v>3.5</v>
      </c>
      <c r="F2249">
        <v>2248</v>
      </c>
      <c r="G2249" s="587">
        <f t="shared" si="146"/>
        <v>472605</v>
      </c>
      <c r="H2249" s="586">
        <f t="shared" si="143"/>
        <v>7</v>
      </c>
    </row>
    <row r="2250" spans="1:8" x14ac:dyDescent="0.25">
      <c r="A2250">
        <v>2249</v>
      </c>
      <c r="B2250" s="579">
        <f t="shared" si="144"/>
        <v>236302.5</v>
      </c>
      <c r="C2250" s="586">
        <f t="shared" si="145"/>
        <v>3.5</v>
      </c>
      <c r="F2250">
        <v>2249</v>
      </c>
      <c r="G2250" s="587">
        <f t="shared" si="146"/>
        <v>472605</v>
      </c>
      <c r="H2250" s="586">
        <f t="shared" si="143"/>
        <v>7</v>
      </c>
    </row>
    <row r="2251" spans="1:8" x14ac:dyDescent="0.25">
      <c r="A2251">
        <v>2250</v>
      </c>
      <c r="B2251" s="579">
        <f t="shared" si="144"/>
        <v>236302.5</v>
      </c>
      <c r="C2251" s="586">
        <f t="shared" si="145"/>
        <v>3.5</v>
      </c>
      <c r="F2251">
        <v>2250</v>
      </c>
      <c r="G2251" s="587">
        <f t="shared" si="146"/>
        <v>472605</v>
      </c>
      <c r="H2251" s="586">
        <f t="shared" si="143"/>
        <v>7</v>
      </c>
    </row>
    <row r="2252" spans="1:8" x14ac:dyDescent="0.25">
      <c r="A2252">
        <v>2251</v>
      </c>
      <c r="B2252" s="579">
        <f t="shared" si="144"/>
        <v>236302.5</v>
      </c>
      <c r="C2252" s="586">
        <f t="shared" si="145"/>
        <v>3.5</v>
      </c>
      <c r="F2252">
        <v>2251</v>
      </c>
      <c r="G2252" s="587">
        <f t="shared" si="146"/>
        <v>472605</v>
      </c>
      <c r="H2252" s="586">
        <f t="shared" si="143"/>
        <v>7</v>
      </c>
    </row>
    <row r="2253" spans="1:8" x14ac:dyDescent="0.25">
      <c r="A2253">
        <v>2252</v>
      </c>
      <c r="B2253" s="579">
        <f t="shared" si="144"/>
        <v>236302.5</v>
      </c>
      <c r="C2253" s="586">
        <f t="shared" si="145"/>
        <v>3.5</v>
      </c>
      <c r="F2253">
        <v>2252</v>
      </c>
      <c r="G2253" s="587">
        <f t="shared" si="146"/>
        <v>472605</v>
      </c>
      <c r="H2253" s="586">
        <f t="shared" si="143"/>
        <v>7</v>
      </c>
    </row>
    <row r="2254" spans="1:8" x14ac:dyDescent="0.25">
      <c r="A2254">
        <v>2253</v>
      </c>
      <c r="B2254" s="579">
        <f t="shared" si="144"/>
        <v>236302.5</v>
      </c>
      <c r="C2254" s="586">
        <f t="shared" si="145"/>
        <v>3.5</v>
      </c>
      <c r="F2254">
        <v>2253</v>
      </c>
      <c r="G2254" s="587">
        <f t="shared" si="146"/>
        <v>472605</v>
      </c>
      <c r="H2254" s="586">
        <f t="shared" si="143"/>
        <v>7</v>
      </c>
    </row>
    <row r="2255" spans="1:8" x14ac:dyDescent="0.25">
      <c r="A2255">
        <v>2254</v>
      </c>
      <c r="B2255" s="579">
        <f t="shared" si="144"/>
        <v>236302.5</v>
      </c>
      <c r="C2255" s="586">
        <f t="shared" si="145"/>
        <v>3.5</v>
      </c>
      <c r="F2255">
        <v>2254</v>
      </c>
      <c r="G2255" s="587">
        <f t="shared" si="146"/>
        <v>472605</v>
      </c>
      <c r="H2255" s="586">
        <f t="shared" si="143"/>
        <v>7</v>
      </c>
    </row>
    <row r="2256" spans="1:8" x14ac:dyDescent="0.25">
      <c r="A2256">
        <v>2255</v>
      </c>
      <c r="B2256" s="579">
        <f t="shared" si="144"/>
        <v>236302.5</v>
      </c>
      <c r="C2256" s="586">
        <f t="shared" si="145"/>
        <v>3.5</v>
      </c>
      <c r="F2256">
        <v>2255</v>
      </c>
      <c r="G2256" s="587">
        <f t="shared" si="146"/>
        <v>472605</v>
      </c>
      <c r="H2256" s="586">
        <f t="shared" si="143"/>
        <v>7</v>
      </c>
    </row>
    <row r="2257" spans="1:8" x14ac:dyDescent="0.25">
      <c r="A2257">
        <v>2256</v>
      </c>
      <c r="B2257" s="579">
        <f t="shared" si="144"/>
        <v>236302.5</v>
      </c>
      <c r="C2257" s="586">
        <f t="shared" si="145"/>
        <v>3.5</v>
      </c>
      <c r="F2257">
        <v>2256</v>
      </c>
      <c r="G2257" s="587">
        <f t="shared" si="146"/>
        <v>472605</v>
      </c>
      <c r="H2257" s="586">
        <f t="shared" si="143"/>
        <v>7</v>
      </c>
    </row>
    <row r="2258" spans="1:8" x14ac:dyDescent="0.25">
      <c r="A2258">
        <v>2257</v>
      </c>
      <c r="B2258" s="579">
        <f t="shared" si="144"/>
        <v>236302.5</v>
      </c>
      <c r="C2258" s="586">
        <f t="shared" si="145"/>
        <v>3.5</v>
      </c>
      <c r="F2258">
        <v>2257</v>
      </c>
      <c r="G2258" s="587">
        <f t="shared" si="146"/>
        <v>472605</v>
      </c>
      <c r="H2258" s="586">
        <f t="shared" si="143"/>
        <v>7</v>
      </c>
    </row>
    <row r="2259" spans="1:8" x14ac:dyDescent="0.25">
      <c r="A2259">
        <v>2258</v>
      </c>
      <c r="B2259" s="579">
        <f t="shared" si="144"/>
        <v>236302.5</v>
      </c>
      <c r="C2259" s="586">
        <f t="shared" si="145"/>
        <v>3.5</v>
      </c>
      <c r="F2259">
        <v>2258</v>
      </c>
      <c r="G2259" s="587">
        <f t="shared" si="146"/>
        <v>472605</v>
      </c>
      <c r="H2259" s="586">
        <f t="shared" ref="H2259:H2322" si="147">$L$7</f>
        <v>7</v>
      </c>
    </row>
    <row r="2260" spans="1:8" x14ac:dyDescent="0.25">
      <c r="A2260">
        <v>2259</v>
      </c>
      <c r="B2260" s="579">
        <f t="shared" si="144"/>
        <v>236302.5</v>
      </c>
      <c r="C2260" s="586">
        <f t="shared" si="145"/>
        <v>3.5</v>
      </c>
      <c r="F2260">
        <v>2259</v>
      </c>
      <c r="G2260" s="587">
        <f t="shared" si="146"/>
        <v>472605</v>
      </c>
      <c r="H2260" s="586">
        <f t="shared" si="147"/>
        <v>7</v>
      </c>
    </row>
    <row r="2261" spans="1:8" x14ac:dyDescent="0.25">
      <c r="A2261">
        <v>2260</v>
      </c>
      <c r="B2261" s="579">
        <f t="shared" si="144"/>
        <v>236302.5</v>
      </c>
      <c r="C2261" s="586">
        <f t="shared" si="145"/>
        <v>3.5</v>
      </c>
      <c r="F2261">
        <v>2260</v>
      </c>
      <c r="G2261" s="587">
        <f t="shared" si="146"/>
        <v>472605</v>
      </c>
      <c r="H2261" s="586">
        <f t="shared" si="147"/>
        <v>7</v>
      </c>
    </row>
    <row r="2262" spans="1:8" x14ac:dyDescent="0.25">
      <c r="A2262">
        <v>2261</v>
      </c>
      <c r="B2262" s="579">
        <f t="shared" si="144"/>
        <v>236302.5</v>
      </c>
      <c r="C2262" s="586">
        <f t="shared" si="145"/>
        <v>3.5</v>
      </c>
      <c r="F2262">
        <v>2261</v>
      </c>
      <c r="G2262" s="587">
        <f t="shared" si="146"/>
        <v>472605</v>
      </c>
      <c r="H2262" s="586">
        <f t="shared" si="147"/>
        <v>7</v>
      </c>
    </row>
    <row r="2263" spans="1:8" x14ac:dyDescent="0.25">
      <c r="A2263">
        <v>2262</v>
      </c>
      <c r="B2263" s="579">
        <f t="shared" si="144"/>
        <v>236302.5</v>
      </c>
      <c r="C2263" s="586">
        <f t="shared" si="145"/>
        <v>3.5</v>
      </c>
      <c r="F2263">
        <v>2262</v>
      </c>
      <c r="G2263" s="587">
        <f t="shared" si="146"/>
        <v>472605</v>
      </c>
      <c r="H2263" s="586">
        <f t="shared" si="147"/>
        <v>7</v>
      </c>
    </row>
    <row r="2264" spans="1:8" x14ac:dyDescent="0.25">
      <c r="A2264">
        <v>2263</v>
      </c>
      <c r="B2264" s="579">
        <f t="shared" si="144"/>
        <v>236302.5</v>
      </c>
      <c r="C2264" s="586">
        <f t="shared" si="145"/>
        <v>3.5</v>
      </c>
      <c r="F2264">
        <v>2263</v>
      </c>
      <c r="G2264" s="587">
        <f t="shared" si="146"/>
        <v>472605</v>
      </c>
      <c r="H2264" s="586">
        <f t="shared" si="147"/>
        <v>7</v>
      </c>
    </row>
    <row r="2265" spans="1:8" x14ac:dyDescent="0.25">
      <c r="A2265">
        <v>2264</v>
      </c>
      <c r="B2265" s="579">
        <f t="shared" si="144"/>
        <v>236302.5</v>
      </c>
      <c r="C2265" s="586">
        <f t="shared" si="145"/>
        <v>3.5</v>
      </c>
      <c r="F2265">
        <v>2264</v>
      </c>
      <c r="G2265" s="587">
        <f t="shared" si="146"/>
        <v>472605</v>
      </c>
      <c r="H2265" s="586">
        <f t="shared" si="147"/>
        <v>7</v>
      </c>
    </row>
    <row r="2266" spans="1:8" x14ac:dyDescent="0.25">
      <c r="A2266">
        <v>2265</v>
      </c>
      <c r="B2266" s="579">
        <f t="shared" si="144"/>
        <v>236302.5</v>
      </c>
      <c r="C2266" s="586">
        <f t="shared" si="145"/>
        <v>3.5</v>
      </c>
      <c r="F2266">
        <v>2265</v>
      </c>
      <c r="G2266" s="587">
        <f t="shared" si="146"/>
        <v>472605</v>
      </c>
      <c r="H2266" s="586">
        <f t="shared" si="147"/>
        <v>7</v>
      </c>
    </row>
    <row r="2267" spans="1:8" x14ac:dyDescent="0.25">
      <c r="A2267">
        <v>2266</v>
      </c>
      <c r="B2267" s="579">
        <f t="shared" ref="B2267:B2330" si="148">3.5*$D$2</f>
        <v>236302.5</v>
      </c>
      <c r="C2267" s="586">
        <f t="shared" si="145"/>
        <v>3.5</v>
      </c>
      <c r="F2267">
        <v>2266</v>
      </c>
      <c r="G2267" s="587">
        <f t="shared" si="146"/>
        <v>472605</v>
      </c>
      <c r="H2267" s="586">
        <f t="shared" si="147"/>
        <v>7</v>
      </c>
    </row>
    <row r="2268" spans="1:8" x14ac:dyDescent="0.25">
      <c r="A2268">
        <v>2267</v>
      </c>
      <c r="B2268" s="579">
        <f t="shared" si="148"/>
        <v>236302.5</v>
      </c>
      <c r="C2268" s="586">
        <f t="shared" si="145"/>
        <v>3.5</v>
      </c>
      <c r="F2268">
        <v>2267</v>
      </c>
      <c r="G2268" s="587">
        <f t="shared" si="146"/>
        <v>472605</v>
      </c>
      <c r="H2268" s="586">
        <f t="shared" si="147"/>
        <v>7</v>
      </c>
    </row>
    <row r="2269" spans="1:8" x14ac:dyDescent="0.25">
      <c r="A2269">
        <v>2268</v>
      </c>
      <c r="B2269" s="579">
        <f t="shared" si="148"/>
        <v>236302.5</v>
      </c>
      <c r="C2269" s="586">
        <f t="shared" si="145"/>
        <v>3.5</v>
      </c>
      <c r="F2269">
        <v>2268</v>
      </c>
      <c r="G2269" s="587">
        <f t="shared" si="146"/>
        <v>472605</v>
      </c>
      <c r="H2269" s="586">
        <f t="shared" si="147"/>
        <v>7</v>
      </c>
    </row>
    <row r="2270" spans="1:8" x14ac:dyDescent="0.25">
      <c r="A2270">
        <v>2269</v>
      </c>
      <c r="B2270" s="579">
        <f t="shared" si="148"/>
        <v>236302.5</v>
      </c>
      <c r="C2270" s="586">
        <f t="shared" si="145"/>
        <v>3.5</v>
      </c>
      <c r="F2270">
        <v>2269</v>
      </c>
      <c r="G2270" s="587">
        <f t="shared" si="146"/>
        <v>472605</v>
      </c>
      <c r="H2270" s="586">
        <f t="shared" si="147"/>
        <v>7</v>
      </c>
    </row>
    <row r="2271" spans="1:8" x14ac:dyDescent="0.25">
      <c r="A2271">
        <v>2270</v>
      </c>
      <c r="B2271" s="579">
        <f t="shared" si="148"/>
        <v>236302.5</v>
      </c>
      <c r="C2271" s="586">
        <f t="shared" si="145"/>
        <v>3.5</v>
      </c>
      <c r="F2271">
        <v>2270</v>
      </c>
      <c r="G2271" s="587">
        <f t="shared" si="146"/>
        <v>472605</v>
      </c>
      <c r="H2271" s="586">
        <f t="shared" si="147"/>
        <v>7</v>
      </c>
    </row>
    <row r="2272" spans="1:8" x14ac:dyDescent="0.25">
      <c r="A2272">
        <v>2271</v>
      </c>
      <c r="B2272" s="579">
        <f t="shared" si="148"/>
        <v>236302.5</v>
      </c>
      <c r="C2272" s="586">
        <f t="shared" si="145"/>
        <v>3.5</v>
      </c>
      <c r="F2272">
        <v>2271</v>
      </c>
      <c r="G2272" s="587">
        <f t="shared" si="146"/>
        <v>472605</v>
      </c>
      <c r="H2272" s="586">
        <f t="shared" si="147"/>
        <v>7</v>
      </c>
    </row>
    <row r="2273" spans="1:8" x14ac:dyDescent="0.25">
      <c r="A2273">
        <v>2272</v>
      </c>
      <c r="B2273" s="579">
        <f t="shared" si="148"/>
        <v>236302.5</v>
      </c>
      <c r="C2273" s="586">
        <f t="shared" si="145"/>
        <v>3.5</v>
      </c>
      <c r="F2273">
        <v>2272</v>
      </c>
      <c r="G2273" s="587">
        <f t="shared" si="146"/>
        <v>472605</v>
      </c>
      <c r="H2273" s="586">
        <f t="shared" si="147"/>
        <v>7</v>
      </c>
    </row>
    <row r="2274" spans="1:8" x14ac:dyDescent="0.25">
      <c r="A2274">
        <v>2273</v>
      </c>
      <c r="B2274" s="579">
        <f t="shared" si="148"/>
        <v>236302.5</v>
      </c>
      <c r="C2274" s="586">
        <f t="shared" si="145"/>
        <v>3.5</v>
      </c>
      <c r="F2274">
        <v>2273</v>
      </c>
      <c r="G2274" s="587">
        <f t="shared" si="146"/>
        <v>472605</v>
      </c>
      <c r="H2274" s="586">
        <f t="shared" si="147"/>
        <v>7</v>
      </c>
    </row>
    <row r="2275" spans="1:8" x14ac:dyDescent="0.25">
      <c r="A2275">
        <v>2274</v>
      </c>
      <c r="B2275" s="579">
        <f t="shared" si="148"/>
        <v>236302.5</v>
      </c>
      <c r="C2275" s="586">
        <f t="shared" si="145"/>
        <v>3.5</v>
      </c>
      <c r="F2275">
        <v>2274</v>
      </c>
      <c r="G2275" s="587">
        <f t="shared" si="146"/>
        <v>472605</v>
      </c>
      <c r="H2275" s="586">
        <f t="shared" si="147"/>
        <v>7</v>
      </c>
    </row>
    <row r="2276" spans="1:8" x14ac:dyDescent="0.25">
      <c r="A2276">
        <v>2275</v>
      </c>
      <c r="B2276" s="579">
        <f t="shared" si="148"/>
        <v>236302.5</v>
      </c>
      <c r="C2276" s="586">
        <f t="shared" si="145"/>
        <v>3.5</v>
      </c>
      <c r="F2276">
        <v>2275</v>
      </c>
      <c r="G2276" s="587">
        <f t="shared" si="146"/>
        <v>472605</v>
      </c>
      <c r="H2276" s="586">
        <f t="shared" si="147"/>
        <v>7</v>
      </c>
    </row>
    <row r="2277" spans="1:8" x14ac:dyDescent="0.25">
      <c r="A2277">
        <v>2276</v>
      </c>
      <c r="B2277" s="579">
        <f t="shared" si="148"/>
        <v>236302.5</v>
      </c>
      <c r="C2277" s="586">
        <f t="shared" si="145"/>
        <v>3.5</v>
      </c>
      <c r="F2277">
        <v>2276</v>
      </c>
      <c r="G2277" s="587">
        <f t="shared" si="146"/>
        <v>472605</v>
      </c>
      <c r="H2277" s="586">
        <f t="shared" si="147"/>
        <v>7</v>
      </c>
    </row>
    <row r="2278" spans="1:8" x14ac:dyDescent="0.25">
      <c r="A2278">
        <v>2277</v>
      </c>
      <c r="B2278" s="579">
        <f t="shared" si="148"/>
        <v>236302.5</v>
      </c>
      <c r="C2278" s="586">
        <f t="shared" si="145"/>
        <v>3.5</v>
      </c>
      <c r="F2278">
        <v>2277</v>
      </c>
      <c r="G2278" s="587">
        <f t="shared" si="146"/>
        <v>472605</v>
      </c>
      <c r="H2278" s="586">
        <f t="shared" si="147"/>
        <v>7</v>
      </c>
    </row>
    <row r="2279" spans="1:8" x14ac:dyDescent="0.25">
      <c r="A2279">
        <v>2278</v>
      </c>
      <c r="B2279" s="579">
        <f t="shared" si="148"/>
        <v>236302.5</v>
      </c>
      <c r="C2279" s="586">
        <f t="shared" si="145"/>
        <v>3.5</v>
      </c>
      <c r="F2279">
        <v>2278</v>
      </c>
      <c r="G2279" s="587">
        <f t="shared" si="146"/>
        <v>472605</v>
      </c>
      <c r="H2279" s="586">
        <f t="shared" si="147"/>
        <v>7</v>
      </c>
    </row>
    <row r="2280" spans="1:8" x14ac:dyDescent="0.25">
      <c r="A2280">
        <v>2279</v>
      </c>
      <c r="B2280" s="579">
        <f t="shared" si="148"/>
        <v>236302.5</v>
      </c>
      <c r="C2280" s="586">
        <f t="shared" si="145"/>
        <v>3.5</v>
      </c>
      <c r="F2280">
        <v>2279</v>
      </c>
      <c r="G2280" s="587">
        <f t="shared" si="146"/>
        <v>472605</v>
      </c>
      <c r="H2280" s="586">
        <f t="shared" si="147"/>
        <v>7</v>
      </c>
    </row>
    <row r="2281" spans="1:8" x14ac:dyDescent="0.25">
      <c r="A2281">
        <v>2280</v>
      </c>
      <c r="B2281" s="579">
        <f t="shared" si="148"/>
        <v>236302.5</v>
      </c>
      <c r="C2281" s="586">
        <f t="shared" si="145"/>
        <v>3.5</v>
      </c>
      <c r="F2281">
        <v>2280</v>
      </c>
      <c r="G2281" s="587">
        <f t="shared" si="146"/>
        <v>472605</v>
      </c>
      <c r="H2281" s="586">
        <f t="shared" si="147"/>
        <v>7</v>
      </c>
    </row>
    <row r="2282" spans="1:8" x14ac:dyDescent="0.25">
      <c r="A2282">
        <v>2281</v>
      </c>
      <c r="B2282" s="579">
        <f t="shared" si="148"/>
        <v>236302.5</v>
      </c>
      <c r="C2282" s="586">
        <f t="shared" si="145"/>
        <v>3.5</v>
      </c>
      <c r="F2282">
        <v>2281</v>
      </c>
      <c r="G2282" s="587">
        <f t="shared" si="146"/>
        <v>472605</v>
      </c>
      <c r="H2282" s="586">
        <f t="shared" si="147"/>
        <v>7</v>
      </c>
    </row>
    <row r="2283" spans="1:8" x14ac:dyDescent="0.25">
      <c r="A2283">
        <v>2282</v>
      </c>
      <c r="B2283" s="579">
        <f t="shared" si="148"/>
        <v>236302.5</v>
      </c>
      <c r="C2283" s="586">
        <f t="shared" si="145"/>
        <v>3.5</v>
      </c>
      <c r="F2283">
        <v>2282</v>
      </c>
      <c r="G2283" s="587">
        <f t="shared" si="146"/>
        <v>472605</v>
      </c>
      <c r="H2283" s="586">
        <f t="shared" si="147"/>
        <v>7</v>
      </c>
    </row>
    <row r="2284" spans="1:8" x14ac:dyDescent="0.25">
      <c r="A2284">
        <v>2283</v>
      </c>
      <c r="B2284" s="579">
        <f t="shared" si="148"/>
        <v>236302.5</v>
      </c>
      <c r="C2284" s="586">
        <f t="shared" si="145"/>
        <v>3.5</v>
      </c>
      <c r="F2284">
        <v>2283</v>
      </c>
      <c r="G2284" s="587">
        <f t="shared" si="146"/>
        <v>472605</v>
      </c>
      <c r="H2284" s="586">
        <f t="shared" si="147"/>
        <v>7</v>
      </c>
    </row>
    <row r="2285" spans="1:8" x14ac:dyDescent="0.25">
      <c r="A2285">
        <v>2284</v>
      </c>
      <c r="B2285" s="579">
        <f t="shared" si="148"/>
        <v>236302.5</v>
      </c>
      <c r="C2285" s="586">
        <f t="shared" si="145"/>
        <v>3.5</v>
      </c>
      <c r="F2285">
        <v>2284</v>
      </c>
      <c r="G2285" s="587">
        <f t="shared" si="146"/>
        <v>472605</v>
      </c>
      <c r="H2285" s="586">
        <f t="shared" si="147"/>
        <v>7</v>
      </c>
    </row>
    <row r="2286" spans="1:8" x14ac:dyDescent="0.25">
      <c r="A2286">
        <v>2285</v>
      </c>
      <c r="B2286" s="579">
        <f t="shared" si="148"/>
        <v>236302.5</v>
      </c>
      <c r="C2286" s="586">
        <f t="shared" si="145"/>
        <v>3.5</v>
      </c>
      <c r="F2286">
        <v>2285</v>
      </c>
      <c r="G2286" s="587">
        <f t="shared" si="146"/>
        <v>472605</v>
      </c>
      <c r="H2286" s="586">
        <f t="shared" si="147"/>
        <v>7</v>
      </c>
    </row>
    <row r="2287" spans="1:8" x14ac:dyDescent="0.25">
      <c r="A2287">
        <v>2286</v>
      </c>
      <c r="B2287" s="579">
        <f t="shared" si="148"/>
        <v>236302.5</v>
      </c>
      <c r="C2287" s="586">
        <f t="shared" si="145"/>
        <v>3.5</v>
      </c>
      <c r="F2287">
        <v>2286</v>
      </c>
      <c r="G2287" s="587">
        <f t="shared" si="146"/>
        <v>472605</v>
      </c>
      <c r="H2287" s="586">
        <f t="shared" si="147"/>
        <v>7</v>
      </c>
    </row>
    <row r="2288" spans="1:8" x14ac:dyDescent="0.25">
      <c r="A2288">
        <v>2287</v>
      </c>
      <c r="B2288" s="579">
        <f t="shared" si="148"/>
        <v>236302.5</v>
      </c>
      <c r="C2288" s="586">
        <f t="shared" si="145"/>
        <v>3.5</v>
      </c>
      <c r="F2288">
        <v>2287</v>
      </c>
      <c r="G2288" s="587">
        <f t="shared" si="146"/>
        <v>472605</v>
      </c>
      <c r="H2288" s="586">
        <f t="shared" si="147"/>
        <v>7</v>
      </c>
    </row>
    <row r="2289" spans="1:8" x14ac:dyDescent="0.25">
      <c r="A2289">
        <v>2288</v>
      </c>
      <c r="B2289" s="579">
        <f t="shared" si="148"/>
        <v>236302.5</v>
      </c>
      <c r="C2289" s="586">
        <f t="shared" si="145"/>
        <v>3.5</v>
      </c>
      <c r="F2289">
        <v>2288</v>
      </c>
      <c r="G2289" s="587">
        <f t="shared" si="146"/>
        <v>472605</v>
      </c>
      <c r="H2289" s="586">
        <f t="shared" si="147"/>
        <v>7</v>
      </c>
    </row>
    <row r="2290" spans="1:8" x14ac:dyDescent="0.25">
      <c r="A2290">
        <v>2289</v>
      </c>
      <c r="B2290" s="579">
        <f t="shared" si="148"/>
        <v>236302.5</v>
      </c>
      <c r="C2290" s="586">
        <f t="shared" si="145"/>
        <v>3.5</v>
      </c>
      <c r="F2290">
        <v>2289</v>
      </c>
      <c r="G2290" s="587">
        <f t="shared" si="146"/>
        <v>472605</v>
      </c>
      <c r="H2290" s="586">
        <f t="shared" si="147"/>
        <v>7</v>
      </c>
    </row>
    <row r="2291" spans="1:8" x14ac:dyDescent="0.25">
      <c r="A2291">
        <v>2290</v>
      </c>
      <c r="B2291" s="579">
        <f t="shared" si="148"/>
        <v>236302.5</v>
      </c>
      <c r="C2291" s="586">
        <f t="shared" si="145"/>
        <v>3.5</v>
      </c>
      <c r="F2291">
        <v>2290</v>
      </c>
      <c r="G2291" s="587">
        <f t="shared" si="146"/>
        <v>472605</v>
      </c>
      <c r="H2291" s="586">
        <f t="shared" si="147"/>
        <v>7</v>
      </c>
    </row>
    <row r="2292" spans="1:8" x14ac:dyDescent="0.25">
      <c r="A2292">
        <v>2291</v>
      </c>
      <c r="B2292" s="579">
        <f t="shared" si="148"/>
        <v>236302.5</v>
      </c>
      <c r="C2292" s="586">
        <f t="shared" si="145"/>
        <v>3.5</v>
      </c>
      <c r="F2292">
        <v>2291</v>
      </c>
      <c r="G2292" s="587">
        <f t="shared" si="146"/>
        <v>472605</v>
      </c>
      <c r="H2292" s="586">
        <f t="shared" si="147"/>
        <v>7</v>
      </c>
    </row>
    <row r="2293" spans="1:8" x14ac:dyDescent="0.25">
      <c r="A2293">
        <v>2292</v>
      </c>
      <c r="B2293" s="579">
        <f t="shared" si="148"/>
        <v>236302.5</v>
      </c>
      <c r="C2293" s="586">
        <f t="shared" si="145"/>
        <v>3.5</v>
      </c>
      <c r="F2293">
        <v>2292</v>
      </c>
      <c r="G2293" s="587">
        <f t="shared" si="146"/>
        <v>472605</v>
      </c>
      <c r="H2293" s="586">
        <f t="shared" si="147"/>
        <v>7</v>
      </c>
    </row>
    <row r="2294" spans="1:8" x14ac:dyDescent="0.25">
      <c r="A2294">
        <v>2293</v>
      </c>
      <c r="B2294" s="579">
        <f t="shared" si="148"/>
        <v>236302.5</v>
      </c>
      <c r="C2294" s="586">
        <f t="shared" si="145"/>
        <v>3.5</v>
      </c>
      <c r="F2294">
        <v>2293</v>
      </c>
      <c r="G2294" s="587">
        <f t="shared" si="146"/>
        <v>472605</v>
      </c>
      <c r="H2294" s="586">
        <f t="shared" si="147"/>
        <v>7</v>
      </c>
    </row>
    <row r="2295" spans="1:8" x14ac:dyDescent="0.25">
      <c r="A2295">
        <v>2294</v>
      </c>
      <c r="B2295" s="579">
        <f t="shared" si="148"/>
        <v>236302.5</v>
      </c>
      <c r="C2295" s="586">
        <f t="shared" si="145"/>
        <v>3.5</v>
      </c>
      <c r="F2295">
        <v>2294</v>
      </c>
      <c r="G2295" s="587">
        <f t="shared" si="146"/>
        <v>472605</v>
      </c>
      <c r="H2295" s="586">
        <f t="shared" si="147"/>
        <v>7</v>
      </c>
    </row>
    <row r="2296" spans="1:8" x14ac:dyDescent="0.25">
      <c r="A2296">
        <v>2295</v>
      </c>
      <c r="B2296" s="579">
        <f t="shared" si="148"/>
        <v>236302.5</v>
      </c>
      <c r="C2296" s="586">
        <f t="shared" si="145"/>
        <v>3.5</v>
      </c>
      <c r="F2296">
        <v>2295</v>
      </c>
      <c r="G2296" s="587">
        <f t="shared" si="146"/>
        <v>472605</v>
      </c>
      <c r="H2296" s="586">
        <f t="shared" si="147"/>
        <v>7</v>
      </c>
    </row>
    <row r="2297" spans="1:8" x14ac:dyDescent="0.25">
      <c r="A2297">
        <v>2296</v>
      </c>
      <c r="B2297" s="579">
        <f t="shared" si="148"/>
        <v>236302.5</v>
      </c>
      <c r="C2297" s="586">
        <f t="shared" si="145"/>
        <v>3.5</v>
      </c>
      <c r="F2297">
        <v>2296</v>
      </c>
      <c r="G2297" s="587">
        <f t="shared" si="146"/>
        <v>472605</v>
      </c>
      <c r="H2297" s="586">
        <f t="shared" si="147"/>
        <v>7</v>
      </c>
    </row>
    <row r="2298" spans="1:8" x14ac:dyDescent="0.25">
      <c r="A2298">
        <v>2297</v>
      </c>
      <c r="B2298" s="579">
        <f t="shared" si="148"/>
        <v>236302.5</v>
      </c>
      <c r="C2298" s="586">
        <f t="shared" si="145"/>
        <v>3.5</v>
      </c>
      <c r="F2298">
        <v>2297</v>
      </c>
      <c r="G2298" s="587">
        <f t="shared" si="146"/>
        <v>472605</v>
      </c>
      <c r="H2298" s="586">
        <f t="shared" si="147"/>
        <v>7</v>
      </c>
    </row>
    <row r="2299" spans="1:8" x14ac:dyDescent="0.25">
      <c r="A2299">
        <v>2298</v>
      </c>
      <c r="B2299" s="579">
        <f t="shared" si="148"/>
        <v>236302.5</v>
      </c>
      <c r="C2299" s="586">
        <f t="shared" si="145"/>
        <v>3.5</v>
      </c>
      <c r="F2299">
        <v>2298</v>
      </c>
      <c r="G2299" s="587">
        <f t="shared" si="146"/>
        <v>472605</v>
      </c>
      <c r="H2299" s="586">
        <f t="shared" si="147"/>
        <v>7</v>
      </c>
    </row>
    <row r="2300" spans="1:8" x14ac:dyDescent="0.25">
      <c r="A2300">
        <v>2299</v>
      </c>
      <c r="B2300" s="579">
        <f t="shared" si="148"/>
        <v>236302.5</v>
      </c>
      <c r="C2300" s="586">
        <f t="shared" si="145"/>
        <v>3.5</v>
      </c>
      <c r="F2300">
        <v>2299</v>
      </c>
      <c r="G2300" s="587">
        <f t="shared" si="146"/>
        <v>472605</v>
      </c>
      <c r="H2300" s="586">
        <f t="shared" si="147"/>
        <v>7</v>
      </c>
    </row>
    <row r="2301" spans="1:8" x14ac:dyDescent="0.25">
      <c r="A2301">
        <v>2300</v>
      </c>
      <c r="B2301" s="579">
        <f t="shared" si="148"/>
        <v>236302.5</v>
      </c>
      <c r="C2301" s="586">
        <f t="shared" si="145"/>
        <v>3.5</v>
      </c>
      <c r="F2301">
        <v>2300</v>
      </c>
      <c r="G2301" s="587">
        <f t="shared" si="146"/>
        <v>472605</v>
      </c>
      <c r="H2301" s="586">
        <f t="shared" si="147"/>
        <v>7</v>
      </c>
    </row>
    <row r="2302" spans="1:8" x14ac:dyDescent="0.25">
      <c r="A2302">
        <v>2301</v>
      </c>
      <c r="B2302" s="579">
        <f t="shared" si="148"/>
        <v>236302.5</v>
      </c>
      <c r="C2302" s="586">
        <f t="shared" si="145"/>
        <v>3.5</v>
      </c>
      <c r="F2302">
        <v>2301</v>
      </c>
      <c r="G2302" s="587">
        <f t="shared" si="146"/>
        <v>472605</v>
      </c>
      <c r="H2302" s="586">
        <f t="shared" si="147"/>
        <v>7</v>
      </c>
    </row>
    <row r="2303" spans="1:8" x14ac:dyDescent="0.25">
      <c r="A2303">
        <v>2302</v>
      </c>
      <c r="B2303" s="579">
        <f t="shared" si="148"/>
        <v>236302.5</v>
      </c>
      <c r="C2303" s="586">
        <f t="shared" si="145"/>
        <v>3.5</v>
      </c>
      <c r="F2303">
        <v>2302</v>
      </c>
      <c r="G2303" s="587">
        <f t="shared" si="146"/>
        <v>472605</v>
      </c>
      <c r="H2303" s="586">
        <f t="shared" si="147"/>
        <v>7</v>
      </c>
    </row>
    <row r="2304" spans="1:8" x14ac:dyDescent="0.25">
      <c r="A2304">
        <v>2303</v>
      </c>
      <c r="B2304" s="579">
        <f t="shared" si="148"/>
        <v>236302.5</v>
      </c>
      <c r="C2304" s="586">
        <f t="shared" si="145"/>
        <v>3.5</v>
      </c>
      <c r="F2304">
        <v>2303</v>
      </c>
      <c r="G2304" s="587">
        <f t="shared" si="146"/>
        <v>472605</v>
      </c>
      <c r="H2304" s="586">
        <f t="shared" si="147"/>
        <v>7</v>
      </c>
    </row>
    <row r="2305" spans="1:8" x14ac:dyDescent="0.25">
      <c r="A2305">
        <v>2304</v>
      </c>
      <c r="B2305" s="579">
        <f t="shared" si="148"/>
        <v>236302.5</v>
      </c>
      <c r="C2305" s="586">
        <f t="shared" si="145"/>
        <v>3.5</v>
      </c>
      <c r="F2305">
        <v>2304</v>
      </c>
      <c r="G2305" s="587">
        <f t="shared" si="146"/>
        <v>472605</v>
      </c>
      <c r="H2305" s="586">
        <f t="shared" si="147"/>
        <v>7</v>
      </c>
    </row>
    <row r="2306" spans="1:8" x14ac:dyDescent="0.25">
      <c r="A2306">
        <v>2305</v>
      </c>
      <c r="B2306" s="579">
        <f t="shared" si="148"/>
        <v>236302.5</v>
      </c>
      <c r="C2306" s="586">
        <f t="shared" si="145"/>
        <v>3.5</v>
      </c>
      <c r="F2306">
        <v>2305</v>
      </c>
      <c r="G2306" s="587">
        <f t="shared" si="146"/>
        <v>472605</v>
      </c>
      <c r="H2306" s="586">
        <f t="shared" si="147"/>
        <v>7</v>
      </c>
    </row>
    <row r="2307" spans="1:8" x14ac:dyDescent="0.25">
      <c r="A2307">
        <v>2306</v>
      </c>
      <c r="B2307" s="579">
        <f t="shared" si="148"/>
        <v>236302.5</v>
      </c>
      <c r="C2307" s="586">
        <f t="shared" ref="C2307:C2370" si="149">B2307/$D$2</f>
        <v>3.5</v>
      </c>
      <c r="F2307">
        <v>2306</v>
      </c>
      <c r="G2307" s="587">
        <f t="shared" ref="G2307:G2370" si="150">H2307*$D$2</f>
        <v>472605</v>
      </c>
      <c r="H2307" s="586">
        <f t="shared" si="147"/>
        <v>7</v>
      </c>
    </row>
    <row r="2308" spans="1:8" x14ac:dyDescent="0.25">
      <c r="A2308">
        <v>2307</v>
      </c>
      <c r="B2308" s="579">
        <f t="shared" si="148"/>
        <v>236302.5</v>
      </c>
      <c r="C2308" s="586">
        <f t="shared" si="149"/>
        <v>3.5</v>
      </c>
      <c r="F2308">
        <v>2307</v>
      </c>
      <c r="G2308" s="587">
        <f t="shared" si="150"/>
        <v>472605</v>
      </c>
      <c r="H2308" s="586">
        <f t="shared" si="147"/>
        <v>7</v>
      </c>
    </row>
    <row r="2309" spans="1:8" x14ac:dyDescent="0.25">
      <c r="A2309">
        <v>2308</v>
      </c>
      <c r="B2309" s="579">
        <f t="shared" si="148"/>
        <v>236302.5</v>
      </c>
      <c r="C2309" s="586">
        <f t="shared" si="149"/>
        <v>3.5</v>
      </c>
      <c r="F2309">
        <v>2308</v>
      </c>
      <c r="G2309" s="587">
        <f t="shared" si="150"/>
        <v>472605</v>
      </c>
      <c r="H2309" s="586">
        <f t="shared" si="147"/>
        <v>7</v>
      </c>
    </row>
    <row r="2310" spans="1:8" x14ac:dyDescent="0.25">
      <c r="A2310">
        <v>2309</v>
      </c>
      <c r="B2310" s="579">
        <f t="shared" si="148"/>
        <v>236302.5</v>
      </c>
      <c r="C2310" s="586">
        <f t="shared" si="149"/>
        <v>3.5</v>
      </c>
      <c r="F2310">
        <v>2309</v>
      </c>
      <c r="G2310" s="587">
        <f t="shared" si="150"/>
        <v>472605</v>
      </c>
      <c r="H2310" s="586">
        <f t="shared" si="147"/>
        <v>7</v>
      </c>
    </row>
    <row r="2311" spans="1:8" x14ac:dyDescent="0.25">
      <c r="A2311">
        <v>2310</v>
      </c>
      <c r="B2311" s="579">
        <f t="shared" si="148"/>
        <v>236302.5</v>
      </c>
      <c r="C2311" s="586">
        <f t="shared" si="149"/>
        <v>3.5</v>
      </c>
      <c r="F2311">
        <v>2310</v>
      </c>
      <c r="G2311" s="587">
        <f t="shared" si="150"/>
        <v>472605</v>
      </c>
      <c r="H2311" s="586">
        <f t="shared" si="147"/>
        <v>7</v>
      </c>
    </row>
    <row r="2312" spans="1:8" x14ac:dyDescent="0.25">
      <c r="A2312">
        <v>2311</v>
      </c>
      <c r="B2312" s="579">
        <f t="shared" si="148"/>
        <v>236302.5</v>
      </c>
      <c r="C2312" s="586">
        <f t="shared" si="149"/>
        <v>3.5</v>
      </c>
      <c r="F2312">
        <v>2311</v>
      </c>
      <c r="G2312" s="587">
        <f t="shared" si="150"/>
        <v>472605</v>
      </c>
      <c r="H2312" s="586">
        <f t="shared" si="147"/>
        <v>7</v>
      </c>
    </row>
    <row r="2313" spans="1:8" x14ac:dyDescent="0.25">
      <c r="A2313">
        <v>2312</v>
      </c>
      <c r="B2313" s="579">
        <f t="shared" si="148"/>
        <v>236302.5</v>
      </c>
      <c r="C2313" s="586">
        <f t="shared" si="149"/>
        <v>3.5</v>
      </c>
      <c r="F2313">
        <v>2312</v>
      </c>
      <c r="G2313" s="587">
        <f t="shared" si="150"/>
        <v>472605</v>
      </c>
      <c r="H2313" s="586">
        <f t="shared" si="147"/>
        <v>7</v>
      </c>
    </row>
    <row r="2314" spans="1:8" x14ac:dyDescent="0.25">
      <c r="A2314">
        <v>2313</v>
      </c>
      <c r="B2314" s="579">
        <f t="shared" si="148"/>
        <v>236302.5</v>
      </c>
      <c r="C2314" s="586">
        <f t="shared" si="149"/>
        <v>3.5</v>
      </c>
      <c r="F2314">
        <v>2313</v>
      </c>
      <c r="G2314" s="587">
        <f t="shared" si="150"/>
        <v>472605</v>
      </c>
      <c r="H2314" s="586">
        <f t="shared" si="147"/>
        <v>7</v>
      </c>
    </row>
    <row r="2315" spans="1:8" x14ac:dyDescent="0.25">
      <c r="A2315">
        <v>2314</v>
      </c>
      <c r="B2315" s="579">
        <f t="shared" si="148"/>
        <v>236302.5</v>
      </c>
      <c r="C2315" s="586">
        <f t="shared" si="149"/>
        <v>3.5</v>
      </c>
      <c r="F2315">
        <v>2314</v>
      </c>
      <c r="G2315" s="587">
        <f t="shared" si="150"/>
        <v>472605</v>
      </c>
      <c r="H2315" s="586">
        <f t="shared" si="147"/>
        <v>7</v>
      </c>
    </row>
    <row r="2316" spans="1:8" x14ac:dyDescent="0.25">
      <c r="A2316">
        <v>2315</v>
      </c>
      <c r="B2316" s="579">
        <f t="shared" si="148"/>
        <v>236302.5</v>
      </c>
      <c r="C2316" s="586">
        <f t="shared" si="149"/>
        <v>3.5</v>
      </c>
      <c r="F2316">
        <v>2315</v>
      </c>
      <c r="G2316" s="587">
        <f t="shared" si="150"/>
        <v>472605</v>
      </c>
      <c r="H2316" s="586">
        <f t="shared" si="147"/>
        <v>7</v>
      </c>
    </row>
    <row r="2317" spans="1:8" x14ac:dyDescent="0.25">
      <c r="A2317">
        <v>2316</v>
      </c>
      <c r="B2317" s="579">
        <f t="shared" si="148"/>
        <v>236302.5</v>
      </c>
      <c r="C2317" s="586">
        <f t="shared" si="149"/>
        <v>3.5</v>
      </c>
      <c r="F2317">
        <v>2316</v>
      </c>
      <c r="G2317" s="587">
        <f t="shared" si="150"/>
        <v>472605</v>
      </c>
      <c r="H2317" s="586">
        <f t="shared" si="147"/>
        <v>7</v>
      </c>
    </row>
    <row r="2318" spans="1:8" x14ac:dyDescent="0.25">
      <c r="A2318">
        <v>2317</v>
      </c>
      <c r="B2318" s="579">
        <f t="shared" si="148"/>
        <v>236302.5</v>
      </c>
      <c r="C2318" s="586">
        <f t="shared" si="149"/>
        <v>3.5</v>
      </c>
      <c r="F2318">
        <v>2317</v>
      </c>
      <c r="G2318" s="587">
        <f t="shared" si="150"/>
        <v>472605</v>
      </c>
      <c r="H2318" s="586">
        <f t="shared" si="147"/>
        <v>7</v>
      </c>
    </row>
    <row r="2319" spans="1:8" x14ac:dyDescent="0.25">
      <c r="A2319">
        <v>2318</v>
      </c>
      <c r="B2319" s="579">
        <f t="shared" si="148"/>
        <v>236302.5</v>
      </c>
      <c r="C2319" s="586">
        <f t="shared" si="149"/>
        <v>3.5</v>
      </c>
      <c r="F2319">
        <v>2318</v>
      </c>
      <c r="G2319" s="587">
        <f t="shared" si="150"/>
        <v>472605</v>
      </c>
      <c r="H2319" s="586">
        <f t="shared" si="147"/>
        <v>7</v>
      </c>
    </row>
    <row r="2320" spans="1:8" x14ac:dyDescent="0.25">
      <c r="A2320">
        <v>2319</v>
      </c>
      <c r="B2320" s="579">
        <f t="shared" si="148"/>
        <v>236302.5</v>
      </c>
      <c r="C2320" s="586">
        <f t="shared" si="149"/>
        <v>3.5</v>
      </c>
      <c r="F2320">
        <v>2319</v>
      </c>
      <c r="G2320" s="587">
        <f t="shared" si="150"/>
        <v>472605</v>
      </c>
      <c r="H2320" s="586">
        <f t="shared" si="147"/>
        <v>7</v>
      </c>
    </row>
    <row r="2321" spans="1:8" x14ac:dyDescent="0.25">
      <c r="A2321">
        <v>2320</v>
      </c>
      <c r="B2321" s="579">
        <f t="shared" si="148"/>
        <v>236302.5</v>
      </c>
      <c r="C2321" s="586">
        <f t="shared" si="149"/>
        <v>3.5</v>
      </c>
      <c r="F2321">
        <v>2320</v>
      </c>
      <c r="G2321" s="587">
        <f t="shared" si="150"/>
        <v>472605</v>
      </c>
      <c r="H2321" s="586">
        <f t="shared" si="147"/>
        <v>7</v>
      </c>
    </row>
    <row r="2322" spans="1:8" x14ac:dyDescent="0.25">
      <c r="A2322">
        <v>2321</v>
      </c>
      <c r="B2322" s="579">
        <f t="shared" si="148"/>
        <v>236302.5</v>
      </c>
      <c r="C2322" s="586">
        <f t="shared" si="149"/>
        <v>3.5</v>
      </c>
      <c r="F2322">
        <v>2321</v>
      </c>
      <c r="G2322" s="587">
        <f t="shared" si="150"/>
        <v>472605</v>
      </c>
      <c r="H2322" s="586">
        <f t="shared" si="147"/>
        <v>7</v>
      </c>
    </row>
    <row r="2323" spans="1:8" x14ac:dyDescent="0.25">
      <c r="A2323">
        <v>2322</v>
      </c>
      <c r="B2323" s="579">
        <f t="shared" si="148"/>
        <v>236302.5</v>
      </c>
      <c r="C2323" s="586">
        <f t="shared" si="149"/>
        <v>3.5</v>
      </c>
      <c r="F2323">
        <v>2322</v>
      </c>
      <c r="G2323" s="587">
        <f t="shared" si="150"/>
        <v>472605</v>
      </c>
      <c r="H2323" s="586">
        <f t="shared" ref="H2323:H2386" si="151">$L$7</f>
        <v>7</v>
      </c>
    </row>
    <row r="2324" spans="1:8" x14ac:dyDescent="0.25">
      <c r="A2324">
        <v>2323</v>
      </c>
      <c r="B2324" s="579">
        <f t="shared" si="148"/>
        <v>236302.5</v>
      </c>
      <c r="C2324" s="586">
        <f t="shared" si="149"/>
        <v>3.5</v>
      </c>
      <c r="F2324">
        <v>2323</v>
      </c>
      <c r="G2324" s="587">
        <f t="shared" si="150"/>
        <v>472605</v>
      </c>
      <c r="H2324" s="586">
        <f t="shared" si="151"/>
        <v>7</v>
      </c>
    </row>
    <row r="2325" spans="1:8" x14ac:dyDescent="0.25">
      <c r="A2325">
        <v>2324</v>
      </c>
      <c r="B2325" s="579">
        <f t="shared" si="148"/>
        <v>236302.5</v>
      </c>
      <c r="C2325" s="586">
        <f t="shared" si="149"/>
        <v>3.5</v>
      </c>
      <c r="F2325">
        <v>2324</v>
      </c>
      <c r="G2325" s="587">
        <f t="shared" si="150"/>
        <v>472605</v>
      </c>
      <c r="H2325" s="586">
        <f t="shared" si="151"/>
        <v>7</v>
      </c>
    </row>
    <row r="2326" spans="1:8" x14ac:dyDescent="0.25">
      <c r="A2326">
        <v>2325</v>
      </c>
      <c r="B2326" s="579">
        <f t="shared" si="148"/>
        <v>236302.5</v>
      </c>
      <c r="C2326" s="586">
        <f t="shared" si="149"/>
        <v>3.5</v>
      </c>
      <c r="F2326">
        <v>2325</v>
      </c>
      <c r="G2326" s="587">
        <f t="shared" si="150"/>
        <v>472605</v>
      </c>
      <c r="H2326" s="586">
        <f t="shared" si="151"/>
        <v>7</v>
      </c>
    </row>
    <row r="2327" spans="1:8" x14ac:dyDescent="0.25">
      <c r="A2327">
        <v>2326</v>
      </c>
      <c r="B2327" s="579">
        <f t="shared" si="148"/>
        <v>236302.5</v>
      </c>
      <c r="C2327" s="586">
        <f t="shared" si="149"/>
        <v>3.5</v>
      </c>
      <c r="F2327">
        <v>2326</v>
      </c>
      <c r="G2327" s="587">
        <f t="shared" si="150"/>
        <v>472605</v>
      </c>
      <c r="H2327" s="586">
        <f t="shared" si="151"/>
        <v>7</v>
      </c>
    </row>
    <row r="2328" spans="1:8" x14ac:dyDescent="0.25">
      <c r="A2328">
        <v>2327</v>
      </c>
      <c r="B2328" s="579">
        <f t="shared" si="148"/>
        <v>236302.5</v>
      </c>
      <c r="C2328" s="586">
        <f t="shared" si="149"/>
        <v>3.5</v>
      </c>
      <c r="F2328">
        <v>2327</v>
      </c>
      <c r="G2328" s="587">
        <f t="shared" si="150"/>
        <v>472605</v>
      </c>
      <c r="H2328" s="586">
        <f t="shared" si="151"/>
        <v>7</v>
      </c>
    </row>
    <row r="2329" spans="1:8" x14ac:dyDescent="0.25">
      <c r="A2329">
        <v>2328</v>
      </c>
      <c r="B2329" s="579">
        <f t="shared" si="148"/>
        <v>236302.5</v>
      </c>
      <c r="C2329" s="586">
        <f t="shared" si="149"/>
        <v>3.5</v>
      </c>
      <c r="F2329">
        <v>2328</v>
      </c>
      <c r="G2329" s="587">
        <f t="shared" si="150"/>
        <v>472605</v>
      </c>
      <c r="H2329" s="586">
        <f t="shared" si="151"/>
        <v>7</v>
      </c>
    </row>
    <row r="2330" spans="1:8" x14ac:dyDescent="0.25">
      <c r="A2330">
        <v>2329</v>
      </c>
      <c r="B2330" s="579">
        <f t="shared" si="148"/>
        <v>236302.5</v>
      </c>
      <c r="C2330" s="586">
        <f t="shared" si="149"/>
        <v>3.5</v>
      </c>
      <c r="F2330">
        <v>2329</v>
      </c>
      <c r="G2330" s="587">
        <f t="shared" si="150"/>
        <v>472605</v>
      </c>
      <c r="H2330" s="586">
        <f t="shared" si="151"/>
        <v>7</v>
      </c>
    </row>
    <row r="2331" spans="1:8" x14ac:dyDescent="0.25">
      <c r="A2331">
        <v>2330</v>
      </c>
      <c r="B2331" s="579">
        <f t="shared" ref="B2331:B2394" si="152">3.5*$D$2</f>
        <v>236302.5</v>
      </c>
      <c r="C2331" s="586">
        <f t="shared" si="149"/>
        <v>3.5</v>
      </c>
      <c r="F2331">
        <v>2330</v>
      </c>
      <c r="G2331" s="587">
        <f t="shared" si="150"/>
        <v>472605</v>
      </c>
      <c r="H2331" s="586">
        <f t="shared" si="151"/>
        <v>7</v>
      </c>
    </row>
    <row r="2332" spans="1:8" x14ac:dyDescent="0.25">
      <c r="A2332">
        <v>2331</v>
      </c>
      <c r="B2332" s="579">
        <f t="shared" si="152"/>
        <v>236302.5</v>
      </c>
      <c r="C2332" s="586">
        <f t="shared" si="149"/>
        <v>3.5</v>
      </c>
      <c r="F2332">
        <v>2331</v>
      </c>
      <c r="G2332" s="587">
        <f t="shared" si="150"/>
        <v>472605</v>
      </c>
      <c r="H2332" s="586">
        <f t="shared" si="151"/>
        <v>7</v>
      </c>
    </row>
    <row r="2333" spans="1:8" x14ac:dyDescent="0.25">
      <c r="A2333">
        <v>2332</v>
      </c>
      <c r="B2333" s="579">
        <f t="shared" si="152"/>
        <v>236302.5</v>
      </c>
      <c r="C2333" s="586">
        <f t="shared" si="149"/>
        <v>3.5</v>
      </c>
      <c r="F2333">
        <v>2332</v>
      </c>
      <c r="G2333" s="587">
        <f t="shared" si="150"/>
        <v>472605</v>
      </c>
      <c r="H2333" s="586">
        <f t="shared" si="151"/>
        <v>7</v>
      </c>
    </row>
    <row r="2334" spans="1:8" x14ac:dyDescent="0.25">
      <c r="A2334">
        <v>2333</v>
      </c>
      <c r="B2334" s="579">
        <f t="shared" si="152"/>
        <v>236302.5</v>
      </c>
      <c r="C2334" s="586">
        <f t="shared" si="149"/>
        <v>3.5</v>
      </c>
      <c r="F2334">
        <v>2333</v>
      </c>
      <c r="G2334" s="587">
        <f t="shared" si="150"/>
        <v>472605</v>
      </c>
      <c r="H2334" s="586">
        <f t="shared" si="151"/>
        <v>7</v>
      </c>
    </row>
    <row r="2335" spans="1:8" x14ac:dyDescent="0.25">
      <c r="A2335">
        <v>2334</v>
      </c>
      <c r="B2335" s="579">
        <f t="shared" si="152"/>
        <v>236302.5</v>
      </c>
      <c r="C2335" s="586">
        <f t="shared" si="149"/>
        <v>3.5</v>
      </c>
      <c r="F2335">
        <v>2334</v>
      </c>
      <c r="G2335" s="587">
        <f t="shared" si="150"/>
        <v>472605</v>
      </c>
      <c r="H2335" s="586">
        <f t="shared" si="151"/>
        <v>7</v>
      </c>
    </row>
    <row r="2336" spans="1:8" x14ac:dyDescent="0.25">
      <c r="A2336">
        <v>2335</v>
      </c>
      <c r="B2336" s="579">
        <f t="shared" si="152"/>
        <v>236302.5</v>
      </c>
      <c r="C2336" s="586">
        <f t="shared" si="149"/>
        <v>3.5</v>
      </c>
      <c r="F2336">
        <v>2335</v>
      </c>
      <c r="G2336" s="587">
        <f t="shared" si="150"/>
        <v>472605</v>
      </c>
      <c r="H2336" s="586">
        <f t="shared" si="151"/>
        <v>7</v>
      </c>
    </row>
    <row r="2337" spans="1:8" x14ac:dyDescent="0.25">
      <c r="A2337">
        <v>2336</v>
      </c>
      <c r="B2337" s="579">
        <f t="shared" si="152"/>
        <v>236302.5</v>
      </c>
      <c r="C2337" s="586">
        <f t="shared" si="149"/>
        <v>3.5</v>
      </c>
      <c r="F2337">
        <v>2336</v>
      </c>
      <c r="G2337" s="587">
        <f t="shared" si="150"/>
        <v>472605</v>
      </c>
      <c r="H2337" s="586">
        <f t="shared" si="151"/>
        <v>7</v>
      </c>
    </row>
    <row r="2338" spans="1:8" x14ac:dyDescent="0.25">
      <c r="A2338">
        <v>2337</v>
      </c>
      <c r="B2338" s="579">
        <f t="shared" si="152"/>
        <v>236302.5</v>
      </c>
      <c r="C2338" s="586">
        <f t="shared" si="149"/>
        <v>3.5</v>
      </c>
      <c r="F2338">
        <v>2337</v>
      </c>
      <c r="G2338" s="587">
        <f t="shared" si="150"/>
        <v>472605</v>
      </c>
      <c r="H2338" s="586">
        <f t="shared" si="151"/>
        <v>7</v>
      </c>
    </row>
    <row r="2339" spans="1:8" x14ac:dyDescent="0.25">
      <c r="A2339">
        <v>2338</v>
      </c>
      <c r="B2339" s="579">
        <f t="shared" si="152"/>
        <v>236302.5</v>
      </c>
      <c r="C2339" s="586">
        <f t="shared" si="149"/>
        <v>3.5</v>
      </c>
      <c r="F2339">
        <v>2338</v>
      </c>
      <c r="G2339" s="587">
        <f t="shared" si="150"/>
        <v>472605</v>
      </c>
      <c r="H2339" s="586">
        <f t="shared" si="151"/>
        <v>7</v>
      </c>
    </row>
    <row r="2340" spans="1:8" x14ac:dyDescent="0.25">
      <c r="A2340">
        <v>2339</v>
      </c>
      <c r="B2340" s="579">
        <f t="shared" si="152"/>
        <v>236302.5</v>
      </c>
      <c r="C2340" s="586">
        <f t="shared" si="149"/>
        <v>3.5</v>
      </c>
      <c r="F2340">
        <v>2339</v>
      </c>
      <c r="G2340" s="587">
        <f t="shared" si="150"/>
        <v>472605</v>
      </c>
      <c r="H2340" s="586">
        <f t="shared" si="151"/>
        <v>7</v>
      </c>
    </row>
    <row r="2341" spans="1:8" x14ac:dyDescent="0.25">
      <c r="A2341">
        <v>2340</v>
      </c>
      <c r="B2341" s="579">
        <f t="shared" si="152"/>
        <v>236302.5</v>
      </c>
      <c r="C2341" s="586">
        <f t="shared" si="149"/>
        <v>3.5</v>
      </c>
      <c r="F2341">
        <v>2340</v>
      </c>
      <c r="G2341" s="587">
        <f t="shared" si="150"/>
        <v>472605</v>
      </c>
      <c r="H2341" s="586">
        <f t="shared" si="151"/>
        <v>7</v>
      </c>
    </row>
    <row r="2342" spans="1:8" x14ac:dyDescent="0.25">
      <c r="A2342">
        <v>2341</v>
      </c>
      <c r="B2342" s="579">
        <f t="shared" si="152"/>
        <v>236302.5</v>
      </c>
      <c r="C2342" s="586">
        <f t="shared" si="149"/>
        <v>3.5</v>
      </c>
      <c r="F2342">
        <v>2341</v>
      </c>
      <c r="G2342" s="587">
        <f t="shared" si="150"/>
        <v>472605</v>
      </c>
      <c r="H2342" s="586">
        <f t="shared" si="151"/>
        <v>7</v>
      </c>
    </row>
    <row r="2343" spans="1:8" x14ac:dyDescent="0.25">
      <c r="A2343">
        <v>2342</v>
      </c>
      <c r="B2343" s="579">
        <f t="shared" si="152"/>
        <v>236302.5</v>
      </c>
      <c r="C2343" s="586">
        <f t="shared" si="149"/>
        <v>3.5</v>
      </c>
      <c r="F2343">
        <v>2342</v>
      </c>
      <c r="G2343" s="587">
        <f t="shared" si="150"/>
        <v>472605</v>
      </c>
      <c r="H2343" s="586">
        <f t="shared" si="151"/>
        <v>7</v>
      </c>
    </row>
    <row r="2344" spans="1:8" x14ac:dyDescent="0.25">
      <c r="A2344">
        <v>2343</v>
      </c>
      <c r="B2344" s="579">
        <f t="shared" si="152"/>
        <v>236302.5</v>
      </c>
      <c r="C2344" s="586">
        <f t="shared" si="149"/>
        <v>3.5</v>
      </c>
      <c r="F2344">
        <v>2343</v>
      </c>
      <c r="G2344" s="587">
        <f t="shared" si="150"/>
        <v>472605</v>
      </c>
      <c r="H2344" s="586">
        <f t="shared" si="151"/>
        <v>7</v>
      </c>
    </row>
    <row r="2345" spans="1:8" x14ac:dyDescent="0.25">
      <c r="A2345">
        <v>2344</v>
      </c>
      <c r="B2345" s="579">
        <f t="shared" si="152"/>
        <v>236302.5</v>
      </c>
      <c r="C2345" s="586">
        <f t="shared" si="149"/>
        <v>3.5</v>
      </c>
      <c r="F2345">
        <v>2344</v>
      </c>
      <c r="G2345" s="587">
        <f t="shared" si="150"/>
        <v>472605</v>
      </c>
      <c r="H2345" s="586">
        <f t="shared" si="151"/>
        <v>7</v>
      </c>
    </row>
    <row r="2346" spans="1:8" x14ac:dyDescent="0.25">
      <c r="A2346">
        <v>2345</v>
      </c>
      <c r="B2346" s="579">
        <f t="shared" si="152"/>
        <v>236302.5</v>
      </c>
      <c r="C2346" s="586">
        <f t="shared" si="149"/>
        <v>3.5</v>
      </c>
      <c r="F2346">
        <v>2345</v>
      </c>
      <c r="G2346" s="587">
        <f t="shared" si="150"/>
        <v>472605</v>
      </c>
      <c r="H2346" s="586">
        <f t="shared" si="151"/>
        <v>7</v>
      </c>
    </row>
    <row r="2347" spans="1:8" x14ac:dyDescent="0.25">
      <c r="A2347">
        <v>2346</v>
      </c>
      <c r="B2347" s="579">
        <f t="shared" si="152"/>
        <v>236302.5</v>
      </c>
      <c r="C2347" s="586">
        <f t="shared" si="149"/>
        <v>3.5</v>
      </c>
      <c r="F2347">
        <v>2346</v>
      </c>
      <c r="G2347" s="587">
        <f t="shared" si="150"/>
        <v>472605</v>
      </c>
      <c r="H2347" s="586">
        <f t="shared" si="151"/>
        <v>7</v>
      </c>
    </row>
    <row r="2348" spans="1:8" x14ac:dyDescent="0.25">
      <c r="A2348">
        <v>2347</v>
      </c>
      <c r="B2348" s="579">
        <f t="shared" si="152"/>
        <v>236302.5</v>
      </c>
      <c r="C2348" s="586">
        <f t="shared" si="149"/>
        <v>3.5</v>
      </c>
      <c r="F2348">
        <v>2347</v>
      </c>
      <c r="G2348" s="587">
        <f t="shared" si="150"/>
        <v>472605</v>
      </c>
      <c r="H2348" s="586">
        <f t="shared" si="151"/>
        <v>7</v>
      </c>
    </row>
    <row r="2349" spans="1:8" x14ac:dyDescent="0.25">
      <c r="A2349">
        <v>2348</v>
      </c>
      <c r="B2349" s="579">
        <f t="shared" si="152"/>
        <v>236302.5</v>
      </c>
      <c r="C2349" s="586">
        <f t="shared" si="149"/>
        <v>3.5</v>
      </c>
      <c r="F2349">
        <v>2348</v>
      </c>
      <c r="G2349" s="587">
        <f t="shared" si="150"/>
        <v>472605</v>
      </c>
      <c r="H2349" s="586">
        <f t="shared" si="151"/>
        <v>7</v>
      </c>
    </row>
    <row r="2350" spans="1:8" x14ac:dyDescent="0.25">
      <c r="A2350">
        <v>2349</v>
      </c>
      <c r="B2350" s="579">
        <f t="shared" si="152"/>
        <v>236302.5</v>
      </c>
      <c r="C2350" s="586">
        <f t="shared" si="149"/>
        <v>3.5</v>
      </c>
      <c r="F2350">
        <v>2349</v>
      </c>
      <c r="G2350" s="587">
        <f t="shared" si="150"/>
        <v>472605</v>
      </c>
      <c r="H2350" s="586">
        <f t="shared" si="151"/>
        <v>7</v>
      </c>
    </row>
    <row r="2351" spans="1:8" x14ac:dyDescent="0.25">
      <c r="A2351">
        <v>2350</v>
      </c>
      <c r="B2351" s="579">
        <f t="shared" si="152"/>
        <v>236302.5</v>
      </c>
      <c r="C2351" s="586">
        <f t="shared" si="149"/>
        <v>3.5</v>
      </c>
      <c r="F2351">
        <v>2350</v>
      </c>
      <c r="G2351" s="587">
        <f t="shared" si="150"/>
        <v>472605</v>
      </c>
      <c r="H2351" s="586">
        <f t="shared" si="151"/>
        <v>7</v>
      </c>
    </row>
    <row r="2352" spans="1:8" x14ac:dyDescent="0.25">
      <c r="A2352">
        <v>2351</v>
      </c>
      <c r="B2352" s="579">
        <f t="shared" si="152"/>
        <v>236302.5</v>
      </c>
      <c r="C2352" s="586">
        <f t="shared" si="149"/>
        <v>3.5</v>
      </c>
      <c r="F2352">
        <v>2351</v>
      </c>
      <c r="G2352" s="587">
        <f t="shared" si="150"/>
        <v>472605</v>
      </c>
      <c r="H2352" s="586">
        <f t="shared" si="151"/>
        <v>7</v>
      </c>
    </row>
    <row r="2353" spans="1:8" x14ac:dyDescent="0.25">
      <c r="A2353">
        <v>2352</v>
      </c>
      <c r="B2353" s="579">
        <f t="shared" si="152"/>
        <v>236302.5</v>
      </c>
      <c r="C2353" s="586">
        <f t="shared" si="149"/>
        <v>3.5</v>
      </c>
      <c r="F2353">
        <v>2352</v>
      </c>
      <c r="G2353" s="587">
        <f t="shared" si="150"/>
        <v>472605</v>
      </c>
      <c r="H2353" s="586">
        <f t="shared" si="151"/>
        <v>7</v>
      </c>
    </row>
    <row r="2354" spans="1:8" x14ac:dyDescent="0.25">
      <c r="A2354">
        <v>2353</v>
      </c>
      <c r="B2354" s="579">
        <f t="shared" si="152"/>
        <v>236302.5</v>
      </c>
      <c r="C2354" s="586">
        <f t="shared" si="149"/>
        <v>3.5</v>
      </c>
      <c r="F2354">
        <v>2353</v>
      </c>
      <c r="G2354" s="587">
        <f t="shared" si="150"/>
        <v>472605</v>
      </c>
      <c r="H2354" s="586">
        <f t="shared" si="151"/>
        <v>7</v>
      </c>
    </row>
    <row r="2355" spans="1:8" x14ac:dyDescent="0.25">
      <c r="A2355">
        <v>2354</v>
      </c>
      <c r="B2355" s="579">
        <f t="shared" si="152"/>
        <v>236302.5</v>
      </c>
      <c r="C2355" s="586">
        <f t="shared" si="149"/>
        <v>3.5</v>
      </c>
      <c r="F2355">
        <v>2354</v>
      </c>
      <c r="G2355" s="587">
        <f t="shared" si="150"/>
        <v>472605</v>
      </c>
      <c r="H2355" s="586">
        <f t="shared" si="151"/>
        <v>7</v>
      </c>
    </row>
    <row r="2356" spans="1:8" x14ac:dyDescent="0.25">
      <c r="A2356">
        <v>2355</v>
      </c>
      <c r="B2356" s="579">
        <f t="shared" si="152"/>
        <v>236302.5</v>
      </c>
      <c r="C2356" s="586">
        <f t="shared" si="149"/>
        <v>3.5</v>
      </c>
      <c r="F2356">
        <v>2355</v>
      </c>
      <c r="G2356" s="587">
        <f t="shared" si="150"/>
        <v>472605</v>
      </c>
      <c r="H2356" s="586">
        <f t="shared" si="151"/>
        <v>7</v>
      </c>
    </row>
    <row r="2357" spans="1:8" x14ac:dyDescent="0.25">
      <c r="A2357">
        <v>2356</v>
      </c>
      <c r="B2357" s="579">
        <f t="shared" si="152"/>
        <v>236302.5</v>
      </c>
      <c r="C2357" s="586">
        <f t="shared" si="149"/>
        <v>3.5</v>
      </c>
      <c r="F2357">
        <v>2356</v>
      </c>
      <c r="G2357" s="587">
        <f t="shared" si="150"/>
        <v>472605</v>
      </c>
      <c r="H2357" s="586">
        <f t="shared" si="151"/>
        <v>7</v>
      </c>
    </row>
    <row r="2358" spans="1:8" x14ac:dyDescent="0.25">
      <c r="A2358">
        <v>2357</v>
      </c>
      <c r="B2358" s="579">
        <f t="shared" si="152"/>
        <v>236302.5</v>
      </c>
      <c r="C2358" s="586">
        <f t="shared" si="149"/>
        <v>3.5</v>
      </c>
      <c r="F2358">
        <v>2357</v>
      </c>
      <c r="G2358" s="587">
        <f t="shared" si="150"/>
        <v>472605</v>
      </c>
      <c r="H2358" s="586">
        <f t="shared" si="151"/>
        <v>7</v>
      </c>
    </row>
    <row r="2359" spans="1:8" x14ac:dyDescent="0.25">
      <c r="A2359">
        <v>2358</v>
      </c>
      <c r="B2359" s="579">
        <f t="shared" si="152"/>
        <v>236302.5</v>
      </c>
      <c r="C2359" s="586">
        <f t="shared" si="149"/>
        <v>3.5</v>
      </c>
      <c r="F2359">
        <v>2358</v>
      </c>
      <c r="G2359" s="587">
        <f t="shared" si="150"/>
        <v>472605</v>
      </c>
      <c r="H2359" s="586">
        <f t="shared" si="151"/>
        <v>7</v>
      </c>
    </row>
    <row r="2360" spans="1:8" x14ac:dyDescent="0.25">
      <c r="A2360">
        <v>2359</v>
      </c>
      <c r="B2360" s="579">
        <f t="shared" si="152"/>
        <v>236302.5</v>
      </c>
      <c r="C2360" s="586">
        <f t="shared" si="149"/>
        <v>3.5</v>
      </c>
      <c r="F2360">
        <v>2359</v>
      </c>
      <c r="G2360" s="587">
        <f t="shared" si="150"/>
        <v>472605</v>
      </c>
      <c r="H2360" s="586">
        <f t="shared" si="151"/>
        <v>7</v>
      </c>
    </row>
    <row r="2361" spans="1:8" x14ac:dyDescent="0.25">
      <c r="A2361">
        <v>2360</v>
      </c>
      <c r="B2361" s="579">
        <f t="shared" si="152"/>
        <v>236302.5</v>
      </c>
      <c r="C2361" s="586">
        <f t="shared" si="149"/>
        <v>3.5</v>
      </c>
      <c r="F2361">
        <v>2360</v>
      </c>
      <c r="G2361" s="587">
        <f t="shared" si="150"/>
        <v>472605</v>
      </c>
      <c r="H2361" s="586">
        <f t="shared" si="151"/>
        <v>7</v>
      </c>
    </row>
    <row r="2362" spans="1:8" x14ac:dyDescent="0.25">
      <c r="A2362">
        <v>2361</v>
      </c>
      <c r="B2362" s="579">
        <f t="shared" si="152"/>
        <v>236302.5</v>
      </c>
      <c r="C2362" s="586">
        <f t="shared" si="149"/>
        <v>3.5</v>
      </c>
      <c r="F2362">
        <v>2361</v>
      </c>
      <c r="G2362" s="587">
        <f t="shared" si="150"/>
        <v>472605</v>
      </c>
      <c r="H2362" s="586">
        <f t="shared" si="151"/>
        <v>7</v>
      </c>
    </row>
    <row r="2363" spans="1:8" x14ac:dyDescent="0.25">
      <c r="A2363">
        <v>2362</v>
      </c>
      <c r="B2363" s="579">
        <f t="shared" si="152"/>
        <v>236302.5</v>
      </c>
      <c r="C2363" s="586">
        <f t="shared" si="149"/>
        <v>3.5</v>
      </c>
      <c r="F2363">
        <v>2362</v>
      </c>
      <c r="G2363" s="587">
        <f t="shared" si="150"/>
        <v>472605</v>
      </c>
      <c r="H2363" s="586">
        <f t="shared" si="151"/>
        <v>7</v>
      </c>
    </row>
    <row r="2364" spans="1:8" x14ac:dyDescent="0.25">
      <c r="A2364">
        <v>2363</v>
      </c>
      <c r="B2364" s="579">
        <f t="shared" si="152"/>
        <v>236302.5</v>
      </c>
      <c r="C2364" s="586">
        <f t="shared" si="149"/>
        <v>3.5</v>
      </c>
      <c r="F2364">
        <v>2363</v>
      </c>
      <c r="G2364" s="587">
        <f t="shared" si="150"/>
        <v>472605</v>
      </c>
      <c r="H2364" s="586">
        <f t="shared" si="151"/>
        <v>7</v>
      </c>
    </row>
    <row r="2365" spans="1:8" x14ac:dyDescent="0.25">
      <c r="A2365">
        <v>2364</v>
      </c>
      <c r="B2365" s="579">
        <f t="shared" si="152"/>
        <v>236302.5</v>
      </c>
      <c r="C2365" s="586">
        <f t="shared" si="149"/>
        <v>3.5</v>
      </c>
      <c r="F2365">
        <v>2364</v>
      </c>
      <c r="G2365" s="587">
        <f t="shared" si="150"/>
        <v>472605</v>
      </c>
      <c r="H2365" s="586">
        <f t="shared" si="151"/>
        <v>7</v>
      </c>
    </row>
    <row r="2366" spans="1:8" x14ac:dyDescent="0.25">
      <c r="A2366">
        <v>2365</v>
      </c>
      <c r="B2366" s="579">
        <f t="shared" si="152"/>
        <v>236302.5</v>
      </c>
      <c r="C2366" s="586">
        <f t="shared" si="149"/>
        <v>3.5</v>
      </c>
      <c r="F2366">
        <v>2365</v>
      </c>
      <c r="G2366" s="587">
        <f t="shared" si="150"/>
        <v>472605</v>
      </c>
      <c r="H2366" s="586">
        <f t="shared" si="151"/>
        <v>7</v>
      </c>
    </row>
    <row r="2367" spans="1:8" x14ac:dyDescent="0.25">
      <c r="A2367">
        <v>2366</v>
      </c>
      <c r="B2367" s="579">
        <f t="shared" si="152"/>
        <v>236302.5</v>
      </c>
      <c r="C2367" s="586">
        <f t="shared" si="149"/>
        <v>3.5</v>
      </c>
      <c r="F2367">
        <v>2366</v>
      </c>
      <c r="G2367" s="587">
        <f t="shared" si="150"/>
        <v>472605</v>
      </c>
      <c r="H2367" s="586">
        <f t="shared" si="151"/>
        <v>7</v>
      </c>
    </row>
    <row r="2368" spans="1:8" x14ac:dyDescent="0.25">
      <c r="A2368">
        <v>2367</v>
      </c>
      <c r="B2368" s="579">
        <f t="shared" si="152"/>
        <v>236302.5</v>
      </c>
      <c r="C2368" s="586">
        <f t="shared" si="149"/>
        <v>3.5</v>
      </c>
      <c r="F2368">
        <v>2367</v>
      </c>
      <c r="G2368" s="587">
        <f t="shared" si="150"/>
        <v>472605</v>
      </c>
      <c r="H2368" s="586">
        <f t="shared" si="151"/>
        <v>7</v>
      </c>
    </row>
    <row r="2369" spans="1:8" x14ac:dyDescent="0.25">
      <c r="A2369">
        <v>2368</v>
      </c>
      <c r="B2369" s="579">
        <f t="shared" si="152"/>
        <v>236302.5</v>
      </c>
      <c r="C2369" s="586">
        <f t="shared" si="149"/>
        <v>3.5</v>
      </c>
      <c r="F2369">
        <v>2368</v>
      </c>
      <c r="G2369" s="587">
        <f t="shared" si="150"/>
        <v>472605</v>
      </c>
      <c r="H2369" s="586">
        <f t="shared" si="151"/>
        <v>7</v>
      </c>
    </row>
    <row r="2370" spans="1:8" x14ac:dyDescent="0.25">
      <c r="A2370">
        <v>2369</v>
      </c>
      <c r="B2370" s="579">
        <f t="shared" si="152"/>
        <v>236302.5</v>
      </c>
      <c r="C2370" s="586">
        <f t="shared" si="149"/>
        <v>3.5</v>
      </c>
      <c r="F2370">
        <v>2369</v>
      </c>
      <c r="G2370" s="587">
        <f t="shared" si="150"/>
        <v>472605</v>
      </c>
      <c r="H2370" s="586">
        <f t="shared" si="151"/>
        <v>7</v>
      </c>
    </row>
    <row r="2371" spans="1:8" x14ac:dyDescent="0.25">
      <c r="A2371">
        <v>2370</v>
      </c>
      <c r="B2371" s="579">
        <f t="shared" si="152"/>
        <v>236302.5</v>
      </c>
      <c r="C2371" s="586">
        <f t="shared" ref="C2371:C2434" si="153">B2371/$D$2</f>
        <v>3.5</v>
      </c>
      <c r="F2371">
        <v>2370</v>
      </c>
      <c r="G2371" s="587">
        <f t="shared" ref="G2371:G2434" si="154">H2371*$D$2</f>
        <v>472605</v>
      </c>
      <c r="H2371" s="586">
        <f t="shared" si="151"/>
        <v>7</v>
      </c>
    </row>
    <row r="2372" spans="1:8" x14ac:dyDescent="0.25">
      <c r="A2372">
        <v>2371</v>
      </c>
      <c r="B2372" s="579">
        <f t="shared" si="152"/>
        <v>236302.5</v>
      </c>
      <c r="C2372" s="586">
        <f t="shared" si="153"/>
        <v>3.5</v>
      </c>
      <c r="F2372">
        <v>2371</v>
      </c>
      <c r="G2372" s="587">
        <f t="shared" si="154"/>
        <v>472605</v>
      </c>
      <c r="H2372" s="586">
        <f t="shared" si="151"/>
        <v>7</v>
      </c>
    </row>
    <row r="2373" spans="1:8" x14ac:dyDescent="0.25">
      <c r="A2373">
        <v>2372</v>
      </c>
      <c r="B2373" s="579">
        <f t="shared" si="152"/>
        <v>236302.5</v>
      </c>
      <c r="C2373" s="586">
        <f t="shared" si="153"/>
        <v>3.5</v>
      </c>
      <c r="F2373">
        <v>2372</v>
      </c>
      <c r="G2373" s="587">
        <f t="shared" si="154"/>
        <v>472605</v>
      </c>
      <c r="H2373" s="586">
        <f t="shared" si="151"/>
        <v>7</v>
      </c>
    </row>
    <row r="2374" spans="1:8" x14ac:dyDescent="0.25">
      <c r="A2374">
        <v>2373</v>
      </c>
      <c r="B2374" s="579">
        <f t="shared" si="152"/>
        <v>236302.5</v>
      </c>
      <c r="C2374" s="586">
        <f t="shared" si="153"/>
        <v>3.5</v>
      </c>
      <c r="F2374">
        <v>2373</v>
      </c>
      <c r="G2374" s="587">
        <f t="shared" si="154"/>
        <v>472605</v>
      </c>
      <c r="H2374" s="586">
        <f t="shared" si="151"/>
        <v>7</v>
      </c>
    </row>
    <row r="2375" spans="1:8" x14ac:dyDescent="0.25">
      <c r="A2375">
        <v>2374</v>
      </c>
      <c r="B2375" s="579">
        <f t="shared" si="152"/>
        <v>236302.5</v>
      </c>
      <c r="C2375" s="586">
        <f t="shared" si="153"/>
        <v>3.5</v>
      </c>
      <c r="F2375">
        <v>2374</v>
      </c>
      <c r="G2375" s="587">
        <f t="shared" si="154"/>
        <v>472605</v>
      </c>
      <c r="H2375" s="586">
        <f t="shared" si="151"/>
        <v>7</v>
      </c>
    </row>
    <row r="2376" spans="1:8" x14ac:dyDescent="0.25">
      <c r="A2376">
        <v>2375</v>
      </c>
      <c r="B2376" s="579">
        <f t="shared" si="152"/>
        <v>236302.5</v>
      </c>
      <c r="C2376" s="586">
        <f t="shared" si="153"/>
        <v>3.5</v>
      </c>
      <c r="F2376">
        <v>2375</v>
      </c>
      <c r="G2376" s="587">
        <f t="shared" si="154"/>
        <v>472605</v>
      </c>
      <c r="H2376" s="586">
        <f t="shared" si="151"/>
        <v>7</v>
      </c>
    </row>
    <row r="2377" spans="1:8" x14ac:dyDescent="0.25">
      <c r="A2377">
        <v>2376</v>
      </c>
      <c r="B2377" s="579">
        <f t="shared" si="152"/>
        <v>236302.5</v>
      </c>
      <c r="C2377" s="586">
        <f t="shared" si="153"/>
        <v>3.5</v>
      </c>
      <c r="F2377">
        <v>2376</v>
      </c>
      <c r="G2377" s="587">
        <f t="shared" si="154"/>
        <v>472605</v>
      </c>
      <c r="H2377" s="586">
        <f t="shared" si="151"/>
        <v>7</v>
      </c>
    </row>
    <row r="2378" spans="1:8" x14ac:dyDescent="0.25">
      <c r="A2378">
        <v>2377</v>
      </c>
      <c r="B2378" s="579">
        <f t="shared" si="152"/>
        <v>236302.5</v>
      </c>
      <c r="C2378" s="586">
        <f t="shared" si="153"/>
        <v>3.5</v>
      </c>
      <c r="F2378">
        <v>2377</v>
      </c>
      <c r="G2378" s="587">
        <f t="shared" si="154"/>
        <v>472605</v>
      </c>
      <c r="H2378" s="586">
        <f t="shared" si="151"/>
        <v>7</v>
      </c>
    </row>
    <row r="2379" spans="1:8" x14ac:dyDescent="0.25">
      <c r="A2379">
        <v>2378</v>
      </c>
      <c r="B2379" s="579">
        <f t="shared" si="152"/>
        <v>236302.5</v>
      </c>
      <c r="C2379" s="586">
        <f t="shared" si="153"/>
        <v>3.5</v>
      </c>
      <c r="F2379">
        <v>2378</v>
      </c>
      <c r="G2379" s="587">
        <f t="shared" si="154"/>
        <v>472605</v>
      </c>
      <c r="H2379" s="586">
        <f t="shared" si="151"/>
        <v>7</v>
      </c>
    </row>
    <row r="2380" spans="1:8" x14ac:dyDescent="0.25">
      <c r="A2380">
        <v>2379</v>
      </c>
      <c r="B2380" s="579">
        <f t="shared" si="152"/>
        <v>236302.5</v>
      </c>
      <c r="C2380" s="586">
        <f t="shared" si="153"/>
        <v>3.5</v>
      </c>
      <c r="F2380">
        <v>2379</v>
      </c>
      <c r="G2380" s="587">
        <f t="shared" si="154"/>
        <v>472605</v>
      </c>
      <c r="H2380" s="586">
        <f t="shared" si="151"/>
        <v>7</v>
      </c>
    </row>
    <row r="2381" spans="1:8" x14ac:dyDescent="0.25">
      <c r="A2381">
        <v>2380</v>
      </c>
      <c r="B2381" s="579">
        <f t="shared" si="152"/>
        <v>236302.5</v>
      </c>
      <c r="C2381" s="586">
        <f t="shared" si="153"/>
        <v>3.5</v>
      </c>
      <c r="F2381">
        <v>2380</v>
      </c>
      <c r="G2381" s="587">
        <f t="shared" si="154"/>
        <v>472605</v>
      </c>
      <c r="H2381" s="586">
        <f t="shared" si="151"/>
        <v>7</v>
      </c>
    </row>
    <row r="2382" spans="1:8" x14ac:dyDescent="0.25">
      <c r="A2382">
        <v>2381</v>
      </c>
      <c r="B2382" s="579">
        <f t="shared" si="152"/>
        <v>236302.5</v>
      </c>
      <c r="C2382" s="586">
        <f t="shared" si="153"/>
        <v>3.5</v>
      </c>
      <c r="F2382">
        <v>2381</v>
      </c>
      <c r="G2382" s="587">
        <f t="shared" si="154"/>
        <v>472605</v>
      </c>
      <c r="H2382" s="586">
        <f t="shared" si="151"/>
        <v>7</v>
      </c>
    </row>
    <row r="2383" spans="1:8" x14ac:dyDescent="0.25">
      <c r="A2383">
        <v>2382</v>
      </c>
      <c r="B2383" s="579">
        <f t="shared" si="152"/>
        <v>236302.5</v>
      </c>
      <c r="C2383" s="586">
        <f t="shared" si="153"/>
        <v>3.5</v>
      </c>
      <c r="F2383">
        <v>2382</v>
      </c>
      <c r="G2383" s="587">
        <f t="shared" si="154"/>
        <v>472605</v>
      </c>
      <c r="H2383" s="586">
        <f t="shared" si="151"/>
        <v>7</v>
      </c>
    </row>
    <row r="2384" spans="1:8" x14ac:dyDescent="0.25">
      <c r="A2384">
        <v>2383</v>
      </c>
      <c r="B2384" s="579">
        <f t="shared" si="152"/>
        <v>236302.5</v>
      </c>
      <c r="C2384" s="586">
        <f t="shared" si="153"/>
        <v>3.5</v>
      </c>
      <c r="F2384">
        <v>2383</v>
      </c>
      <c r="G2384" s="587">
        <f t="shared" si="154"/>
        <v>472605</v>
      </c>
      <c r="H2384" s="586">
        <f t="shared" si="151"/>
        <v>7</v>
      </c>
    </row>
    <row r="2385" spans="1:8" x14ac:dyDescent="0.25">
      <c r="A2385">
        <v>2384</v>
      </c>
      <c r="B2385" s="579">
        <f t="shared" si="152"/>
        <v>236302.5</v>
      </c>
      <c r="C2385" s="586">
        <f t="shared" si="153"/>
        <v>3.5</v>
      </c>
      <c r="F2385">
        <v>2384</v>
      </c>
      <c r="G2385" s="587">
        <f t="shared" si="154"/>
        <v>472605</v>
      </c>
      <c r="H2385" s="586">
        <f t="shared" si="151"/>
        <v>7</v>
      </c>
    </row>
    <row r="2386" spans="1:8" x14ac:dyDescent="0.25">
      <c r="A2386">
        <v>2385</v>
      </c>
      <c r="B2386" s="579">
        <f t="shared" si="152"/>
        <v>236302.5</v>
      </c>
      <c r="C2386" s="586">
        <f t="shared" si="153"/>
        <v>3.5</v>
      </c>
      <c r="F2386">
        <v>2385</v>
      </c>
      <c r="G2386" s="587">
        <f t="shared" si="154"/>
        <v>472605</v>
      </c>
      <c r="H2386" s="586">
        <f t="shared" si="151"/>
        <v>7</v>
      </c>
    </row>
    <row r="2387" spans="1:8" x14ac:dyDescent="0.25">
      <c r="A2387">
        <v>2386</v>
      </c>
      <c r="B2387" s="579">
        <f t="shared" si="152"/>
        <v>236302.5</v>
      </c>
      <c r="C2387" s="586">
        <f t="shared" si="153"/>
        <v>3.5</v>
      </c>
      <c r="F2387">
        <v>2386</v>
      </c>
      <c r="G2387" s="587">
        <f t="shared" si="154"/>
        <v>472605</v>
      </c>
      <c r="H2387" s="586">
        <f t="shared" ref="H2387:H2450" si="155">$L$7</f>
        <v>7</v>
      </c>
    </row>
    <row r="2388" spans="1:8" x14ac:dyDescent="0.25">
      <c r="A2388">
        <v>2387</v>
      </c>
      <c r="B2388" s="579">
        <f t="shared" si="152"/>
        <v>236302.5</v>
      </c>
      <c r="C2388" s="586">
        <f t="shared" si="153"/>
        <v>3.5</v>
      </c>
      <c r="F2388">
        <v>2387</v>
      </c>
      <c r="G2388" s="587">
        <f t="shared" si="154"/>
        <v>472605</v>
      </c>
      <c r="H2388" s="586">
        <f t="shared" si="155"/>
        <v>7</v>
      </c>
    </row>
    <row r="2389" spans="1:8" x14ac:dyDescent="0.25">
      <c r="A2389">
        <v>2388</v>
      </c>
      <c r="B2389" s="579">
        <f t="shared" si="152"/>
        <v>236302.5</v>
      </c>
      <c r="C2389" s="586">
        <f t="shared" si="153"/>
        <v>3.5</v>
      </c>
      <c r="F2389">
        <v>2388</v>
      </c>
      <c r="G2389" s="587">
        <f t="shared" si="154"/>
        <v>472605</v>
      </c>
      <c r="H2389" s="586">
        <f t="shared" si="155"/>
        <v>7</v>
      </c>
    </row>
    <row r="2390" spans="1:8" x14ac:dyDescent="0.25">
      <c r="A2390">
        <v>2389</v>
      </c>
      <c r="B2390" s="579">
        <f t="shared" si="152"/>
        <v>236302.5</v>
      </c>
      <c r="C2390" s="586">
        <f t="shared" si="153"/>
        <v>3.5</v>
      </c>
      <c r="F2390">
        <v>2389</v>
      </c>
      <c r="G2390" s="587">
        <f t="shared" si="154"/>
        <v>472605</v>
      </c>
      <c r="H2390" s="586">
        <f t="shared" si="155"/>
        <v>7</v>
      </c>
    </row>
    <row r="2391" spans="1:8" x14ac:dyDescent="0.25">
      <c r="A2391">
        <v>2390</v>
      </c>
      <c r="B2391" s="579">
        <f t="shared" si="152"/>
        <v>236302.5</v>
      </c>
      <c r="C2391" s="586">
        <f t="shared" si="153"/>
        <v>3.5</v>
      </c>
      <c r="F2391">
        <v>2390</v>
      </c>
      <c r="G2391" s="587">
        <f t="shared" si="154"/>
        <v>472605</v>
      </c>
      <c r="H2391" s="586">
        <f t="shared" si="155"/>
        <v>7</v>
      </c>
    </row>
    <row r="2392" spans="1:8" x14ac:dyDescent="0.25">
      <c r="A2392">
        <v>2391</v>
      </c>
      <c r="B2392" s="579">
        <f t="shared" si="152"/>
        <v>236302.5</v>
      </c>
      <c r="C2392" s="586">
        <f t="shared" si="153"/>
        <v>3.5</v>
      </c>
      <c r="F2392">
        <v>2391</v>
      </c>
      <c r="G2392" s="587">
        <f t="shared" si="154"/>
        <v>472605</v>
      </c>
      <c r="H2392" s="586">
        <f t="shared" si="155"/>
        <v>7</v>
      </c>
    </row>
    <row r="2393" spans="1:8" x14ac:dyDescent="0.25">
      <c r="A2393">
        <v>2392</v>
      </c>
      <c r="B2393" s="579">
        <f t="shared" si="152"/>
        <v>236302.5</v>
      </c>
      <c r="C2393" s="586">
        <f t="shared" si="153"/>
        <v>3.5</v>
      </c>
      <c r="F2393">
        <v>2392</v>
      </c>
      <c r="G2393" s="587">
        <f t="shared" si="154"/>
        <v>472605</v>
      </c>
      <c r="H2393" s="586">
        <f t="shared" si="155"/>
        <v>7</v>
      </c>
    </row>
    <row r="2394" spans="1:8" x14ac:dyDescent="0.25">
      <c r="A2394">
        <v>2393</v>
      </c>
      <c r="B2394" s="579">
        <f t="shared" si="152"/>
        <v>236302.5</v>
      </c>
      <c r="C2394" s="586">
        <f t="shared" si="153"/>
        <v>3.5</v>
      </c>
      <c r="F2394">
        <v>2393</v>
      </c>
      <c r="G2394" s="587">
        <f t="shared" si="154"/>
        <v>472605</v>
      </c>
      <c r="H2394" s="586">
        <f t="shared" si="155"/>
        <v>7</v>
      </c>
    </row>
    <row r="2395" spans="1:8" x14ac:dyDescent="0.25">
      <c r="A2395">
        <v>2394</v>
      </c>
      <c r="B2395" s="579">
        <f t="shared" ref="B2395:B2458" si="156">3.5*$D$2</f>
        <v>236302.5</v>
      </c>
      <c r="C2395" s="586">
        <f t="shared" si="153"/>
        <v>3.5</v>
      </c>
      <c r="F2395">
        <v>2394</v>
      </c>
      <c r="G2395" s="587">
        <f t="shared" si="154"/>
        <v>472605</v>
      </c>
      <c r="H2395" s="586">
        <f t="shared" si="155"/>
        <v>7</v>
      </c>
    </row>
    <row r="2396" spans="1:8" x14ac:dyDescent="0.25">
      <c r="A2396">
        <v>2395</v>
      </c>
      <c r="B2396" s="579">
        <f t="shared" si="156"/>
        <v>236302.5</v>
      </c>
      <c r="C2396" s="586">
        <f t="shared" si="153"/>
        <v>3.5</v>
      </c>
      <c r="F2396">
        <v>2395</v>
      </c>
      <c r="G2396" s="587">
        <f t="shared" si="154"/>
        <v>472605</v>
      </c>
      <c r="H2396" s="586">
        <f t="shared" si="155"/>
        <v>7</v>
      </c>
    </row>
    <row r="2397" spans="1:8" x14ac:dyDescent="0.25">
      <c r="A2397">
        <v>2396</v>
      </c>
      <c r="B2397" s="579">
        <f t="shared" si="156"/>
        <v>236302.5</v>
      </c>
      <c r="C2397" s="586">
        <f t="shared" si="153"/>
        <v>3.5</v>
      </c>
      <c r="F2397">
        <v>2396</v>
      </c>
      <c r="G2397" s="587">
        <f t="shared" si="154"/>
        <v>472605</v>
      </c>
      <c r="H2397" s="586">
        <f t="shared" si="155"/>
        <v>7</v>
      </c>
    </row>
    <row r="2398" spans="1:8" x14ac:dyDescent="0.25">
      <c r="A2398">
        <v>2397</v>
      </c>
      <c r="B2398" s="579">
        <f t="shared" si="156"/>
        <v>236302.5</v>
      </c>
      <c r="C2398" s="586">
        <f t="shared" si="153"/>
        <v>3.5</v>
      </c>
      <c r="F2398">
        <v>2397</v>
      </c>
      <c r="G2398" s="587">
        <f t="shared" si="154"/>
        <v>472605</v>
      </c>
      <c r="H2398" s="586">
        <f t="shared" si="155"/>
        <v>7</v>
      </c>
    </row>
    <row r="2399" spans="1:8" x14ac:dyDescent="0.25">
      <c r="A2399">
        <v>2398</v>
      </c>
      <c r="B2399" s="579">
        <f t="shared" si="156"/>
        <v>236302.5</v>
      </c>
      <c r="C2399" s="586">
        <f t="shared" si="153"/>
        <v>3.5</v>
      </c>
      <c r="F2399">
        <v>2398</v>
      </c>
      <c r="G2399" s="587">
        <f t="shared" si="154"/>
        <v>472605</v>
      </c>
      <c r="H2399" s="586">
        <f t="shared" si="155"/>
        <v>7</v>
      </c>
    </row>
    <row r="2400" spans="1:8" x14ac:dyDescent="0.25">
      <c r="A2400">
        <v>2399</v>
      </c>
      <c r="B2400" s="579">
        <f t="shared" si="156"/>
        <v>236302.5</v>
      </c>
      <c r="C2400" s="586">
        <f t="shared" si="153"/>
        <v>3.5</v>
      </c>
      <c r="F2400">
        <v>2399</v>
      </c>
      <c r="G2400" s="587">
        <f t="shared" si="154"/>
        <v>472605</v>
      </c>
      <c r="H2400" s="586">
        <f t="shared" si="155"/>
        <v>7</v>
      </c>
    </row>
    <row r="2401" spans="1:8" x14ac:dyDescent="0.25">
      <c r="A2401">
        <v>2400</v>
      </c>
      <c r="B2401" s="579">
        <f t="shared" si="156"/>
        <v>236302.5</v>
      </c>
      <c r="C2401" s="586">
        <f t="shared" si="153"/>
        <v>3.5</v>
      </c>
      <c r="F2401">
        <v>2400</v>
      </c>
      <c r="G2401" s="587">
        <f t="shared" si="154"/>
        <v>472605</v>
      </c>
      <c r="H2401" s="586">
        <f t="shared" si="155"/>
        <v>7</v>
      </c>
    </row>
    <row r="2402" spans="1:8" x14ac:dyDescent="0.25">
      <c r="A2402">
        <v>2401</v>
      </c>
      <c r="B2402" s="579">
        <f t="shared" si="156"/>
        <v>236302.5</v>
      </c>
      <c r="C2402" s="586">
        <f t="shared" si="153"/>
        <v>3.5</v>
      </c>
      <c r="F2402">
        <v>2401</v>
      </c>
      <c r="G2402" s="587">
        <f t="shared" si="154"/>
        <v>472605</v>
      </c>
      <c r="H2402" s="586">
        <f t="shared" si="155"/>
        <v>7</v>
      </c>
    </row>
    <row r="2403" spans="1:8" x14ac:dyDescent="0.25">
      <c r="A2403">
        <v>2402</v>
      </c>
      <c r="B2403" s="579">
        <f t="shared" si="156"/>
        <v>236302.5</v>
      </c>
      <c r="C2403" s="586">
        <f t="shared" si="153"/>
        <v>3.5</v>
      </c>
      <c r="F2403">
        <v>2402</v>
      </c>
      <c r="G2403" s="587">
        <f t="shared" si="154"/>
        <v>472605</v>
      </c>
      <c r="H2403" s="586">
        <f t="shared" si="155"/>
        <v>7</v>
      </c>
    </row>
    <row r="2404" spans="1:8" x14ac:dyDescent="0.25">
      <c r="A2404">
        <v>2403</v>
      </c>
      <c r="B2404" s="579">
        <f t="shared" si="156"/>
        <v>236302.5</v>
      </c>
      <c r="C2404" s="586">
        <f t="shared" si="153"/>
        <v>3.5</v>
      </c>
      <c r="F2404">
        <v>2403</v>
      </c>
      <c r="G2404" s="587">
        <f t="shared" si="154"/>
        <v>472605</v>
      </c>
      <c r="H2404" s="586">
        <f t="shared" si="155"/>
        <v>7</v>
      </c>
    </row>
    <row r="2405" spans="1:8" x14ac:dyDescent="0.25">
      <c r="A2405">
        <v>2404</v>
      </c>
      <c r="B2405" s="579">
        <f t="shared" si="156"/>
        <v>236302.5</v>
      </c>
      <c r="C2405" s="586">
        <f t="shared" si="153"/>
        <v>3.5</v>
      </c>
      <c r="F2405">
        <v>2404</v>
      </c>
      <c r="G2405" s="587">
        <f t="shared" si="154"/>
        <v>472605</v>
      </c>
      <c r="H2405" s="586">
        <f t="shared" si="155"/>
        <v>7</v>
      </c>
    </row>
    <row r="2406" spans="1:8" x14ac:dyDescent="0.25">
      <c r="A2406">
        <v>2405</v>
      </c>
      <c r="B2406" s="579">
        <f t="shared" si="156"/>
        <v>236302.5</v>
      </c>
      <c r="C2406" s="586">
        <f t="shared" si="153"/>
        <v>3.5</v>
      </c>
      <c r="F2406">
        <v>2405</v>
      </c>
      <c r="G2406" s="587">
        <f t="shared" si="154"/>
        <v>472605</v>
      </c>
      <c r="H2406" s="586">
        <f t="shared" si="155"/>
        <v>7</v>
      </c>
    </row>
    <row r="2407" spans="1:8" x14ac:dyDescent="0.25">
      <c r="A2407">
        <v>2406</v>
      </c>
      <c r="B2407" s="579">
        <f t="shared" si="156"/>
        <v>236302.5</v>
      </c>
      <c r="C2407" s="586">
        <f t="shared" si="153"/>
        <v>3.5</v>
      </c>
      <c r="F2407">
        <v>2406</v>
      </c>
      <c r="G2407" s="587">
        <f t="shared" si="154"/>
        <v>472605</v>
      </c>
      <c r="H2407" s="586">
        <f t="shared" si="155"/>
        <v>7</v>
      </c>
    </row>
    <row r="2408" spans="1:8" x14ac:dyDescent="0.25">
      <c r="A2408">
        <v>2407</v>
      </c>
      <c r="B2408" s="579">
        <f t="shared" si="156"/>
        <v>236302.5</v>
      </c>
      <c r="C2408" s="586">
        <f t="shared" si="153"/>
        <v>3.5</v>
      </c>
      <c r="F2408">
        <v>2407</v>
      </c>
      <c r="G2408" s="587">
        <f t="shared" si="154"/>
        <v>472605</v>
      </c>
      <c r="H2408" s="586">
        <f t="shared" si="155"/>
        <v>7</v>
      </c>
    </row>
    <row r="2409" spans="1:8" x14ac:dyDescent="0.25">
      <c r="A2409">
        <v>2408</v>
      </c>
      <c r="B2409" s="579">
        <f t="shared" si="156"/>
        <v>236302.5</v>
      </c>
      <c r="C2409" s="586">
        <f t="shared" si="153"/>
        <v>3.5</v>
      </c>
      <c r="F2409">
        <v>2408</v>
      </c>
      <c r="G2409" s="587">
        <f t="shared" si="154"/>
        <v>472605</v>
      </c>
      <c r="H2409" s="586">
        <f t="shared" si="155"/>
        <v>7</v>
      </c>
    </row>
    <row r="2410" spans="1:8" x14ac:dyDescent="0.25">
      <c r="A2410">
        <v>2409</v>
      </c>
      <c r="B2410" s="579">
        <f t="shared" si="156"/>
        <v>236302.5</v>
      </c>
      <c r="C2410" s="586">
        <f t="shared" si="153"/>
        <v>3.5</v>
      </c>
      <c r="F2410">
        <v>2409</v>
      </c>
      <c r="G2410" s="587">
        <f t="shared" si="154"/>
        <v>472605</v>
      </c>
      <c r="H2410" s="586">
        <f t="shared" si="155"/>
        <v>7</v>
      </c>
    </row>
    <row r="2411" spans="1:8" x14ac:dyDescent="0.25">
      <c r="A2411">
        <v>2410</v>
      </c>
      <c r="B2411" s="579">
        <f t="shared" si="156"/>
        <v>236302.5</v>
      </c>
      <c r="C2411" s="586">
        <f t="shared" si="153"/>
        <v>3.5</v>
      </c>
      <c r="F2411">
        <v>2410</v>
      </c>
      <c r="G2411" s="587">
        <f t="shared" si="154"/>
        <v>472605</v>
      </c>
      <c r="H2411" s="586">
        <f t="shared" si="155"/>
        <v>7</v>
      </c>
    </row>
    <row r="2412" spans="1:8" x14ac:dyDescent="0.25">
      <c r="A2412">
        <v>2411</v>
      </c>
      <c r="B2412" s="579">
        <f t="shared" si="156"/>
        <v>236302.5</v>
      </c>
      <c r="C2412" s="586">
        <f t="shared" si="153"/>
        <v>3.5</v>
      </c>
      <c r="F2412">
        <v>2411</v>
      </c>
      <c r="G2412" s="587">
        <f t="shared" si="154"/>
        <v>472605</v>
      </c>
      <c r="H2412" s="586">
        <f t="shared" si="155"/>
        <v>7</v>
      </c>
    </row>
    <row r="2413" spans="1:8" x14ac:dyDescent="0.25">
      <c r="A2413">
        <v>2412</v>
      </c>
      <c r="B2413" s="579">
        <f t="shared" si="156"/>
        <v>236302.5</v>
      </c>
      <c r="C2413" s="586">
        <f t="shared" si="153"/>
        <v>3.5</v>
      </c>
      <c r="F2413">
        <v>2412</v>
      </c>
      <c r="G2413" s="587">
        <f t="shared" si="154"/>
        <v>472605</v>
      </c>
      <c r="H2413" s="586">
        <f t="shared" si="155"/>
        <v>7</v>
      </c>
    </row>
    <row r="2414" spans="1:8" x14ac:dyDescent="0.25">
      <c r="A2414">
        <v>2413</v>
      </c>
      <c r="B2414" s="579">
        <f t="shared" si="156"/>
        <v>236302.5</v>
      </c>
      <c r="C2414" s="586">
        <f t="shared" si="153"/>
        <v>3.5</v>
      </c>
      <c r="F2414">
        <v>2413</v>
      </c>
      <c r="G2414" s="587">
        <f t="shared" si="154"/>
        <v>472605</v>
      </c>
      <c r="H2414" s="586">
        <f t="shared" si="155"/>
        <v>7</v>
      </c>
    </row>
    <row r="2415" spans="1:8" x14ac:dyDescent="0.25">
      <c r="A2415">
        <v>2414</v>
      </c>
      <c r="B2415" s="579">
        <f t="shared" si="156"/>
        <v>236302.5</v>
      </c>
      <c r="C2415" s="586">
        <f t="shared" si="153"/>
        <v>3.5</v>
      </c>
      <c r="F2415">
        <v>2414</v>
      </c>
      <c r="G2415" s="587">
        <f t="shared" si="154"/>
        <v>472605</v>
      </c>
      <c r="H2415" s="586">
        <f t="shared" si="155"/>
        <v>7</v>
      </c>
    </row>
    <row r="2416" spans="1:8" x14ac:dyDescent="0.25">
      <c r="A2416">
        <v>2415</v>
      </c>
      <c r="B2416" s="579">
        <f t="shared" si="156"/>
        <v>236302.5</v>
      </c>
      <c r="C2416" s="586">
        <f t="shared" si="153"/>
        <v>3.5</v>
      </c>
      <c r="F2416">
        <v>2415</v>
      </c>
      <c r="G2416" s="587">
        <f t="shared" si="154"/>
        <v>472605</v>
      </c>
      <c r="H2416" s="586">
        <f t="shared" si="155"/>
        <v>7</v>
      </c>
    </row>
    <row r="2417" spans="1:8" x14ac:dyDescent="0.25">
      <c r="A2417">
        <v>2416</v>
      </c>
      <c r="B2417" s="579">
        <f t="shared" si="156"/>
        <v>236302.5</v>
      </c>
      <c r="C2417" s="586">
        <f t="shared" si="153"/>
        <v>3.5</v>
      </c>
      <c r="F2417">
        <v>2416</v>
      </c>
      <c r="G2417" s="587">
        <f t="shared" si="154"/>
        <v>472605</v>
      </c>
      <c r="H2417" s="586">
        <f t="shared" si="155"/>
        <v>7</v>
      </c>
    </row>
    <row r="2418" spans="1:8" x14ac:dyDescent="0.25">
      <c r="A2418">
        <v>2417</v>
      </c>
      <c r="B2418" s="579">
        <f t="shared" si="156"/>
        <v>236302.5</v>
      </c>
      <c r="C2418" s="586">
        <f t="shared" si="153"/>
        <v>3.5</v>
      </c>
      <c r="F2418">
        <v>2417</v>
      </c>
      <c r="G2418" s="587">
        <f t="shared" si="154"/>
        <v>472605</v>
      </c>
      <c r="H2418" s="586">
        <f t="shared" si="155"/>
        <v>7</v>
      </c>
    </row>
    <row r="2419" spans="1:8" x14ac:dyDescent="0.25">
      <c r="A2419">
        <v>2418</v>
      </c>
      <c r="B2419" s="579">
        <f t="shared" si="156"/>
        <v>236302.5</v>
      </c>
      <c r="C2419" s="586">
        <f t="shared" si="153"/>
        <v>3.5</v>
      </c>
      <c r="F2419">
        <v>2418</v>
      </c>
      <c r="G2419" s="587">
        <f t="shared" si="154"/>
        <v>472605</v>
      </c>
      <c r="H2419" s="586">
        <f t="shared" si="155"/>
        <v>7</v>
      </c>
    </row>
    <row r="2420" spans="1:8" x14ac:dyDescent="0.25">
      <c r="A2420">
        <v>2419</v>
      </c>
      <c r="B2420" s="579">
        <f t="shared" si="156"/>
        <v>236302.5</v>
      </c>
      <c r="C2420" s="586">
        <f t="shared" si="153"/>
        <v>3.5</v>
      </c>
      <c r="F2420">
        <v>2419</v>
      </c>
      <c r="G2420" s="587">
        <f t="shared" si="154"/>
        <v>472605</v>
      </c>
      <c r="H2420" s="586">
        <f t="shared" si="155"/>
        <v>7</v>
      </c>
    </row>
    <row r="2421" spans="1:8" x14ac:dyDescent="0.25">
      <c r="A2421">
        <v>2420</v>
      </c>
      <c r="B2421" s="579">
        <f t="shared" si="156"/>
        <v>236302.5</v>
      </c>
      <c r="C2421" s="586">
        <f t="shared" si="153"/>
        <v>3.5</v>
      </c>
      <c r="F2421">
        <v>2420</v>
      </c>
      <c r="G2421" s="587">
        <f t="shared" si="154"/>
        <v>472605</v>
      </c>
      <c r="H2421" s="586">
        <f t="shared" si="155"/>
        <v>7</v>
      </c>
    </row>
    <row r="2422" spans="1:8" x14ac:dyDescent="0.25">
      <c r="A2422">
        <v>2421</v>
      </c>
      <c r="B2422" s="579">
        <f t="shared" si="156"/>
        <v>236302.5</v>
      </c>
      <c r="C2422" s="586">
        <f t="shared" si="153"/>
        <v>3.5</v>
      </c>
      <c r="F2422">
        <v>2421</v>
      </c>
      <c r="G2422" s="587">
        <f t="shared" si="154"/>
        <v>472605</v>
      </c>
      <c r="H2422" s="586">
        <f t="shared" si="155"/>
        <v>7</v>
      </c>
    </row>
    <row r="2423" spans="1:8" x14ac:dyDescent="0.25">
      <c r="A2423">
        <v>2422</v>
      </c>
      <c r="B2423" s="579">
        <f t="shared" si="156"/>
        <v>236302.5</v>
      </c>
      <c r="C2423" s="586">
        <f t="shared" si="153"/>
        <v>3.5</v>
      </c>
      <c r="F2423">
        <v>2422</v>
      </c>
      <c r="G2423" s="587">
        <f t="shared" si="154"/>
        <v>472605</v>
      </c>
      <c r="H2423" s="586">
        <f t="shared" si="155"/>
        <v>7</v>
      </c>
    </row>
    <row r="2424" spans="1:8" x14ac:dyDescent="0.25">
      <c r="A2424">
        <v>2423</v>
      </c>
      <c r="B2424" s="579">
        <f t="shared" si="156"/>
        <v>236302.5</v>
      </c>
      <c r="C2424" s="586">
        <f t="shared" si="153"/>
        <v>3.5</v>
      </c>
      <c r="F2424">
        <v>2423</v>
      </c>
      <c r="G2424" s="587">
        <f t="shared" si="154"/>
        <v>472605</v>
      </c>
      <c r="H2424" s="586">
        <f t="shared" si="155"/>
        <v>7</v>
      </c>
    </row>
    <row r="2425" spans="1:8" x14ac:dyDescent="0.25">
      <c r="A2425">
        <v>2424</v>
      </c>
      <c r="B2425" s="579">
        <f t="shared" si="156"/>
        <v>236302.5</v>
      </c>
      <c r="C2425" s="586">
        <f t="shared" si="153"/>
        <v>3.5</v>
      </c>
      <c r="F2425">
        <v>2424</v>
      </c>
      <c r="G2425" s="587">
        <f t="shared" si="154"/>
        <v>472605</v>
      </c>
      <c r="H2425" s="586">
        <f t="shared" si="155"/>
        <v>7</v>
      </c>
    </row>
    <row r="2426" spans="1:8" x14ac:dyDescent="0.25">
      <c r="A2426">
        <v>2425</v>
      </c>
      <c r="B2426" s="579">
        <f t="shared" si="156"/>
        <v>236302.5</v>
      </c>
      <c r="C2426" s="586">
        <f t="shared" si="153"/>
        <v>3.5</v>
      </c>
      <c r="F2426">
        <v>2425</v>
      </c>
      <c r="G2426" s="587">
        <f t="shared" si="154"/>
        <v>472605</v>
      </c>
      <c r="H2426" s="586">
        <f t="shared" si="155"/>
        <v>7</v>
      </c>
    </row>
    <row r="2427" spans="1:8" x14ac:dyDescent="0.25">
      <c r="A2427">
        <v>2426</v>
      </c>
      <c r="B2427" s="579">
        <f t="shared" si="156"/>
        <v>236302.5</v>
      </c>
      <c r="C2427" s="586">
        <f t="shared" si="153"/>
        <v>3.5</v>
      </c>
      <c r="F2427">
        <v>2426</v>
      </c>
      <c r="G2427" s="587">
        <f t="shared" si="154"/>
        <v>472605</v>
      </c>
      <c r="H2427" s="586">
        <f t="shared" si="155"/>
        <v>7</v>
      </c>
    </row>
    <row r="2428" spans="1:8" x14ac:dyDescent="0.25">
      <c r="A2428">
        <v>2427</v>
      </c>
      <c r="B2428" s="579">
        <f t="shared" si="156"/>
        <v>236302.5</v>
      </c>
      <c r="C2428" s="586">
        <f t="shared" si="153"/>
        <v>3.5</v>
      </c>
      <c r="F2428">
        <v>2427</v>
      </c>
      <c r="G2428" s="587">
        <f t="shared" si="154"/>
        <v>472605</v>
      </c>
      <c r="H2428" s="586">
        <f t="shared" si="155"/>
        <v>7</v>
      </c>
    </row>
    <row r="2429" spans="1:8" x14ac:dyDescent="0.25">
      <c r="A2429">
        <v>2428</v>
      </c>
      <c r="B2429" s="579">
        <f t="shared" si="156"/>
        <v>236302.5</v>
      </c>
      <c r="C2429" s="586">
        <f t="shared" si="153"/>
        <v>3.5</v>
      </c>
      <c r="F2429">
        <v>2428</v>
      </c>
      <c r="G2429" s="587">
        <f t="shared" si="154"/>
        <v>472605</v>
      </c>
      <c r="H2429" s="586">
        <f t="shared" si="155"/>
        <v>7</v>
      </c>
    </row>
    <row r="2430" spans="1:8" x14ac:dyDescent="0.25">
      <c r="A2430">
        <v>2429</v>
      </c>
      <c r="B2430" s="579">
        <f t="shared" si="156"/>
        <v>236302.5</v>
      </c>
      <c r="C2430" s="586">
        <f t="shared" si="153"/>
        <v>3.5</v>
      </c>
      <c r="F2430">
        <v>2429</v>
      </c>
      <c r="G2430" s="587">
        <f t="shared" si="154"/>
        <v>472605</v>
      </c>
      <c r="H2430" s="586">
        <f t="shared" si="155"/>
        <v>7</v>
      </c>
    </row>
    <row r="2431" spans="1:8" x14ac:dyDescent="0.25">
      <c r="A2431">
        <v>2430</v>
      </c>
      <c r="B2431" s="579">
        <f t="shared" si="156"/>
        <v>236302.5</v>
      </c>
      <c r="C2431" s="586">
        <f t="shared" si="153"/>
        <v>3.5</v>
      </c>
      <c r="F2431">
        <v>2430</v>
      </c>
      <c r="G2431" s="587">
        <f t="shared" si="154"/>
        <v>472605</v>
      </c>
      <c r="H2431" s="586">
        <f t="shared" si="155"/>
        <v>7</v>
      </c>
    </row>
    <row r="2432" spans="1:8" x14ac:dyDescent="0.25">
      <c r="A2432">
        <v>2431</v>
      </c>
      <c r="B2432" s="579">
        <f t="shared" si="156"/>
        <v>236302.5</v>
      </c>
      <c r="C2432" s="586">
        <f t="shared" si="153"/>
        <v>3.5</v>
      </c>
      <c r="F2432">
        <v>2431</v>
      </c>
      <c r="G2432" s="587">
        <f t="shared" si="154"/>
        <v>472605</v>
      </c>
      <c r="H2432" s="586">
        <f t="shared" si="155"/>
        <v>7</v>
      </c>
    </row>
    <row r="2433" spans="1:8" x14ac:dyDescent="0.25">
      <c r="A2433">
        <v>2432</v>
      </c>
      <c r="B2433" s="579">
        <f t="shared" si="156"/>
        <v>236302.5</v>
      </c>
      <c r="C2433" s="586">
        <f t="shared" si="153"/>
        <v>3.5</v>
      </c>
      <c r="F2433">
        <v>2432</v>
      </c>
      <c r="G2433" s="587">
        <f t="shared" si="154"/>
        <v>472605</v>
      </c>
      <c r="H2433" s="586">
        <f t="shared" si="155"/>
        <v>7</v>
      </c>
    </row>
    <row r="2434" spans="1:8" x14ac:dyDescent="0.25">
      <c r="A2434">
        <v>2433</v>
      </c>
      <c r="B2434" s="579">
        <f t="shared" si="156"/>
        <v>236302.5</v>
      </c>
      <c r="C2434" s="586">
        <f t="shared" si="153"/>
        <v>3.5</v>
      </c>
      <c r="F2434">
        <v>2433</v>
      </c>
      <c r="G2434" s="587">
        <f t="shared" si="154"/>
        <v>472605</v>
      </c>
      <c r="H2434" s="586">
        <f t="shared" si="155"/>
        <v>7</v>
      </c>
    </row>
    <row r="2435" spans="1:8" x14ac:dyDescent="0.25">
      <c r="A2435">
        <v>2434</v>
      </c>
      <c r="B2435" s="579">
        <f t="shared" si="156"/>
        <v>236302.5</v>
      </c>
      <c r="C2435" s="586">
        <f t="shared" ref="C2435:C2498" si="157">B2435/$D$2</f>
        <v>3.5</v>
      </c>
      <c r="F2435">
        <v>2434</v>
      </c>
      <c r="G2435" s="587">
        <f t="shared" ref="G2435:G2498" si="158">H2435*$D$2</f>
        <v>472605</v>
      </c>
      <c r="H2435" s="586">
        <f t="shared" si="155"/>
        <v>7</v>
      </c>
    </row>
    <row r="2436" spans="1:8" x14ac:dyDescent="0.25">
      <c r="A2436">
        <v>2435</v>
      </c>
      <c r="B2436" s="579">
        <f t="shared" si="156"/>
        <v>236302.5</v>
      </c>
      <c r="C2436" s="586">
        <f t="shared" si="157"/>
        <v>3.5</v>
      </c>
      <c r="F2436">
        <v>2435</v>
      </c>
      <c r="G2436" s="587">
        <f t="shared" si="158"/>
        <v>472605</v>
      </c>
      <c r="H2436" s="586">
        <f t="shared" si="155"/>
        <v>7</v>
      </c>
    </row>
    <row r="2437" spans="1:8" x14ac:dyDescent="0.25">
      <c r="A2437">
        <v>2436</v>
      </c>
      <c r="B2437" s="579">
        <f t="shared" si="156"/>
        <v>236302.5</v>
      </c>
      <c r="C2437" s="586">
        <f t="shared" si="157"/>
        <v>3.5</v>
      </c>
      <c r="F2437">
        <v>2436</v>
      </c>
      <c r="G2437" s="587">
        <f t="shared" si="158"/>
        <v>472605</v>
      </c>
      <c r="H2437" s="586">
        <f t="shared" si="155"/>
        <v>7</v>
      </c>
    </row>
    <row r="2438" spans="1:8" x14ac:dyDescent="0.25">
      <c r="A2438">
        <v>2437</v>
      </c>
      <c r="B2438" s="579">
        <f t="shared" si="156"/>
        <v>236302.5</v>
      </c>
      <c r="C2438" s="586">
        <f t="shared" si="157"/>
        <v>3.5</v>
      </c>
      <c r="F2438">
        <v>2437</v>
      </c>
      <c r="G2438" s="587">
        <f t="shared" si="158"/>
        <v>472605</v>
      </c>
      <c r="H2438" s="586">
        <f t="shared" si="155"/>
        <v>7</v>
      </c>
    </row>
    <row r="2439" spans="1:8" x14ac:dyDescent="0.25">
      <c r="A2439">
        <v>2438</v>
      </c>
      <c r="B2439" s="579">
        <f t="shared" si="156"/>
        <v>236302.5</v>
      </c>
      <c r="C2439" s="586">
        <f t="shared" si="157"/>
        <v>3.5</v>
      </c>
      <c r="F2439">
        <v>2438</v>
      </c>
      <c r="G2439" s="587">
        <f t="shared" si="158"/>
        <v>472605</v>
      </c>
      <c r="H2439" s="586">
        <f t="shared" si="155"/>
        <v>7</v>
      </c>
    </row>
    <row r="2440" spans="1:8" x14ac:dyDescent="0.25">
      <c r="A2440">
        <v>2439</v>
      </c>
      <c r="B2440" s="579">
        <f t="shared" si="156"/>
        <v>236302.5</v>
      </c>
      <c r="C2440" s="586">
        <f t="shared" si="157"/>
        <v>3.5</v>
      </c>
      <c r="F2440">
        <v>2439</v>
      </c>
      <c r="G2440" s="587">
        <f t="shared" si="158"/>
        <v>472605</v>
      </c>
      <c r="H2440" s="586">
        <f t="shared" si="155"/>
        <v>7</v>
      </c>
    </row>
    <row r="2441" spans="1:8" x14ac:dyDescent="0.25">
      <c r="A2441">
        <v>2440</v>
      </c>
      <c r="B2441" s="579">
        <f t="shared" si="156"/>
        <v>236302.5</v>
      </c>
      <c r="C2441" s="586">
        <f t="shared" si="157"/>
        <v>3.5</v>
      </c>
      <c r="F2441">
        <v>2440</v>
      </c>
      <c r="G2441" s="587">
        <f t="shared" si="158"/>
        <v>472605</v>
      </c>
      <c r="H2441" s="586">
        <f t="shared" si="155"/>
        <v>7</v>
      </c>
    </row>
    <row r="2442" spans="1:8" x14ac:dyDescent="0.25">
      <c r="A2442">
        <v>2441</v>
      </c>
      <c r="B2442" s="579">
        <f t="shared" si="156"/>
        <v>236302.5</v>
      </c>
      <c r="C2442" s="586">
        <f t="shared" si="157"/>
        <v>3.5</v>
      </c>
      <c r="F2442">
        <v>2441</v>
      </c>
      <c r="G2442" s="587">
        <f t="shared" si="158"/>
        <v>472605</v>
      </c>
      <c r="H2442" s="586">
        <f t="shared" si="155"/>
        <v>7</v>
      </c>
    </row>
    <row r="2443" spans="1:8" x14ac:dyDescent="0.25">
      <c r="A2443">
        <v>2442</v>
      </c>
      <c r="B2443" s="579">
        <f t="shared" si="156"/>
        <v>236302.5</v>
      </c>
      <c r="C2443" s="586">
        <f t="shared" si="157"/>
        <v>3.5</v>
      </c>
      <c r="F2443">
        <v>2442</v>
      </c>
      <c r="G2443" s="587">
        <f t="shared" si="158"/>
        <v>472605</v>
      </c>
      <c r="H2443" s="586">
        <f t="shared" si="155"/>
        <v>7</v>
      </c>
    </row>
    <row r="2444" spans="1:8" x14ac:dyDescent="0.25">
      <c r="A2444">
        <v>2443</v>
      </c>
      <c r="B2444" s="579">
        <f t="shared" si="156"/>
        <v>236302.5</v>
      </c>
      <c r="C2444" s="586">
        <f t="shared" si="157"/>
        <v>3.5</v>
      </c>
      <c r="F2444">
        <v>2443</v>
      </c>
      <c r="G2444" s="587">
        <f t="shared" si="158"/>
        <v>472605</v>
      </c>
      <c r="H2444" s="586">
        <f t="shared" si="155"/>
        <v>7</v>
      </c>
    </row>
    <row r="2445" spans="1:8" x14ac:dyDescent="0.25">
      <c r="A2445">
        <v>2444</v>
      </c>
      <c r="B2445" s="579">
        <f t="shared" si="156"/>
        <v>236302.5</v>
      </c>
      <c r="C2445" s="586">
        <f t="shared" si="157"/>
        <v>3.5</v>
      </c>
      <c r="F2445">
        <v>2444</v>
      </c>
      <c r="G2445" s="587">
        <f t="shared" si="158"/>
        <v>472605</v>
      </c>
      <c r="H2445" s="586">
        <f t="shared" si="155"/>
        <v>7</v>
      </c>
    </row>
    <row r="2446" spans="1:8" x14ac:dyDescent="0.25">
      <c r="A2446">
        <v>2445</v>
      </c>
      <c r="B2446" s="579">
        <f t="shared" si="156"/>
        <v>236302.5</v>
      </c>
      <c r="C2446" s="586">
        <f t="shared" si="157"/>
        <v>3.5</v>
      </c>
      <c r="F2446">
        <v>2445</v>
      </c>
      <c r="G2446" s="587">
        <f t="shared" si="158"/>
        <v>472605</v>
      </c>
      <c r="H2446" s="586">
        <f t="shared" si="155"/>
        <v>7</v>
      </c>
    </row>
    <row r="2447" spans="1:8" x14ac:dyDescent="0.25">
      <c r="A2447">
        <v>2446</v>
      </c>
      <c r="B2447" s="579">
        <f t="shared" si="156"/>
        <v>236302.5</v>
      </c>
      <c r="C2447" s="586">
        <f t="shared" si="157"/>
        <v>3.5</v>
      </c>
      <c r="F2447">
        <v>2446</v>
      </c>
      <c r="G2447" s="587">
        <f t="shared" si="158"/>
        <v>472605</v>
      </c>
      <c r="H2447" s="586">
        <f t="shared" si="155"/>
        <v>7</v>
      </c>
    </row>
    <row r="2448" spans="1:8" x14ac:dyDescent="0.25">
      <c r="A2448">
        <v>2447</v>
      </c>
      <c r="B2448" s="579">
        <f t="shared" si="156"/>
        <v>236302.5</v>
      </c>
      <c r="C2448" s="586">
        <f t="shared" si="157"/>
        <v>3.5</v>
      </c>
      <c r="F2448">
        <v>2447</v>
      </c>
      <c r="G2448" s="587">
        <f t="shared" si="158"/>
        <v>472605</v>
      </c>
      <c r="H2448" s="586">
        <f t="shared" si="155"/>
        <v>7</v>
      </c>
    </row>
    <row r="2449" spans="1:8" x14ac:dyDescent="0.25">
      <c r="A2449">
        <v>2448</v>
      </c>
      <c r="B2449" s="579">
        <f t="shared" si="156"/>
        <v>236302.5</v>
      </c>
      <c r="C2449" s="586">
        <f t="shared" si="157"/>
        <v>3.5</v>
      </c>
      <c r="F2449">
        <v>2448</v>
      </c>
      <c r="G2449" s="587">
        <f t="shared" si="158"/>
        <v>472605</v>
      </c>
      <c r="H2449" s="586">
        <f t="shared" si="155"/>
        <v>7</v>
      </c>
    </row>
    <row r="2450" spans="1:8" x14ac:dyDescent="0.25">
      <c r="A2450">
        <v>2449</v>
      </c>
      <c r="B2450" s="579">
        <f t="shared" si="156"/>
        <v>236302.5</v>
      </c>
      <c r="C2450" s="586">
        <f t="shared" si="157"/>
        <v>3.5</v>
      </c>
      <c r="F2450">
        <v>2449</v>
      </c>
      <c r="G2450" s="587">
        <f t="shared" si="158"/>
        <v>472605</v>
      </c>
      <c r="H2450" s="586">
        <f t="shared" si="155"/>
        <v>7</v>
      </c>
    </row>
    <row r="2451" spans="1:8" x14ac:dyDescent="0.25">
      <c r="A2451">
        <v>2450</v>
      </c>
      <c r="B2451" s="579">
        <f t="shared" si="156"/>
        <v>236302.5</v>
      </c>
      <c r="C2451" s="586">
        <f t="shared" si="157"/>
        <v>3.5</v>
      </c>
      <c r="F2451">
        <v>2450</v>
      </c>
      <c r="G2451" s="587">
        <f t="shared" si="158"/>
        <v>472605</v>
      </c>
      <c r="H2451" s="586">
        <f t="shared" ref="H2451:H2514" si="159">$L$7</f>
        <v>7</v>
      </c>
    </row>
    <row r="2452" spans="1:8" x14ac:dyDescent="0.25">
      <c r="A2452">
        <v>2451</v>
      </c>
      <c r="B2452" s="579">
        <f t="shared" si="156"/>
        <v>236302.5</v>
      </c>
      <c r="C2452" s="586">
        <f t="shared" si="157"/>
        <v>3.5</v>
      </c>
      <c r="F2452">
        <v>2451</v>
      </c>
      <c r="G2452" s="587">
        <f t="shared" si="158"/>
        <v>472605</v>
      </c>
      <c r="H2452" s="586">
        <f t="shared" si="159"/>
        <v>7</v>
      </c>
    </row>
    <row r="2453" spans="1:8" x14ac:dyDescent="0.25">
      <c r="A2453">
        <v>2452</v>
      </c>
      <c r="B2453" s="579">
        <f t="shared" si="156"/>
        <v>236302.5</v>
      </c>
      <c r="C2453" s="586">
        <f t="shared" si="157"/>
        <v>3.5</v>
      </c>
      <c r="F2453">
        <v>2452</v>
      </c>
      <c r="G2453" s="587">
        <f t="shared" si="158"/>
        <v>472605</v>
      </c>
      <c r="H2453" s="586">
        <f t="shared" si="159"/>
        <v>7</v>
      </c>
    </row>
    <row r="2454" spans="1:8" x14ac:dyDescent="0.25">
      <c r="A2454">
        <v>2453</v>
      </c>
      <c r="B2454" s="579">
        <f t="shared" si="156"/>
        <v>236302.5</v>
      </c>
      <c r="C2454" s="586">
        <f t="shared" si="157"/>
        <v>3.5</v>
      </c>
      <c r="F2454">
        <v>2453</v>
      </c>
      <c r="G2454" s="587">
        <f t="shared" si="158"/>
        <v>472605</v>
      </c>
      <c r="H2454" s="586">
        <f t="shared" si="159"/>
        <v>7</v>
      </c>
    </row>
    <row r="2455" spans="1:8" x14ac:dyDescent="0.25">
      <c r="A2455">
        <v>2454</v>
      </c>
      <c r="B2455" s="579">
        <f t="shared" si="156"/>
        <v>236302.5</v>
      </c>
      <c r="C2455" s="586">
        <f t="shared" si="157"/>
        <v>3.5</v>
      </c>
      <c r="F2455">
        <v>2454</v>
      </c>
      <c r="G2455" s="587">
        <f t="shared" si="158"/>
        <v>472605</v>
      </c>
      <c r="H2455" s="586">
        <f t="shared" si="159"/>
        <v>7</v>
      </c>
    </row>
    <row r="2456" spans="1:8" x14ac:dyDescent="0.25">
      <c r="A2456">
        <v>2455</v>
      </c>
      <c r="B2456" s="579">
        <f t="shared" si="156"/>
        <v>236302.5</v>
      </c>
      <c r="C2456" s="586">
        <f t="shared" si="157"/>
        <v>3.5</v>
      </c>
      <c r="F2456">
        <v>2455</v>
      </c>
      <c r="G2456" s="587">
        <f t="shared" si="158"/>
        <v>472605</v>
      </c>
      <c r="H2456" s="586">
        <f t="shared" si="159"/>
        <v>7</v>
      </c>
    </row>
    <row r="2457" spans="1:8" x14ac:dyDescent="0.25">
      <c r="A2457">
        <v>2456</v>
      </c>
      <c r="B2457" s="579">
        <f t="shared" si="156"/>
        <v>236302.5</v>
      </c>
      <c r="C2457" s="586">
        <f t="shared" si="157"/>
        <v>3.5</v>
      </c>
      <c r="F2457">
        <v>2456</v>
      </c>
      <c r="G2457" s="587">
        <f t="shared" si="158"/>
        <v>472605</v>
      </c>
      <c r="H2457" s="586">
        <f t="shared" si="159"/>
        <v>7</v>
      </c>
    </row>
    <row r="2458" spans="1:8" x14ac:dyDescent="0.25">
      <c r="A2458">
        <v>2457</v>
      </c>
      <c r="B2458" s="579">
        <f t="shared" si="156"/>
        <v>236302.5</v>
      </c>
      <c r="C2458" s="586">
        <f t="shared" si="157"/>
        <v>3.5</v>
      </c>
      <c r="F2458">
        <v>2457</v>
      </c>
      <c r="G2458" s="587">
        <f t="shared" si="158"/>
        <v>472605</v>
      </c>
      <c r="H2458" s="586">
        <f t="shared" si="159"/>
        <v>7</v>
      </c>
    </row>
    <row r="2459" spans="1:8" x14ac:dyDescent="0.25">
      <c r="A2459">
        <v>2458</v>
      </c>
      <c r="B2459" s="579">
        <f t="shared" ref="B2459:B2522" si="160">3.5*$D$2</f>
        <v>236302.5</v>
      </c>
      <c r="C2459" s="586">
        <f t="shared" si="157"/>
        <v>3.5</v>
      </c>
      <c r="F2459">
        <v>2458</v>
      </c>
      <c r="G2459" s="587">
        <f t="shared" si="158"/>
        <v>472605</v>
      </c>
      <c r="H2459" s="586">
        <f t="shared" si="159"/>
        <v>7</v>
      </c>
    </row>
    <row r="2460" spans="1:8" x14ac:dyDescent="0.25">
      <c r="A2460">
        <v>2459</v>
      </c>
      <c r="B2460" s="579">
        <f t="shared" si="160"/>
        <v>236302.5</v>
      </c>
      <c r="C2460" s="586">
        <f t="shared" si="157"/>
        <v>3.5</v>
      </c>
      <c r="F2460">
        <v>2459</v>
      </c>
      <c r="G2460" s="587">
        <f t="shared" si="158"/>
        <v>472605</v>
      </c>
      <c r="H2460" s="586">
        <f t="shared" si="159"/>
        <v>7</v>
      </c>
    </row>
    <row r="2461" spans="1:8" x14ac:dyDescent="0.25">
      <c r="A2461">
        <v>2460</v>
      </c>
      <c r="B2461" s="579">
        <f t="shared" si="160"/>
        <v>236302.5</v>
      </c>
      <c r="C2461" s="586">
        <f t="shared" si="157"/>
        <v>3.5</v>
      </c>
      <c r="F2461">
        <v>2460</v>
      </c>
      <c r="G2461" s="587">
        <f t="shared" si="158"/>
        <v>472605</v>
      </c>
      <c r="H2461" s="586">
        <f t="shared" si="159"/>
        <v>7</v>
      </c>
    </row>
    <row r="2462" spans="1:8" x14ac:dyDescent="0.25">
      <c r="A2462">
        <v>2461</v>
      </c>
      <c r="B2462" s="579">
        <f t="shared" si="160"/>
        <v>236302.5</v>
      </c>
      <c r="C2462" s="586">
        <f t="shared" si="157"/>
        <v>3.5</v>
      </c>
      <c r="F2462">
        <v>2461</v>
      </c>
      <c r="G2462" s="587">
        <f t="shared" si="158"/>
        <v>472605</v>
      </c>
      <c r="H2462" s="586">
        <f t="shared" si="159"/>
        <v>7</v>
      </c>
    </row>
    <row r="2463" spans="1:8" x14ac:dyDescent="0.25">
      <c r="A2463">
        <v>2462</v>
      </c>
      <c r="B2463" s="579">
        <f t="shared" si="160"/>
        <v>236302.5</v>
      </c>
      <c r="C2463" s="586">
        <f t="shared" si="157"/>
        <v>3.5</v>
      </c>
      <c r="F2463">
        <v>2462</v>
      </c>
      <c r="G2463" s="587">
        <f t="shared" si="158"/>
        <v>472605</v>
      </c>
      <c r="H2463" s="586">
        <f t="shared" si="159"/>
        <v>7</v>
      </c>
    </row>
    <row r="2464" spans="1:8" x14ac:dyDescent="0.25">
      <c r="A2464">
        <v>2463</v>
      </c>
      <c r="B2464" s="579">
        <f t="shared" si="160"/>
        <v>236302.5</v>
      </c>
      <c r="C2464" s="586">
        <f t="shared" si="157"/>
        <v>3.5</v>
      </c>
      <c r="F2464">
        <v>2463</v>
      </c>
      <c r="G2464" s="587">
        <f t="shared" si="158"/>
        <v>472605</v>
      </c>
      <c r="H2464" s="586">
        <f t="shared" si="159"/>
        <v>7</v>
      </c>
    </row>
    <row r="2465" spans="1:8" x14ac:dyDescent="0.25">
      <c r="A2465">
        <v>2464</v>
      </c>
      <c r="B2465" s="579">
        <f t="shared" si="160"/>
        <v>236302.5</v>
      </c>
      <c r="C2465" s="586">
        <f t="shared" si="157"/>
        <v>3.5</v>
      </c>
      <c r="F2465">
        <v>2464</v>
      </c>
      <c r="G2465" s="587">
        <f t="shared" si="158"/>
        <v>472605</v>
      </c>
      <c r="H2465" s="586">
        <f t="shared" si="159"/>
        <v>7</v>
      </c>
    </row>
    <row r="2466" spans="1:8" x14ac:dyDescent="0.25">
      <c r="A2466">
        <v>2465</v>
      </c>
      <c r="B2466" s="579">
        <f t="shared" si="160"/>
        <v>236302.5</v>
      </c>
      <c r="C2466" s="586">
        <f t="shared" si="157"/>
        <v>3.5</v>
      </c>
      <c r="F2466">
        <v>2465</v>
      </c>
      <c r="G2466" s="587">
        <f t="shared" si="158"/>
        <v>472605</v>
      </c>
      <c r="H2466" s="586">
        <f t="shared" si="159"/>
        <v>7</v>
      </c>
    </row>
    <row r="2467" spans="1:8" x14ac:dyDescent="0.25">
      <c r="A2467">
        <v>2466</v>
      </c>
      <c r="B2467" s="579">
        <f t="shared" si="160"/>
        <v>236302.5</v>
      </c>
      <c r="C2467" s="586">
        <f t="shared" si="157"/>
        <v>3.5</v>
      </c>
      <c r="F2467">
        <v>2466</v>
      </c>
      <c r="G2467" s="587">
        <f t="shared" si="158"/>
        <v>472605</v>
      </c>
      <c r="H2467" s="586">
        <f t="shared" si="159"/>
        <v>7</v>
      </c>
    </row>
    <row r="2468" spans="1:8" x14ac:dyDescent="0.25">
      <c r="A2468">
        <v>2467</v>
      </c>
      <c r="B2468" s="579">
        <f t="shared" si="160"/>
        <v>236302.5</v>
      </c>
      <c r="C2468" s="586">
        <f t="shared" si="157"/>
        <v>3.5</v>
      </c>
      <c r="F2468">
        <v>2467</v>
      </c>
      <c r="G2468" s="587">
        <f t="shared" si="158"/>
        <v>472605</v>
      </c>
      <c r="H2468" s="586">
        <f t="shared" si="159"/>
        <v>7</v>
      </c>
    </row>
    <row r="2469" spans="1:8" x14ac:dyDescent="0.25">
      <c r="A2469">
        <v>2468</v>
      </c>
      <c r="B2469" s="579">
        <f t="shared" si="160"/>
        <v>236302.5</v>
      </c>
      <c r="C2469" s="586">
        <f t="shared" si="157"/>
        <v>3.5</v>
      </c>
      <c r="F2469">
        <v>2468</v>
      </c>
      <c r="G2469" s="587">
        <f t="shared" si="158"/>
        <v>472605</v>
      </c>
      <c r="H2469" s="586">
        <f t="shared" si="159"/>
        <v>7</v>
      </c>
    </row>
    <row r="2470" spans="1:8" x14ac:dyDescent="0.25">
      <c r="A2470">
        <v>2469</v>
      </c>
      <c r="B2470" s="579">
        <f t="shared" si="160"/>
        <v>236302.5</v>
      </c>
      <c r="C2470" s="586">
        <f t="shared" si="157"/>
        <v>3.5</v>
      </c>
      <c r="F2470">
        <v>2469</v>
      </c>
      <c r="G2470" s="587">
        <f t="shared" si="158"/>
        <v>472605</v>
      </c>
      <c r="H2470" s="586">
        <f t="shared" si="159"/>
        <v>7</v>
      </c>
    </row>
    <row r="2471" spans="1:8" x14ac:dyDescent="0.25">
      <c r="A2471">
        <v>2470</v>
      </c>
      <c r="B2471" s="579">
        <f t="shared" si="160"/>
        <v>236302.5</v>
      </c>
      <c r="C2471" s="586">
        <f t="shared" si="157"/>
        <v>3.5</v>
      </c>
      <c r="F2471">
        <v>2470</v>
      </c>
      <c r="G2471" s="587">
        <f t="shared" si="158"/>
        <v>472605</v>
      </c>
      <c r="H2471" s="586">
        <f t="shared" si="159"/>
        <v>7</v>
      </c>
    </row>
    <row r="2472" spans="1:8" x14ac:dyDescent="0.25">
      <c r="A2472">
        <v>2471</v>
      </c>
      <c r="B2472" s="579">
        <f t="shared" si="160"/>
        <v>236302.5</v>
      </c>
      <c r="C2472" s="586">
        <f t="shared" si="157"/>
        <v>3.5</v>
      </c>
      <c r="F2472">
        <v>2471</v>
      </c>
      <c r="G2472" s="587">
        <f t="shared" si="158"/>
        <v>472605</v>
      </c>
      <c r="H2472" s="586">
        <f t="shared" si="159"/>
        <v>7</v>
      </c>
    </row>
    <row r="2473" spans="1:8" x14ac:dyDescent="0.25">
      <c r="A2473">
        <v>2472</v>
      </c>
      <c r="B2473" s="579">
        <f t="shared" si="160"/>
        <v>236302.5</v>
      </c>
      <c r="C2473" s="586">
        <f t="shared" si="157"/>
        <v>3.5</v>
      </c>
      <c r="F2473">
        <v>2472</v>
      </c>
      <c r="G2473" s="587">
        <f t="shared" si="158"/>
        <v>472605</v>
      </c>
      <c r="H2473" s="586">
        <f t="shared" si="159"/>
        <v>7</v>
      </c>
    </row>
    <row r="2474" spans="1:8" x14ac:dyDescent="0.25">
      <c r="A2474">
        <v>2473</v>
      </c>
      <c r="B2474" s="579">
        <f t="shared" si="160"/>
        <v>236302.5</v>
      </c>
      <c r="C2474" s="586">
        <f t="shared" si="157"/>
        <v>3.5</v>
      </c>
      <c r="F2474">
        <v>2473</v>
      </c>
      <c r="G2474" s="587">
        <f t="shared" si="158"/>
        <v>472605</v>
      </c>
      <c r="H2474" s="586">
        <f t="shared" si="159"/>
        <v>7</v>
      </c>
    </row>
    <row r="2475" spans="1:8" x14ac:dyDescent="0.25">
      <c r="A2475">
        <v>2474</v>
      </c>
      <c r="B2475" s="579">
        <f t="shared" si="160"/>
        <v>236302.5</v>
      </c>
      <c r="C2475" s="586">
        <f t="shared" si="157"/>
        <v>3.5</v>
      </c>
      <c r="F2475">
        <v>2474</v>
      </c>
      <c r="G2475" s="587">
        <f t="shared" si="158"/>
        <v>472605</v>
      </c>
      <c r="H2475" s="586">
        <f t="shared" si="159"/>
        <v>7</v>
      </c>
    </row>
    <row r="2476" spans="1:8" x14ac:dyDescent="0.25">
      <c r="A2476">
        <v>2475</v>
      </c>
      <c r="B2476" s="579">
        <f t="shared" si="160"/>
        <v>236302.5</v>
      </c>
      <c r="C2476" s="586">
        <f t="shared" si="157"/>
        <v>3.5</v>
      </c>
      <c r="F2476">
        <v>2475</v>
      </c>
      <c r="G2476" s="587">
        <f t="shared" si="158"/>
        <v>472605</v>
      </c>
      <c r="H2476" s="586">
        <f t="shared" si="159"/>
        <v>7</v>
      </c>
    </row>
    <row r="2477" spans="1:8" x14ac:dyDescent="0.25">
      <c r="A2477">
        <v>2476</v>
      </c>
      <c r="B2477" s="579">
        <f t="shared" si="160"/>
        <v>236302.5</v>
      </c>
      <c r="C2477" s="586">
        <f t="shared" si="157"/>
        <v>3.5</v>
      </c>
      <c r="F2477">
        <v>2476</v>
      </c>
      <c r="G2477" s="587">
        <f t="shared" si="158"/>
        <v>472605</v>
      </c>
      <c r="H2477" s="586">
        <f t="shared" si="159"/>
        <v>7</v>
      </c>
    </row>
    <row r="2478" spans="1:8" x14ac:dyDescent="0.25">
      <c r="A2478">
        <v>2477</v>
      </c>
      <c r="B2478" s="579">
        <f t="shared" si="160"/>
        <v>236302.5</v>
      </c>
      <c r="C2478" s="586">
        <f t="shared" si="157"/>
        <v>3.5</v>
      </c>
      <c r="F2478">
        <v>2477</v>
      </c>
      <c r="G2478" s="587">
        <f t="shared" si="158"/>
        <v>472605</v>
      </c>
      <c r="H2478" s="586">
        <f t="shared" si="159"/>
        <v>7</v>
      </c>
    </row>
    <row r="2479" spans="1:8" x14ac:dyDescent="0.25">
      <c r="A2479">
        <v>2478</v>
      </c>
      <c r="B2479" s="579">
        <f t="shared" si="160"/>
        <v>236302.5</v>
      </c>
      <c r="C2479" s="586">
        <f t="shared" si="157"/>
        <v>3.5</v>
      </c>
      <c r="F2479">
        <v>2478</v>
      </c>
      <c r="G2479" s="587">
        <f t="shared" si="158"/>
        <v>472605</v>
      </c>
      <c r="H2479" s="586">
        <f t="shared" si="159"/>
        <v>7</v>
      </c>
    </row>
    <row r="2480" spans="1:8" x14ac:dyDescent="0.25">
      <c r="A2480">
        <v>2479</v>
      </c>
      <c r="B2480" s="579">
        <f t="shared" si="160"/>
        <v>236302.5</v>
      </c>
      <c r="C2480" s="586">
        <f t="shared" si="157"/>
        <v>3.5</v>
      </c>
      <c r="F2480">
        <v>2479</v>
      </c>
      <c r="G2480" s="587">
        <f t="shared" si="158"/>
        <v>472605</v>
      </c>
      <c r="H2480" s="586">
        <f t="shared" si="159"/>
        <v>7</v>
      </c>
    </row>
    <row r="2481" spans="1:8" x14ac:dyDescent="0.25">
      <c r="A2481">
        <v>2480</v>
      </c>
      <c r="B2481" s="579">
        <f t="shared" si="160"/>
        <v>236302.5</v>
      </c>
      <c r="C2481" s="586">
        <f t="shared" si="157"/>
        <v>3.5</v>
      </c>
      <c r="F2481">
        <v>2480</v>
      </c>
      <c r="G2481" s="587">
        <f t="shared" si="158"/>
        <v>472605</v>
      </c>
      <c r="H2481" s="586">
        <f t="shared" si="159"/>
        <v>7</v>
      </c>
    </row>
    <row r="2482" spans="1:8" x14ac:dyDescent="0.25">
      <c r="A2482">
        <v>2481</v>
      </c>
      <c r="B2482" s="579">
        <f t="shared" si="160"/>
        <v>236302.5</v>
      </c>
      <c r="C2482" s="586">
        <f t="shared" si="157"/>
        <v>3.5</v>
      </c>
      <c r="F2482">
        <v>2481</v>
      </c>
      <c r="G2482" s="587">
        <f t="shared" si="158"/>
        <v>472605</v>
      </c>
      <c r="H2482" s="586">
        <f t="shared" si="159"/>
        <v>7</v>
      </c>
    </row>
    <row r="2483" spans="1:8" x14ac:dyDescent="0.25">
      <c r="A2483">
        <v>2482</v>
      </c>
      <c r="B2483" s="579">
        <f t="shared" si="160"/>
        <v>236302.5</v>
      </c>
      <c r="C2483" s="586">
        <f t="shared" si="157"/>
        <v>3.5</v>
      </c>
      <c r="F2483">
        <v>2482</v>
      </c>
      <c r="G2483" s="587">
        <f t="shared" si="158"/>
        <v>472605</v>
      </c>
      <c r="H2483" s="586">
        <f t="shared" si="159"/>
        <v>7</v>
      </c>
    </row>
    <row r="2484" spans="1:8" x14ac:dyDescent="0.25">
      <c r="A2484">
        <v>2483</v>
      </c>
      <c r="B2484" s="579">
        <f t="shared" si="160"/>
        <v>236302.5</v>
      </c>
      <c r="C2484" s="586">
        <f t="shared" si="157"/>
        <v>3.5</v>
      </c>
      <c r="F2484">
        <v>2483</v>
      </c>
      <c r="G2484" s="587">
        <f t="shared" si="158"/>
        <v>472605</v>
      </c>
      <c r="H2484" s="586">
        <f t="shared" si="159"/>
        <v>7</v>
      </c>
    </row>
    <row r="2485" spans="1:8" x14ac:dyDescent="0.25">
      <c r="A2485">
        <v>2484</v>
      </c>
      <c r="B2485" s="579">
        <f t="shared" si="160"/>
        <v>236302.5</v>
      </c>
      <c r="C2485" s="586">
        <f t="shared" si="157"/>
        <v>3.5</v>
      </c>
      <c r="F2485">
        <v>2484</v>
      </c>
      <c r="G2485" s="587">
        <f t="shared" si="158"/>
        <v>472605</v>
      </c>
      <c r="H2485" s="586">
        <f t="shared" si="159"/>
        <v>7</v>
      </c>
    </row>
    <row r="2486" spans="1:8" x14ac:dyDescent="0.25">
      <c r="A2486">
        <v>2485</v>
      </c>
      <c r="B2486" s="579">
        <f t="shared" si="160"/>
        <v>236302.5</v>
      </c>
      <c r="C2486" s="586">
        <f t="shared" si="157"/>
        <v>3.5</v>
      </c>
      <c r="F2486">
        <v>2485</v>
      </c>
      <c r="G2486" s="587">
        <f t="shared" si="158"/>
        <v>472605</v>
      </c>
      <c r="H2486" s="586">
        <f t="shared" si="159"/>
        <v>7</v>
      </c>
    </row>
    <row r="2487" spans="1:8" x14ac:dyDescent="0.25">
      <c r="A2487">
        <v>2486</v>
      </c>
      <c r="B2487" s="579">
        <f t="shared" si="160"/>
        <v>236302.5</v>
      </c>
      <c r="C2487" s="586">
        <f t="shared" si="157"/>
        <v>3.5</v>
      </c>
      <c r="F2487">
        <v>2486</v>
      </c>
      <c r="G2487" s="587">
        <f t="shared" si="158"/>
        <v>472605</v>
      </c>
      <c r="H2487" s="586">
        <f t="shared" si="159"/>
        <v>7</v>
      </c>
    </row>
    <row r="2488" spans="1:8" x14ac:dyDescent="0.25">
      <c r="A2488">
        <v>2487</v>
      </c>
      <c r="B2488" s="579">
        <f t="shared" si="160"/>
        <v>236302.5</v>
      </c>
      <c r="C2488" s="586">
        <f t="shared" si="157"/>
        <v>3.5</v>
      </c>
      <c r="F2488">
        <v>2487</v>
      </c>
      <c r="G2488" s="587">
        <f t="shared" si="158"/>
        <v>472605</v>
      </c>
      <c r="H2488" s="586">
        <f t="shared" si="159"/>
        <v>7</v>
      </c>
    </row>
    <row r="2489" spans="1:8" x14ac:dyDescent="0.25">
      <c r="A2489">
        <v>2488</v>
      </c>
      <c r="B2489" s="579">
        <f t="shared" si="160"/>
        <v>236302.5</v>
      </c>
      <c r="C2489" s="586">
        <f t="shared" si="157"/>
        <v>3.5</v>
      </c>
      <c r="F2489">
        <v>2488</v>
      </c>
      <c r="G2489" s="587">
        <f t="shared" si="158"/>
        <v>472605</v>
      </c>
      <c r="H2489" s="586">
        <f t="shared" si="159"/>
        <v>7</v>
      </c>
    </row>
    <row r="2490" spans="1:8" x14ac:dyDescent="0.25">
      <c r="A2490">
        <v>2489</v>
      </c>
      <c r="B2490" s="579">
        <f t="shared" si="160"/>
        <v>236302.5</v>
      </c>
      <c r="C2490" s="586">
        <f t="shared" si="157"/>
        <v>3.5</v>
      </c>
      <c r="F2490">
        <v>2489</v>
      </c>
      <c r="G2490" s="587">
        <f t="shared" si="158"/>
        <v>472605</v>
      </c>
      <c r="H2490" s="586">
        <f t="shared" si="159"/>
        <v>7</v>
      </c>
    </row>
    <row r="2491" spans="1:8" x14ac:dyDescent="0.25">
      <c r="A2491">
        <v>2490</v>
      </c>
      <c r="B2491" s="579">
        <f t="shared" si="160"/>
        <v>236302.5</v>
      </c>
      <c r="C2491" s="586">
        <f t="shared" si="157"/>
        <v>3.5</v>
      </c>
      <c r="F2491">
        <v>2490</v>
      </c>
      <c r="G2491" s="587">
        <f t="shared" si="158"/>
        <v>472605</v>
      </c>
      <c r="H2491" s="586">
        <f t="shared" si="159"/>
        <v>7</v>
      </c>
    </row>
    <row r="2492" spans="1:8" x14ac:dyDescent="0.25">
      <c r="A2492">
        <v>2491</v>
      </c>
      <c r="B2492" s="579">
        <f t="shared" si="160"/>
        <v>236302.5</v>
      </c>
      <c r="C2492" s="586">
        <f t="shared" si="157"/>
        <v>3.5</v>
      </c>
      <c r="F2492">
        <v>2491</v>
      </c>
      <c r="G2492" s="587">
        <f t="shared" si="158"/>
        <v>472605</v>
      </c>
      <c r="H2492" s="586">
        <f t="shared" si="159"/>
        <v>7</v>
      </c>
    </row>
    <row r="2493" spans="1:8" x14ac:dyDescent="0.25">
      <c r="A2493">
        <v>2492</v>
      </c>
      <c r="B2493" s="579">
        <f t="shared" si="160"/>
        <v>236302.5</v>
      </c>
      <c r="C2493" s="586">
        <f t="shared" si="157"/>
        <v>3.5</v>
      </c>
      <c r="F2493">
        <v>2492</v>
      </c>
      <c r="G2493" s="587">
        <f t="shared" si="158"/>
        <v>472605</v>
      </c>
      <c r="H2493" s="586">
        <f t="shared" si="159"/>
        <v>7</v>
      </c>
    </row>
    <row r="2494" spans="1:8" x14ac:dyDescent="0.25">
      <c r="A2494">
        <v>2493</v>
      </c>
      <c r="B2494" s="579">
        <f t="shared" si="160"/>
        <v>236302.5</v>
      </c>
      <c r="C2494" s="586">
        <f t="shared" si="157"/>
        <v>3.5</v>
      </c>
      <c r="F2494">
        <v>2493</v>
      </c>
      <c r="G2494" s="587">
        <f t="shared" si="158"/>
        <v>472605</v>
      </c>
      <c r="H2494" s="586">
        <f t="shared" si="159"/>
        <v>7</v>
      </c>
    </row>
    <row r="2495" spans="1:8" x14ac:dyDescent="0.25">
      <c r="A2495">
        <v>2494</v>
      </c>
      <c r="B2495" s="579">
        <f t="shared" si="160"/>
        <v>236302.5</v>
      </c>
      <c r="C2495" s="586">
        <f t="shared" si="157"/>
        <v>3.5</v>
      </c>
      <c r="F2495">
        <v>2494</v>
      </c>
      <c r="G2495" s="587">
        <f t="shared" si="158"/>
        <v>472605</v>
      </c>
      <c r="H2495" s="586">
        <f t="shared" si="159"/>
        <v>7</v>
      </c>
    </row>
    <row r="2496" spans="1:8" x14ac:dyDescent="0.25">
      <c r="A2496">
        <v>2495</v>
      </c>
      <c r="B2496" s="579">
        <f t="shared" si="160"/>
        <v>236302.5</v>
      </c>
      <c r="C2496" s="586">
        <f t="shared" si="157"/>
        <v>3.5</v>
      </c>
      <c r="F2496">
        <v>2495</v>
      </c>
      <c r="G2496" s="587">
        <f t="shared" si="158"/>
        <v>472605</v>
      </c>
      <c r="H2496" s="586">
        <f t="shared" si="159"/>
        <v>7</v>
      </c>
    </row>
    <row r="2497" spans="1:8" x14ac:dyDescent="0.25">
      <c r="A2497">
        <v>2496</v>
      </c>
      <c r="B2497" s="579">
        <f t="shared" si="160"/>
        <v>236302.5</v>
      </c>
      <c r="C2497" s="586">
        <f t="shared" si="157"/>
        <v>3.5</v>
      </c>
      <c r="F2497">
        <v>2496</v>
      </c>
      <c r="G2497" s="587">
        <f t="shared" si="158"/>
        <v>472605</v>
      </c>
      <c r="H2497" s="586">
        <f t="shared" si="159"/>
        <v>7</v>
      </c>
    </row>
    <row r="2498" spans="1:8" x14ac:dyDescent="0.25">
      <c r="A2498">
        <v>2497</v>
      </c>
      <c r="B2498" s="579">
        <f t="shared" si="160"/>
        <v>236302.5</v>
      </c>
      <c r="C2498" s="586">
        <f t="shared" si="157"/>
        <v>3.5</v>
      </c>
      <c r="F2498">
        <v>2497</v>
      </c>
      <c r="G2498" s="587">
        <f t="shared" si="158"/>
        <v>472605</v>
      </c>
      <c r="H2498" s="586">
        <f t="shared" si="159"/>
        <v>7</v>
      </c>
    </row>
    <row r="2499" spans="1:8" x14ac:dyDescent="0.25">
      <c r="A2499">
        <v>2498</v>
      </c>
      <c r="B2499" s="579">
        <f t="shared" si="160"/>
        <v>236302.5</v>
      </c>
      <c r="C2499" s="586">
        <f t="shared" ref="C2499:C2562" si="161">B2499/$D$2</f>
        <v>3.5</v>
      </c>
      <c r="F2499">
        <v>2498</v>
      </c>
      <c r="G2499" s="587">
        <f t="shared" ref="G2499:G2562" si="162">H2499*$D$2</f>
        <v>472605</v>
      </c>
      <c r="H2499" s="586">
        <f t="shared" si="159"/>
        <v>7</v>
      </c>
    </row>
    <row r="2500" spans="1:8" x14ac:dyDescent="0.25">
      <c r="A2500">
        <v>2499</v>
      </c>
      <c r="B2500" s="579">
        <f t="shared" si="160"/>
        <v>236302.5</v>
      </c>
      <c r="C2500" s="586">
        <f t="shared" si="161"/>
        <v>3.5</v>
      </c>
      <c r="F2500">
        <v>2499</v>
      </c>
      <c r="G2500" s="587">
        <f t="shared" si="162"/>
        <v>472605</v>
      </c>
      <c r="H2500" s="586">
        <f t="shared" si="159"/>
        <v>7</v>
      </c>
    </row>
    <row r="2501" spans="1:8" x14ac:dyDescent="0.25">
      <c r="A2501">
        <v>2500</v>
      </c>
      <c r="B2501" s="579">
        <f t="shared" si="160"/>
        <v>236302.5</v>
      </c>
      <c r="C2501" s="586">
        <f t="shared" si="161"/>
        <v>3.5</v>
      </c>
      <c r="F2501">
        <v>2500</v>
      </c>
      <c r="G2501" s="587">
        <f t="shared" si="162"/>
        <v>472605</v>
      </c>
      <c r="H2501" s="586">
        <f t="shared" si="159"/>
        <v>7</v>
      </c>
    </row>
    <row r="2502" spans="1:8" x14ac:dyDescent="0.25">
      <c r="A2502">
        <v>2501</v>
      </c>
      <c r="B2502" s="579">
        <f t="shared" si="160"/>
        <v>236302.5</v>
      </c>
      <c r="C2502" s="586">
        <f t="shared" si="161"/>
        <v>3.5</v>
      </c>
      <c r="F2502">
        <v>2501</v>
      </c>
      <c r="G2502" s="587">
        <f t="shared" si="162"/>
        <v>472605</v>
      </c>
      <c r="H2502" s="586">
        <f t="shared" si="159"/>
        <v>7</v>
      </c>
    </row>
    <row r="2503" spans="1:8" x14ac:dyDescent="0.25">
      <c r="A2503">
        <v>2502</v>
      </c>
      <c r="B2503" s="579">
        <f t="shared" si="160"/>
        <v>236302.5</v>
      </c>
      <c r="C2503" s="586">
        <f t="shared" si="161"/>
        <v>3.5</v>
      </c>
      <c r="F2503">
        <v>2502</v>
      </c>
      <c r="G2503" s="587">
        <f t="shared" si="162"/>
        <v>472605</v>
      </c>
      <c r="H2503" s="586">
        <f t="shared" si="159"/>
        <v>7</v>
      </c>
    </row>
    <row r="2504" spans="1:8" x14ac:dyDescent="0.25">
      <c r="A2504">
        <v>2503</v>
      </c>
      <c r="B2504" s="579">
        <f t="shared" si="160"/>
        <v>236302.5</v>
      </c>
      <c r="C2504" s="586">
        <f t="shared" si="161"/>
        <v>3.5</v>
      </c>
      <c r="F2504">
        <v>2503</v>
      </c>
      <c r="G2504" s="587">
        <f t="shared" si="162"/>
        <v>472605</v>
      </c>
      <c r="H2504" s="586">
        <f t="shared" si="159"/>
        <v>7</v>
      </c>
    </row>
    <row r="2505" spans="1:8" x14ac:dyDescent="0.25">
      <c r="A2505">
        <v>2504</v>
      </c>
      <c r="B2505" s="579">
        <f t="shared" si="160"/>
        <v>236302.5</v>
      </c>
      <c r="C2505" s="586">
        <f t="shared" si="161"/>
        <v>3.5</v>
      </c>
      <c r="F2505">
        <v>2504</v>
      </c>
      <c r="G2505" s="587">
        <f t="shared" si="162"/>
        <v>472605</v>
      </c>
      <c r="H2505" s="586">
        <f t="shared" si="159"/>
        <v>7</v>
      </c>
    </row>
    <row r="2506" spans="1:8" x14ac:dyDescent="0.25">
      <c r="A2506">
        <v>2505</v>
      </c>
      <c r="B2506" s="579">
        <f t="shared" si="160"/>
        <v>236302.5</v>
      </c>
      <c r="C2506" s="586">
        <f t="shared" si="161"/>
        <v>3.5</v>
      </c>
      <c r="F2506">
        <v>2505</v>
      </c>
      <c r="G2506" s="587">
        <f t="shared" si="162"/>
        <v>472605</v>
      </c>
      <c r="H2506" s="586">
        <f t="shared" si="159"/>
        <v>7</v>
      </c>
    </row>
    <row r="2507" spans="1:8" x14ac:dyDescent="0.25">
      <c r="A2507">
        <v>2506</v>
      </c>
      <c r="B2507" s="579">
        <f t="shared" si="160"/>
        <v>236302.5</v>
      </c>
      <c r="C2507" s="586">
        <f t="shared" si="161"/>
        <v>3.5</v>
      </c>
      <c r="F2507">
        <v>2506</v>
      </c>
      <c r="G2507" s="587">
        <f t="shared" si="162"/>
        <v>472605</v>
      </c>
      <c r="H2507" s="586">
        <f t="shared" si="159"/>
        <v>7</v>
      </c>
    </row>
    <row r="2508" spans="1:8" x14ac:dyDescent="0.25">
      <c r="A2508">
        <v>2507</v>
      </c>
      <c r="B2508" s="579">
        <f t="shared" si="160"/>
        <v>236302.5</v>
      </c>
      <c r="C2508" s="586">
        <f t="shared" si="161"/>
        <v>3.5</v>
      </c>
      <c r="F2508">
        <v>2507</v>
      </c>
      <c r="G2508" s="587">
        <f t="shared" si="162"/>
        <v>472605</v>
      </c>
      <c r="H2508" s="586">
        <f t="shared" si="159"/>
        <v>7</v>
      </c>
    </row>
    <row r="2509" spans="1:8" x14ac:dyDescent="0.25">
      <c r="A2509">
        <v>2508</v>
      </c>
      <c r="B2509" s="579">
        <f t="shared" si="160"/>
        <v>236302.5</v>
      </c>
      <c r="C2509" s="586">
        <f t="shared" si="161"/>
        <v>3.5</v>
      </c>
      <c r="F2509">
        <v>2508</v>
      </c>
      <c r="G2509" s="587">
        <f t="shared" si="162"/>
        <v>472605</v>
      </c>
      <c r="H2509" s="586">
        <f t="shared" si="159"/>
        <v>7</v>
      </c>
    </row>
    <row r="2510" spans="1:8" x14ac:dyDescent="0.25">
      <c r="A2510">
        <v>2509</v>
      </c>
      <c r="B2510" s="579">
        <f t="shared" si="160"/>
        <v>236302.5</v>
      </c>
      <c r="C2510" s="586">
        <f t="shared" si="161"/>
        <v>3.5</v>
      </c>
      <c r="F2510">
        <v>2509</v>
      </c>
      <c r="G2510" s="587">
        <f t="shared" si="162"/>
        <v>472605</v>
      </c>
      <c r="H2510" s="586">
        <f t="shared" si="159"/>
        <v>7</v>
      </c>
    </row>
    <row r="2511" spans="1:8" x14ac:dyDescent="0.25">
      <c r="A2511">
        <v>2510</v>
      </c>
      <c r="B2511" s="579">
        <f t="shared" si="160"/>
        <v>236302.5</v>
      </c>
      <c r="C2511" s="586">
        <f t="shared" si="161"/>
        <v>3.5</v>
      </c>
      <c r="F2511">
        <v>2510</v>
      </c>
      <c r="G2511" s="587">
        <f t="shared" si="162"/>
        <v>472605</v>
      </c>
      <c r="H2511" s="586">
        <f t="shared" si="159"/>
        <v>7</v>
      </c>
    </row>
    <row r="2512" spans="1:8" x14ac:dyDescent="0.25">
      <c r="A2512">
        <v>2511</v>
      </c>
      <c r="B2512" s="579">
        <f t="shared" si="160"/>
        <v>236302.5</v>
      </c>
      <c r="C2512" s="586">
        <f t="shared" si="161"/>
        <v>3.5</v>
      </c>
      <c r="F2512">
        <v>2511</v>
      </c>
      <c r="G2512" s="587">
        <f t="shared" si="162"/>
        <v>472605</v>
      </c>
      <c r="H2512" s="586">
        <f t="shared" si="159"/>
        <v>7</v>
      </c>
    </row>
    <row r="2513" spans="1:8" x14ac:dyDescent="0.25">
      <c r="A2513">
        <v>2512</v>
      </c>
      <c r="B2513" s="579">
        <f t="shared" si="160"/>
        <v>236302.5</v>
      </c>
      <c r="C2513" s="586">
        <f t="shared" si="161"/>
        <v>3.5</v>
      </c>
      <c r="F2513">
        <v>2512</v>
      </c>
      <c r="G2513" s="587">
        <f t="shared" si="162"/>
        <v>472605</v>
      </c>
      <c r="H2513" s="586">
        <f t="shared" si="159"/>
        <v>7</v>
      </c>
    </row>
    <row r="2514" spans="1:8" x14ac:dyDescent="0.25">
      <c r="A2514">
        <v>2513</v>
      </c>
      <c r="B2514" s="579">
        <f t="shared" si="160"/>
        <v>236302.5</v>
      </c>
      <c r="C2514" s="586">
        <f t="shared" si="161"/>
        <v>3.5</v>
      </c>
      <c r="F2514">
        <v>2513</v>
      </c>
      <c r="G2514" s="587">
        <f t="shared" si="162"/>
        <v>472605</v>
      </c>
      <c r="H2514" s="586">
        <f t="shared" si="159"/>
        <v>7</v>
      </c>
    </row>
    <row r="2515" spans="1:8" x14ac:dyDescent="0.25">
      <c r="A2515">
        <v>2514</v>
      </c>
      <c r="B2515" s="579">
        <f t="shared" si="160"/>
        <v>236302.5</v>
      </c>
      <c r="C2515" s="586">
        <f t="shared" si="161"/>
        <v>3.5</v>
      </c>
      <c r="F2515">
        <v>2514</v>
      </c>
      <c r="G2515" s="587">
        <f t="shared" si="162"/>
        <v>472605</v>
      </c>
      <c r="H2515" s="586">
        <f t="shared" ref="H2515:H2578" si="163">$L$7</f>
        <v>7</v>
      </c>
    </row>
    <row r="2516" spans="1:8" x14ac:dyDescent="0.25">
      <c r="A2516">
        <v>2515</v>
      </c>
      <c r="B2516" s="579">
        <f t="shared" si="160"/>
        <v>236302.5</v>
      </c>
      <c r="C2516" s="586">
        <f t="shared" si="161"/>
        <v>3.5</v>
      </c>
      <c r="F2516">
        <v>2515</v>
      </c>
      <c r="G2516" s="587">
        <f t="shared" si="162"/>
        <v>472605</v>
      </c>
      <c r="H2516" s="586">
        <f t="shared" si="163"/>
        <v>7</v>
      </c>
    </row>
    <row r="2517" spans="1:8" x14ac:dyDescent="0.25">
      <c r="A2517">
        <v>2516</v>
      </c>
      <c r="B2517" s="579">
        <f t="shared" si="160"/>
        <v>236302.5</v>
      </c>
      <c r="C2517" s="586">
        <f t="shared" si="161"/>
        <v>3.5</v>
      </c>
      <c r="F2517">
        <v>2516</v>
      </c>
      <c r="G2517" s="587">
        <f t="shared" si="162"/>
        <v>472605</v>
      </c>
      <c r="H2517" s="586">
        <f t="shared" si="163"/>
        <v>7</v>
      </c>
    </row>
    <row r="2518" spans="1:8" x14ac:dyDescent="0.25">
      <c r="A2518">
        <v>2517</v>
      </c>
      <c r="B2518" s="579">
        <f t="shared" si="160"/>
        <v>236302.5</v>
      </c>
      <c r="C2518" s="586">
        <f t="shared" si="161"/>
        <v>3.5</v>
      </c>
      <c r="F2518">
        <v>2517</v>
      </c>
      <c r="G2518" s="587">
        <f t="shared" si="162"/>
        <v>472605</v>
      </c>
      <c r="H2518" s="586">
        <f t="shared" si="163"/>
        <v>7</v>
      </c>
    </row>
    <row r="2519" spans="1:8" x14ac:dyDescent="0.25">
      <c r="A2519">
        <v>2518</v>
      </c>
      <c r="B2519" s="579">
        <f t="shared" si="160"/>
        <v>236302.5</v>
      </c>
      <c r="C2519" s="586">
        <f t="shared" si="161"/>
        <v>3.5</v>
      </c>
      <c r="F2519">
        <v>2518</v>
      </c>
      <c r="G2519" s="587">
        <f t="shared" si="162"/>
        <v>472605</v>
      </c>
      <c r="H2519" s="586">
        <f t="shared" si="163"/>
        <v>7</v>
      </c>
    </row>
    <row r="2520" spans="1:8" x14ac:dyDescent="0.25">
      <c r="A2520">
        <v>2519</v>
      </c>
      <c r="B2520" s="579">
        <f t="shared" si="160"/>
        <v>236302.5</v>
      </c>
      <c r="C2520" s="586">
        <f t="shared" si="161"/>
        <v>3.5</v>
      </c>
      <c r="F2520">
        <v>2519</v>
      </c>
      <c r="G2520" s="587">
        <f t="shared" si="162"/>
        <v>472605</v>
      </c>
      <c r="H2520" s="586">
        <f t="shared" si="163"/>
        <v>7</v>
      </c>
    </row>
    <row r="2521" spans="1:8" x14ac:dyDescent="0.25">
      <c r="A2521">
        <v>2520</v>
      </c>
      <c r="B2521" s="579">
        <f t="shared" si="160"/>
        <v>236302.5</v>
      </c>
      <c r="C2521" s="586">
        <f t="shared" si="161"/>
        <v>3.5</v>
      </c>
      <c r="F2521">
        <v>2520</v>
      </c>
      <c r="G2521" s="587">
        <f t="shared" si="162"/>
        <v>472605</v>
      </c>
      <c r="H2521" s="586">
        <f t="shared" si="163"/>
        <v>7</v>
      </c>
    </row>
    <row r="2522" spans="1:8" x14ac:dyDescent="0.25">
      <c r="A2522">
        <v>2521</v>
      </c>
      <c r="B2522" s="579">
        <f t="shared" si="160"/>
        <v>236302.5</v>
      </c>
      <c r="C2522" s="586">
        <f t="shared" si="161"/>
        <v>3.5</v>
      </c>
      <c r="F2522">
        <v>2521</v>
      </c>
      <c r="G2522" s="587">
        <f t="shared" si="162"/>
        <v>472605</v>
      </c>
      <c r="H2522" s="586">
        <f t="shared" si="163"/>
        <v>7</v>
      </c>
    </row>
    <row r="2523" spans="1:8" x14ac:dyDescent="0.25">
      <c r="A2523">
        <v>2522</v>
      </c>
      <c r="B2523" s="579">
        <f t="shared" ref="B2523:B2586" si="164">3.5*$D$2</f>
        <v>236302.5</v>
      </c>
      <c r="C2523" s="586">
        <f t="shared" si="161"/>
        <v>3.5</v>
      </c>
      <c r="F2523">
        <v>2522</v>
      </c>
      <c r="G2523" s="587">
        <f t="shared" si="162"/>
        <v>472605</v>
      </c>
      <c r="H2523" s="586">
        <f t="shared" si="163"/>
        <v>7</v>
      </c>
    </row>
    <row r="2524" spans="1:8" x14ac:dyDescent="0.25">
      <c r="A2524">
        <v>2523</v>
      </c>
      <c r="B2524" s="579">
        <f t="shared" si="164"/>
        <v>236302.5</v>
      </c>
      <c r="C2524" s="586">
        <f t="shared" si="161"/>
        <v>3.5</v>
      </c>
      <c r="F2524">
        <v>2523</v>
      </c>
      <c r="G2524" s="587">
        <f t="shared" si="162"/>
        <v>472605</v>
      </c>
      <c r="H2524" s="586">
        <f t="shared" si="163"/>
        <v>7</v>
      </c>
    </row>
    <row r="2525" spans="1:8" x14ac:dyDescent="0.25">
      <c r="A2525">
        <v>2524</v>
      </c>
      <c r="B2525" s="579">
        <f t="shared" si="164"/>
        <v>236302.5</v>
      </c>
      <c r="C2525" s="586">
        <f t="shared" si="161"/>
        <v>3.5</v>
      </c>
      <c r="F2525">
        <v>2524</v>
      </c>
      <c r="G2525" s="587">
        <f t="shared" si="162"/>
        <v>472605</v>
      </c>
      <c r="H2525" s="586">
        <f t="shared" si="163"/>
        <v>7</v>
      </c>
    </row>
    <row r="2526" spans="1:8" x14ac:dyDescent="0.25">
      <c r="A2526">
        <v>2525</v>
      </c>
      <c r="B2526" s="579">
        <f t="shared" si="164"/>
        <v>236302.5</v>
      </c>
      <c r="C2526" s="586">
        <f t="shared" si="161"/>
        <v>3.5</v>
      </c>
      <c r="F2526">
        <v>2525</v>
      </c>
      <c r="G2526" s="587">
        <f t="shared" si="162"/>
        <v>472605</v>
      </c>
      <c r="H2526" s="586">
        <f t="shared" si="163"/>
        <v>7</v>
      </c>
    </row>
    <row r="2527" spans="1:8" x14ac:dyDescent="0.25">
      <c r="A2527">
        <v>2526</v>
      </c>
      <c r="B2527" s="579">
        <f t="shared" si="164"/>
        <v>236302.5</v>
      </c>
      <c r="C2527" s="586">
        <f t="shared" si="161"/>
        <v>3.5</v>
      </c>
      <c r="F2527">
        <v>2526</v>
      </c>
      <c r="G2527" s="587">
        <f t="shared" si="162"/>
        <v>472605</v>
      </c>
      <c r="H2527" s="586">
        <f t="shared" si="163"/>
        <v>7</v>
      </c>
    </row>
    <row r="2528" spans="1:8" x14ac:dyDescent="0.25">
      <c r="A2528">
        <v>2527</v>
      </c>
      <c r="B2528" s="579">
        <f t="shared" si="164"/>
        <v>236302.5</v>
      </c>
      <c r="C2528" s="586">
        <f t="shared" si="161"/>
        <v>3.5</v>
      </c>
      <c r="F2528">
        <v>2527</v>
      </c>
      <c r="G2528" s="587">
        <f t="shared" si="162"/>
        <v>472605</v>
      </c>
      <c r="H2528" s="586">
        <f t="shared" si="163"/>
        <v>7</v>
      </c>
    </row>
    <row r="2529" spans="1:8" x14ac:dyDescent="0.25">
      <c r="A2529">
        <v>2528</v>
      </c>
      <c r="B2529" s="579">
        <f t="shared" si="164"/>
        <v>236302.5</v>
      </c>
      <c r="C2529" s="586">
        <f t="shared" si="161"/>
        <v>3.5</v>
      </c>
      <c r="F2529">
        <v>2528</v>
      </c>
      <c r="G2529" s="587">
        <f t="shared" si="162"/>
        <v>472605</v>
      </c>
      <c r="H2529" s="586">
        <f t="shared" si="163"/>
        <v>7</v>
      </c>
    </row>
    <row r="2530" spans="1:8" x14ac:dyDescent="0.25">
      <c r="A2530">
        <v>2529</v>
      </c>
      <c r="B2530" s="579">
        <f t="shared" si="164"/>
        <v>236302.5</v>
      </c>
      <c r="C2530" s="586">
        <f t="shared" si="161"/>
        <v>3.5</v>
      </c>
      <c r="F2530">
        <v>2529</v>
      </c>
      <c r="G2530" s="587">
        <f t="shared" si="162"/>
        <v>472605</v>
      </c>
      <c r="H2530" s="586">
        <f t="shared" si="163"/>
        <v>7</v>
      </c>
    </row>
    <row r="2531" spans="1:8" x14ac:dyDescent="0.25">
      <c r="A2531">
        <v>2530</v>
      </c>
      <c r="B2531" s="579">
        <f t="shared" si="164"/>
        <v>236302.5</v>
      </c>
      <c r="C2531" s="586">
        <f t="shared" si="161"/>
        <v>3.5</v>
      </c>
      <c r="F2531">
        <v>2530</v>
      </c>
      <c r="G2531" s="587">
        <f t="shared" si="162"/>
        <v>472605</v>
      </c>
      <c r="H2531" s="586">
        <f t="shared" si="163"/>
        <v>7</v>
      </c>
    </row>
    <row r="2532" spans="1:8" x14ac:dyDescent="0.25">
      <c r="A2532">
        <v>2531</v>
      </c>
      <c r="B2532" s="579">
        <f t="shared" si="164"/>
        <v>236302.5</v>
      </c>
      <c r="C2532" s="586">
        <f t="shared" si="161"/>
        <v>3.5</v>
      </c>
      <c r="F2532">
        <v>2531</v>
      </c>
      <c r="G2532" s="587">
        <f t="shared" si="162"/>
        <v>472605</v>
      </c>
      <c r="H2532" s="586">
        <f t="shared" si="163"/>
        <v>7</v>
      </c>
    </row>
    <row r="2533" spans="1:8" x14ac:dyDescent="0.25">
      <c r="A2533">
        <v>2532</v>
      </c>
      <c r="B2533" s="579">
        <f t="shared" si="164"/>
        <v>236302.5</v>
      </c>
      <c r="C2533" s="586">
        <f t="shared" si="161"/>
        <v>3.5</v>
      </c>
      <c r="F2533">
        <v>2532</v>
      </c>
      <c r="G2533" s="587">
        <f t="shared" si="162"/>
        <v>472605</v>
      </c>
      <c r="H2533" s="586">
        <f t="shared" si="163"/>
        <v>7</v>
      </c>
    </row>
    <row r="2534" spans="1:8" x14ac:dyDescent="0.25">
      <c r="A2534">
        <v>2533</v>
      </c>
      <c r="B2534" s="579">
        <f t="shared" si="164"/>
        <v>236302.5</v>
      </c>
      <c r="C2534" s="586">
        <f t="shared" si="161"/>
        <v>3.5</v>
      </c>
      <c r="F2534">
        <v>2533</v>
      </c>
      <c r="G2534" s="587">
        <f t="shared" si="162"/>
        <v>472605</v>
      </c>
      <c r="H2534" s="586">
        <f t="shared" si="163"/>
        <v>7</v>
      </c>
    </row>
    <row r="2535" spans="1:8" x14ac:dyDescent="0.25">
      <c r="A2535">
        <v>2534</v>
      </c>
      <c r="B2535" s="579">
        <f t="shared" si="164"/>
        <v>236302.5</v>
      </c>
      <c r="C2535" s="586">
        <f t="shared" si="161"/>
        <v>3.5</v>
      </c>
      <c r="F2535">
        <v>2534</v>
      </c>
      <c r="G2535" s="587">
        <f t="shared" si="162"/>
        <v>472605</v>
      </c>
      <c r="H2535" s="586">
        <f t="shared" si="163"/>
        <v>7</v>
      </c>
    </row>
    <row r="2536" spans="1:8" x14ac:dyDescent="0.25">
      <c r="A2536">
        <v>2535</v>
      </c>
      <c r="B2536" s="579">
        <f t="shared" si="164"/>
        <v>236302.5</v>
      </c>
      <c r="C2536" s="586">
        <f t="shared" si="161"/>
        <v>3.5</v>
      </c>
      <c r="F2536">
        <v>2535</v>
      </c>
      <c r="G2536" s="587">
        <f t="shared" si="162"/>
        <v>472605</v>
      </c>
      <c r="H2536" s="586">
        <f t="shared" si="163"/>
        <v>7</v>
      </c>
    </row>
    <row r="2537" spans="1:8" x14ac:dyDescent="0.25">
      <c r="A2537">
        <v>2536</v>
      </c>
      <c r="B2537" s="579">
        <f t="shared" si="164"/>
        <v>236302.5</v>
      </c>
      <c r="C2537" s="586">
        <f t="shared" si="161"/>
        <v>3.5</v>
      </c>
      <c r="F2537">
        <v>2536</v>
      </c>
      <c r="G2537" s="587">
        <f t="shared" si="162"/>
        <v>472605</v>
      </c>
      <c r="H2537" s="586">
        <f t="shared" si="163"/>
        <v>7</v>
      </c>
    </row>
    <row r="2538" spans="1:8" x14ac:dyDescent="0.25">
      <c r="A2538">
        <v>2537</v>
      </c>
      <c r="B2538" s="579">
        <f t="shared" si="164"/>
        <v>236302.5</v>
      </c>
      <c r="C2538" s="586">
        <f t="shared" si="161"/>
        <v>3.5</v>
      </c>
      <c r="F2538">
        <v>2537</v>
      </c>
      <c r="G2538" s="587">
        <f t="shared" si="162"/>
        <v>472605</v>
      </c>
      <c r="H2538" s="586">
        <f t="shared" si="163"/>
        <v>7</v>
      </c>
    </row>
    <row r="2539" spans="1:8" x14ac:dyDescent="0.25">
      <c r="A2539">
        <v>2538</v>
      </c>
      <c r="B2539" s="579">
        <f t="shared" si="164"/>
        <v>236302.5</v>
      </c>
      <c r="C2539" s="586">
        <f t="shared" si="161"/>
        <v>3.5</v>
      </c>
      <c r="F2539">
        <v>2538</v>
      </c>
      <c r="G2539" s="587">
        <f t="shared" si="162"/>
        <v>472605</v>
      </c>
      <c r="H2539" s="586">
        <f t="shared" si="163"/>
        <v>7</v>
      </c>
    </row>
    <row r="2540" spans="1:8" x14ac:dyDescent="0.25">
      <c r="A2540">
        <v>2539</v>
      </c>
      <c r="B2540" s="579">
        <f t="shared" si="164"/>
        <v>236302.5</v>
      </c>
      <c r="C2540" s="586">
        <f t="shared" si="161"/>
        <v>3.5</v>
      </c>
      <c r="F2540">
        <v>2539</v>
      </c>
      <c r="G2540" s="587">
        <f t="shared" si="162"/>
        <v>472605</v>
      </c>
      <c r="H2540" s="586">
        <f t="shared" si="163"/>
        <v>7</v>
      </c>
    </row>
    <row r="2541" spans="1:8" x14ac:dyDescent="0.25">
      <c r="A2541">
        <v>2540</v>
      </c>
      <c r="B2541" s="579">
        <f t="shared" si="164"/>
        <v>236302.5</v>
      </c>
      <c r="C2541" s="586">
        <f t="shared" si="161"/>
        <v>3.5</v>
      </c>
      <c r="F2541">
        <v>2540</v>
      </c>
      <c r="G2541" s="587">
        <f t="shared" si="162"/>
        <v>472605</v>
      </c>
      <c r="H2541" s="586">
        <f t="shared" si="163"/>
        <v>7</v>
      </c>
    </row>
    <row r="2542" spans="1:8" x14ac:dyDescent="0.25">
      <c r="A2542">
        <v>2541</v>
      </c>
      <c r="B2542" s="579">
        <f t="shared" si="164"/>
        <v>236302.5</v>
      </c>
      <c r="C2542" s="586">
        <f t="shared" si="161"/>
        <v>3.5</v>
      </c>
      <c r="F2542">
        <v>2541</v>
      </c>
      <c r="G2542" s="587">
        <f t="shared" si="162"/>
        <v>472605</v>
      </c>
      <c r="H2542" s="586">
        <f t="shared" si="163"/>
        <v>7</v>
      </c>
    </row>
    <row r="2543" spans="1:8" x14ac:dyDescent="0.25">
      <c r="A2543">
        <v>2542</v>
      </c>
      <c r="B2543" s="579">
        <f t="shared" si="164"/>
        <v>236302.5</v>
      </c>
      <c r="C2543" s="586">
        <f t="shared" si="161"/>
        <v>3.5</v>
      </c>
      <c r="F2543">
        <v>2542</v>
      </c>
      <c r="G2543" s="587">
        <f t="shared" si="162"/>
        <v>472605</v>
      </c>
      <c r="H2543" s="586">
        <f t="shared" si="163"/>
        <v>7</v>
      </c>
    </row>
    <row r="2544" spans="1:8" x14ac:dyDescent="0.25">
      <c r="A2544">
        <v>2543</v>
      </c>
      <c r="B2544" s="579">
        <f t="shared" si="164"/>
        <v>236302.5</v>
      </c>
      <c r="C2544" s="586">
        <f t="shared" si="161"/>
        <v>3.5</v>
      </c>
      <c r="F2544">
        <v>2543</v>
      </c>
      <c r="G2544" s="587">
        <f t="shared" si="162"/>
        <v>472605</v>
      </c>
      <c r="H2544" s="586">
        <f t="shared" si="163"/>
        <v>7</v>
      </c>
    </row>
    <row r="2545" spans="1:8" x14ac:dyDescent="0.25">
      <c r="A2545">
        <v>2544</v>
      </c>
      <c r="B2545" s="579">
        <f t="shared" si="164"/>
        <v>236302.5</v>
      </c>
      <c r="C2545" s="586">
        <f t="shared" si="161"/>
        <v>3.5</v>
      </c>
      <c r="F2545">
        <v>2544</v>
      </c>
      <c r="G2545" s="587">
        <f t="shared" si="162"/>
        <v>472605</v>
      </c>
      <c r="H2545" s="586">
        <f t="shared" si="163"/>
        <v>7</v>
      </c>
    </row>
    <row r="2546" spans="1:8" x14ac:dyDescent="0.25">
      <c r="A2546">
        <v>2545</v>
      </c>
      <c r="B2546" s="579">
        <f t="shared" si="164"/>
        <v>236302.5</v>
      </c>
      <c r="C2546" s="586">
        <f t="shared" si="161"/>
        <v>3.5</v>
      </c>
      <c r="F2546">
        <v>2545</v>
      </c>
      <c r="G2546" s="587">
        <f t="shared" si="162"/>
        <v>472605</v>
      </c>
      <c r="H2546" s="586">
        <f t="shared" si="163"/>
        <v>7</v>
      </c>
    </row>
    <row r="2547" spans="1:8" x14ac:dyDescent="0.25">
      <c r="A2547">
        <v>2546</v>
      </c>
      <c r="B2547" s="579">
        <f t="shared" si="164"/>
        <v>236302.5</v>
      </c>
      <c r="C2547" s="586">
        <f t="shared" si="161"/>
        <v>3.5</v>
      </c>
      <c r="F2547">
        <v>2546</v>
      </c>
      <c r="G2547" s="587">
        <f t="shared" si="162"/>
        <v>472605</v>
      </c>
      <c r="H2547" s="586">
        <f t="shared" si="163"/>
        <v>7</v>
      </c>
    </row>
    <row r="2548" spans="1:8" x14ac:dyDescent="0.25">
      <c r="A2548">
        <v>2547</v>
      </c>
      <c r="B2548" s="579">
        <f t="shared" si="164"/>
        <v>236302.5</v>
      </c>
      <c r="C2548" s="586">
        <f t="shared" si="161"/>
        <v>3.5</v>
      </c>
      <c r="F2548">
        <v>2547</v>
      </c>
      <c r="G2548" s="587">
        <f t="shared" si="162"/>
        <v>472605</v>
      </c>
      <c r="H2548" s="586">
        <f t="shared" si="163"/>
        <v>7</v>
      </c>
    </row>
    <row r="2549" spans="1:8" x14ac:dyDescent="0.25">
      <c r="A2549">
        <v>2548</v>
      </c>
      <c r="B2549" s="579">
        <f t="shared" si="164"/>
        <v>236302.5</v>
      </c>
      <c r="C2549" s="586">
        <f t="shared" si="161"/>
        <v>3.5</v>
      </c>
      <c r="F2549">
        <v>2548</v>
      </c>
      <c r="G2549" s="587">
        <f t="shared" si="162"/>
        <v>472605</v>
      </c>
      <c r="H2549" s="586">
        <f t="shared" si="163"/>
        <v>7</v>
      </c>
    </row>
    <row r="2550" spans="1:8" x14ac:dyDescent="0.25">
      <c r="A2550">
        <v>2549</v>
      </c>
      <c r="B2550" s="579">
        <f t="shared" si="164"/>
        <v>236302.5</v>
      </c>
      <c r="C2550" s="586">
        <f t="shared" si="161"/>
        <v>3.5</v>
      </c>
      <c r="F2550">
        <v>2549</v>
      </c>
      <c r="G2550" s="587">
        <f t="shared" si="162"/>
        <v>472605</v>
      </c>
      <c r="H2550" s="586">
        <f t="shared" si="163"/>
        <v>7</v>
      </c>
    </row>
    <row r="2551" spans="1:8" x14ac:dyDescent="0.25">
      <c r="A2551">
        <v>2550</v>
      </c>
      <c r="B2551" s="579">
        <f t="shared" si="164"/>
        <v>236302.5</v>
      </c>
      <c r="C2551" s="586">
        <f t="shared" si="161"/>
        <v>3.5</v>
      </c>
      <c r="F2551">
        <v>2550</v>
      </c>
      <c r="G2551" s="587">
        <f t="shared" si="162"/>
        <v>472605</v>
      </c>
      <c r="H2551" s="586">
        <f t="shared" si="163"/>
        <v>7</v>
      </c>
    </row>
    <row r="2552" spans="1:8" x14ac:dyDescent="0.25">
      <c r="A2552">
        <v>2551</v>
      </c>
      <c r="B2552" s="579">
        <f t="shared" si="164"/>
        <v>236302.5</v>
      </c>
      <c r="C2552" s="586">
        <f t="shared" si="161"/>
        <v>3.5</v>
      </c>
      <c r="F2552">
        <v>2551</v>
      </c>
      <c r="G2552" s="587">
        <f t="shared" si="162"/>
        <v>472605</v>
      </c>
      <c r="H2552" s="586">
        <f t="shared" si="163"/>
        <v>7</v>
      </c>
    </row>
    <row r="2553" spans="1:8" x14ac:dyDescent="0.25">
      <c r="A2553">
        <v>2552</v>
      </c>
      <c r="B2553" s="579">
        <f t="shared" si="164"/>
        <v>236302.5</v>
      </c>
      <c r="C2553" s="586">
        <f t="shared" si="161"/>
        <v>3.5</v>
      </c>
      <c r="F2553">
        <v>2552</v>
      </c>
      <c r="G2553" s="587">
        <f t="shared" si="162"/>
        <v>472605</v>
      </c>
      <c r="H2553" s="586">
        <f t="shared" si="163"/>
        <v>7</v>
      </c>
    </row>
    <row r="2554" spans="1:8" x14ac:dyDescent="0.25">
      <c r="A2554">
        <v>2553</v>
      </c>
      <c r="B2554" s="579">
        <f t="shared" si="164"/>
        <v>236302.5</v>
      </c>
      <c r="C2554" s="586">
        <f t="shared" si="161"/>
        <v>3.5</v>
      </c>
      <c r="F2554">
        <v>2553</v>
      </c>
      <c r="G2554" s="587">
        <f t="shared" si="162"/>
        <v>472605</v>
      </c>
      <c r="H2554" s="586">
        <f t="shared" si="163"/>
        <v>7</v>
      </c>
    </row>
    <row r="2555" spans="1:8" x14ac:dyDescent="0.25">
      <c r="A2555">
        <v>2554</v>
      </c>
      <c r="B2555" s="579">
        <f t="shared" si="164"/>
        <v>236302.5</v>
      </c>
      <c r="C2555" s="586">
        <f t="shared" si="161"/>
        <v>3.5</v>
      </c>
      <c r="F2555">
        <v>2554</v>
      </c>
      <c r="G2555" s="587">
        <f t="shared" si="162"/>
        <v>472605</v>
      </c>
      <c r="H2555" s="586">
        <f t="shared" si="163"/>
        <v>7</v>
      </c>
    </row>
    <row r="2556" spans="1:8" x14ac:dyDescent="0.25">
      <c r="A2556">
        <v>2555</v>
      </c>
      <c r="B2556" s="579">
        <f t="shared" si="164"/>
        <v>236302.5</v>
      </c>
      <c r="C2556" s="586">
        <f t="shared" si="161"/>
        <v>3.5</v>
      </c>
      <c r="F2556">
        <v>2555</v>
      </c>
      <c r="G2556" s="587">
        <f t="shared" si="162"/>
        <v>472605</v>
      </c>
      <c r="H2556" s="586">
        <f t="shared" si="163"/>
        <v>7</v>
      </c>
    </row>
    <row r="2557" spans="1:8" x14ac:dyDescent="0.25">
      <c r="A2557">
        <v>2556</v>
      </c>
      <c r="B2557" s="579">
        <f t="shared" si="164"/>
        <v>236302.5</v>
      </c>
      <c r="C2557" s="586">
        <f t="shared" si="161"/>
        <v>3.5</v>
      </c>
      <c r="F2557">
        <v>2556</v>
      </c>
      <c r="G2557" s="587">
        <f t="shared" si="162"/>
        <v>472605</v>
      </c>
      <c r="H2557" s="586">
        <f t="shared" si="163"/>
        <v>7</v>
      </c>
    </row>
    <row r="2558" spans="1:8" x14ac:dyDescent="0.25">
      <c r="A2558">
        <v>2557</v>
      </c>
      <c r="B2558" s="579">
        <f t="shared" si="164"/>
        <v>236302.5</v>
      </c>
      <c r="C2558" s="586">
        <f t="shared" si="161"/>
        <v>3.5</v>
      </c>
      <c r="F2558">
        <v>2557</v>
      </c>
      <c r="G2558" s="587">
        <f t="shared" si="162"/>
        <v>472605</v>
      </c>
      <c r="H2558" s="586">
        <f t="shared" si="163"/>
        <v>7</v>
      </c>
    </row>
    <row r="2559" spans="1:8" x14ac:dyDescent="0.25">
      <c r="A2559">
        <v>2558</v>
      </c>
      <c r="B2559" s="579">
        <f t="shared" si="164"/>
        <v>236302.5</v>
      </c>
      <c r="C2559" s="586">
        <f t="shared" si="161"/>
        <v>3.5</v>
      </c>
      <c r="F2559">
        <v>2558</v>
      </c>
      <c r="G2559" s="587">
        <f t="shared" si="162"/>
        <v>472605</v>
      </c>
      <c r="H2559" s="586">
        <f t="shared" si="163"/>
        <v>7</v>
      </c>
    </row>
    <row r="2560" spans="1:8" x14ac:dyDescent="0.25">
      <c r="A2560">
        <v>2559</v>
      </c>
      <c r="B2560" s="579">
        <f t="shared" si="164"/>
        <v>236302.5</v>
      </c>
      <c r="C2560" s="586">
        <f t="shared" si="161"/>
        <v>3.5</v>
      </c>
      <c r="F2560">
        <v>2559</v>
      </c>
      <c r="G2560" s="587">
        <f t="shared" si="162"/>
        <v>472605</v>
      </c>
      <c r="H2560" s="586">
        <f t="shared" si="163"/>
        <v>7</v>
      </c>
    </row>
    <row r="2561" spans="1:8" x14ac:dyDescent="0.25">
      <c r="A2561">
        <v>2560</v>
      </c>
      <c r="B2561" s="579">
        <f t="shared" si="164"/>
        <v>236302.5</v>
      </c>
      <c r="C2561" s="586">
        <f t="shared" si="161"/>
        <v>3.5</v>
      </c>
      <c r="F2561">
        <v>2560</v>
      </c>
      <c r="G2561" s="587">
        <f t="shared" si="162"/>
        <v>472605</v>
      </c>
      <c r="H2561" s="586">
        <f t="shared" si="163"/>
        <v>7</v>
      </c>
    </row>
    <row r="2562" spans="1:8" x14ac:dyDescent="0.25">
      <c r="A2562">
        <v>2561</v>
      </c>
      <c r="B2562" s="579">
        <f t="shared" si="164"/>
        <v>236302.5</v>
      </c>
      <c r="C2562" s="586">
        <f t="shared" si="161"/>
        <v>3.5</v>
      </c>
      <c r="F2562">
        <v>2561</v>
      </c>
      <c r="G2562" s="587">
        <f t="shared" si="162"/>
        <v>472605</v>
      </c>
      <c r="H2562" s="586">
        <f t="shared" si="163"/>
        <v>7</v>
      </c>
    </row>
    <row r="2563" spans="1:8" x14ac:dyDescent="0.25">
      <c r="A2563">
        <v>2562</v>
      </c>
      <c r="B2563" s="579">
        <f t="shared" si="164"/>
        <v>236302.5</v>
      </c>
      <c r="C2563" s="586">
        <f t="shared" ref="C2563:C2626" si="165">B2563/$D$2</f>
        <v>3.5</v>
      </c>
      <c r="F2563">
        <v>2562</v>
      </c>
      <c r="G2563" s="587">
        <f t="shared" ref="G2563:G2626" si="166">H2563*$D$2</f>
        <v>472605</v>
      </c>
      <c r="H2563" s="586">
        <f t="shared" si="163"/>
        <v>7</v>
      </c>
    </row>
    <row r="2564" spans="1:8" x14ac:dyDescent="0.25">
      <c r="A2564">
        <v>2563</v>
      </c>
      <c r="B2564" s="579">
        <f t="shared" si="164"/>
        <v>236302.5</v>
      </c>
      <c r="C2564" s="586">
        <f t="shared" si="165"/>
        <v>3.5</v>
      </c>
      <c r="F2564">
        <v>2563</v>
      </c>
      <c r="G2564" s="587">
        <f t="shared" si="166"/>
        <v>472605</v>
      </c>
      <c r="H2564" s="586">
        <f t="shared" si="163"/>
        <v>7</v>
      </c>
    </row>
    <row r="2565" spans="1:8" x14ac:dyDescent="0.25">
      <c r="A2565">
        <v>2564</v>
      </c>
      <c r="B2565" s="579">
        <f t="shared" si="164"/>
        <v>236302.5</v>
      </c>
      <c r="C2565" s="586">
        <f t="shared" si="165"/>
        <v>3.5</v>
      </c>
      <c r="F2565">
        <v>2564</v>
      </c>
      <c r="G2565" s="587">
        <f t="shared" si="166"/>
        <v>472605</v>
      </c>
      <c r="H2565" s="586">
        <f t="shared" si="163"/>
        <v>7</v>
      </c>
    </row>
    <row r="2566" spans="1:8" x14ac:dyDescent="0.25">
      <c r="A2566">
        <v>2565</v>
      </c>
      <c r="B2566" s="579">
        <f t="shared" si="164"/>
        <v>236302.5</v>
      </c>
      <c r="C2566" s="586">
        <f t="shared" si="165"/>
        <v>3.5</v>
      </c>
      <c r="F2566">
        <v>2565</v>
      </c>
      <c r="G2566" s="587">
        <f t="shared" si="166"/>
        <v>472605</v>
      </c>
      <c r="H2566" s="586">
        <f t="shared" si="163"/>
        <v>7</v>
      </c>
    </row>
    <row r="2567" spans="1:8" x14ac:dyDescent="0.25">
      <c r="A2567">
        <v>2566</v>
      </c>
      <c r="B2567" s="579">
        <f t="shared" si="164"/>
        <v>236302.5</v>
      </c>
      <c r="C2567" s="586">
        <f t="shared" si="165"/>
        <v>3.5</v>
      </c>
      <c r="F2567">
        <v>2566</v>
      </c>
      <c r="G2567" s="587">
        <f t="shared" si="166"/>
        <v>472605</v>
      </c>
      <c r="H2567" s="586">
        <f t="shared" si="163"/>
        <v>7</v>
      </c>
    </row>
    <row r="2568" spans="1:8" x14ac:dyDescent="0.25">
      <c r="A2568">
        <v>2567</v>
      </c>
      <c r="B2568" s="579">
        <f t="shared" si="164"/>
        <v>236302.5</v>
      </c>
      <c r="C2568" s="586">
        <f t="shared" si="165"/>
        <v>3.5</v>
      </c>
      <c r="F2568">
        <v>2567</v>
      </c>
      <c r="G2568" s="587">
        <f t="shared" si="166"/>
        <v>472605</v>
      </c>
      <c r="H2568" s="586">
        <f t="shared" si="163"/>
        <v>7</v>
      </c>
    </row>
    <row r="2569" spans="1:8" x14ac:dyDescent="0.25">
      <c r="A2569">
        <v>2568</v>
      </c>
      <c r="B2569" s="579">
        <f t="shared" si="164"/>
        <v>236302.5</v>
      </c>
      <c r="C2569" s="586">
        <f t="shared" si="165"/>
        <v>3.5</v>
      </c>
      <c r="F2569">
        <v>2568</v>
      </c>
      <c r="G2569" s="587">
        <f t="shared" si="166"/>
        <v>472605</v>
      </c>
      <c r="H2569" s="586">
        <f t="shared" si="163"/>
        <v>7</v>
      </c>
    </row>
    <row r="2570" spans="1:8" x14ac:dyDescent="0.25">
      <c r="A2570">
        <v>2569</v>
      </c>
      <c r="B2570" s="579">
        <f t="shared" si="164"/>
        <v>236302.5</v>
      </c>
      <c r="C2570" s="586">
        <f t="shared" si="165"/>
        <v>3.5</v>
      </c>
      <c r="F2570">
        <v>2569</v>
      </c>
      <c r="G2570" s="587">
        <f t="shared" si="166"/>
        <v>472605</v>
      </c>
      <c r="H2570" s="586">
        <f t="shared" si="163"/>
        <v>7</v>
      </c>
    </row>
    <row r="2571" spans="1:8" x14ac:dyDescent="0.25">
      <c r="A2571">
        <v>2570</v>
      </c>
      <c r="B2571" s="579">
        <f t="shared" si="164"/>
        <v>236302.5</v>
      </c>
      <c r="C2571" s="586">
        <f t="shared" si="165"/>
        <v>3.5</v>
      </c>
      <c r="F2571">
        <v>2570</v>
      </c>
      <c r="G2571" s="587">
        <f t="shared" si="166"/>
        <v>472605</v>
      </c>
      <c r="H2571" s="586">
        <f t="shared" si="163"/>
        <v>7</v>
      </c>
    </row>
    <row r="2572" spans="1:8" x14ac:dyDescent="0.25">
      <c r="A2572">
        <v>2571</v>
      </c>
      <c r="B2572" s="579">
        <f t="shared" si="164"/>
        <v>236302.5</v>
      </c>
      <c r="C2572" s="586">
        <f t="shared" si="165"/>
        <v>3.5</v>
      </c>
      <c r="F2572">
        <v>2571</v>
      </c>
      <c r="G2572" s="587">
        <f t="shared" si="166"/>
        <v>472605</v>
      </c>
      <c r="H2572" s="586">
        <f t="shared" si="163"/>
        <v>7</v>
      </c>
    </row>
    <row r="2573" spans="1:8" x14ac:dyDescent="0.25">
      <c r="A2573">
        <v>2572</v>
      </c>
      <c r="B2573" s="579">
        <f t="shared" si="164"/>
        <v>236302.5</v>
      </c>
      <c r="C2573" s="586">
        <f t="shared" si="165"/>
        <v>3.5</v>
      </c>
      <c r="F2573">
        <v>2572</v>
      </c>
      <c r="G2573" s="587">
        <f t="shared" si="166"/>
        <v>472605</v>
      </c>
      <c r="H2573" s="586">
        <f t="shared" si="163"/>
        <v>7</v>
      </c>
    </row>
    <row r="2574" spans="1:8" x14ac:dyDescent="0.25">
      <c r="A2574">
        <v>2573</v>
      </c>
      <c r="B2574" s="579">
        <f t="shared" si="164"/>
        <v>236302.5</v>
      </c>
      <c r="C2574" s="586">
        <f t="shared" si="165"/>
        <v>3.5</v>
      </c>
      <c r="F2574">
        <v>2573</v>
      </c>
      <c r="G2574" s="587">
        <f t="shared" si="166"/>
        <v>472605</v>
      </c>
      <c r="H2574" s="586">
        <f t="shared" si="163"/>
        <v>7</v>
      </c>
    </row>
    <row r="2575" spans="1:8" x14ac:dyDescent="0.25">
      <c r="A2575">
        <v>2574</v>
      </c>
      <c r="B2575" s="579">
        <f t="shared" si="164"/>
        <v>236302.5</v>
      </c>
      <c r="C2575" s="586">
        <f t="shared" si="165"/>
        <v>3.5</v>
      </c>
      <c r="F2575">
        <v>2574</v>
      </c>
      <c r="G2575" s="587">
        <f t="shared" si="166"/>
        <v>472605</v>
      </c>
      <c r="H2575" s="586">
        <f t="shared" si="163"/>
        <v>7</v>
      </c>
    </row>
    <row r="2576" spans="1:8" x14ac:dyDescent="0.25">
      <c r="A2576">
        <v>2575</v>
      </c>
      <c r="B2576" s="579">
        <f t="shared" si="164"/>
        <v>236302.5</v>
      </c>
      <c r="C2576" s="586">
        <f t="shared" si="165"/>
        <v>3.5</v>
      </c>
      <c r="F2576">
        <v>2575</v>
      </c>
      <c r="G2576" s="587">
        <f t="shared" si="166"/>
        <v>472605</v>
      </c>
      <c r="H2576" s="586">
        <f t="shared" si="163"/>
        <v>7</v>
      </c>
    </row>
    <row r="2577" spans="1:8" x14ac:dyDescent="0.25">
      <c r="A2577">
        <v>2576</v>
      </c>
      <c r="B2577" s="579">
        <f t="shared" si="164"/>
        <v>236302.5</v>
      </c>
      <c r="C2577" s="586">
        <f t="shared" si="165"/>
        <v>3.5</v>
      </c>
      <c r="F2577">
        <v>2576</v>
      </c>
      <c r="G2577" s="587">
        <f t="shared" si="166"/>
        <v>472605</v>
      </c>
      <c r="H2577" s="586">
        <f t="shared" si="163"/>
        <v>7</v>
      </c>
    </row>
    <row r="2578" spans="1:8" x14ac:dyDescent="0.25">
      <c r="A2578">
        <v>2577</v>
      </c>
      <c r="B2578" s="579">
        <f t="shared" si="164"/>
        <v>236302.5</v>
      </c>
      <c r="C2578" s="586">
        <f t="shared" si="165"/>
        <v>3.5</v>
      </c>
      <c r="F2578">
        <v>2577</v>
      </c>
      <c r="G2578" s="587">
        <f t="shared" si="166"/>
        <v>472605</v>
      </c>
      <c r="H2578" s="586">
        <f t="shared" si="163"/>
        <v>7</v>
      </c>
    </row>
    <row r="2579" spans="1:8" x14ac:dyDescent="0.25">
      <c r="A2579">
        <v>2578</v>
      </c>
      <c r="B2579" s="579">
        <f t="shared" si="164"/>
        <v>236302.5</v>
      </c>
      <c r="C2579" s="586">
        <f t="shared" si="165"/>
        <v>3.5</v>
      </c>
      <c r="F2579">
        <v>2578</v>
      </c>
      <c r="G2579" s="587">
        <f t="shared" si="166"/>
        <v>472605</v>
      </c>
      <c r="H2579" s="586">
        <f t="shared" ref="H2579:H2642" si="167">$L$7</f>
        <v>7</v>
      </c>
    </row>
    <row r="2580" spans="1:8" x14ac:dyDescent="0.25">
      <c r="A2580">
        <v>2579</v>
      </c>
      <c r="B2580" s="579">
        <f t="shared" si="164"/>
        <v>236302.5</v>
      </c>
      <c r="C2580" s="586">
        <f t="shared" si="165"/>
        <v>3.5</v>
      </c>
      <c r="F2580">
        <v>2579</v>
      </c>
      <c r="G2580" s="587">
        <f t="shared" si="166"/>
        <v>472605</v>
      </c>
      <c r="H2580" s="586">
        <f t="shared" si="167"/>
        <v>7</v>
      </c>
    </row>
    <row r="2581" spans="1:8" x14ac:dyDescent="0.25">
      <c r="A2581">
        <v>2580</v>
      </c>
      <c r="B2581" s="579">
        <f t="shared" si="164"/>
        <v>236302.5</v>
      </c>
      <c r="C2581" s="586">
        <f t="shared" si="165"/>
        <v>3.5</v>
      </c>
      <c r="F2581">
        <v>2580</v>
      </c>
      <c r="G2581" s="587">
        <f t="shared" si="166"/>
        <v>472605</v>
      </c>
      <c r="H2581" s="586">
        <f t="shared" si="167"/>
        <v>7</v>
      </c>
    </row>
    <row r="2582" spans="1:8" x14ac:dyDescent="0.25">
      <c r="A2582">
        <v>2581</v>
      </c>
      <c r="B2582" s="579">
        <f t="shared" si="164"/>
        <v>236302.5</v>
      </c>
      <c r="C2582" s="586">
        <f t="shared" si="165"/>
        <v>3.5</v>
      </c>
      <c r="F2582">
        <v>2581</v>
      </c>
      <c r="G2582" s="587">
        <f t="shared" si="166"/>
        <v>472605</v>
      </c>
      <c r="H2582" s="586">
        <f t="shared" si="167"/>
        <v>7</v>
      </c>
    </row>
    <row r="2583" spans="1:8" x14ac:dyDescent="0.25">
      <c r="A2583">
        <v>2582</v>
      </c>
      <c r="B2583" s="579">
        <f t="shared" si="164"/>
        <v>236302.5</v>
      </c>
      <c r="C2583" s="586">
        <f t="shared" si="165"/>
        <v>3.5</v>
      </c>
      <c r="F2583">
        <v>2582</v>
      </c>
      <c r="G2583" s="587">
        <f t="shared" si="166"/>
        <v>472605</v>
      </c>
      <c r="H2583" s="586">
        <f t="shared" si="167"/>
        <v>7</v>
      </c>
    </row>
    <row r="2584" spans="1:8" x14ac:dyDescent="0.25">
      <c r="A2584">
        <v>2583</v>
      </c>
      <c r="B2584" s="579">
        <f t="shared" si="164"/>
        <v>236302.5</v>
      </c>
      <c r="C2584" s="586">
        <f t="shared" si="165"/>
        <v>3.5</v>
      </c>
      <c r="F2584">
        <v>2583</v>
      </c>
      <c r="G2584" s="587">
        <f t="shared" si="166"/>
        <v>472605</v>
      </c>
      <c r="H2584" s="586">
        <f t="shared" si="167"/>
        <v>7</v>
      </c>
    </row>
    <row r="2585" spans="1:8" x14ac:dyDescent="0.25">
      <c r="A2585">
        <v>2584</v>
      </c>
      <c r="B2585" s="579">
        <f t="shared" si="164"/>
        <v>236302.5</v>
      </c>
      <c r="C2585" s="586">
        <f t="shared" si="165"/>
        <v>3.5</v>
      </c>
      <c r="F2585">
        <v>2584</v>
      </c>
      <c r="G2585" s="587">
        <f t="shared" si="166"/>
        <v>472605</v>
      </c>
      <c r="H2585" s="586">
        <f t="shared" si="167"/>
        <v>7</v>
      </c>
    </row>
    <row r="2586" spans="1:8" x14ac:dyDescent="0.25">
      <c r="A2586">
        <v>2585</v>
      </c>
      <c r="B2586" s="579">
        <f t="shared" si="164"/>
        <v>236302.5</v>
      </c>
      <c r="C2586" s="586">
        <f t="shared" si="165"/>
        <v>3.5</v>
      </c>
      <c r="F2586">
        <v>2585</v>
      </c>
      <c r="G2586" s="587">
        <f t="shared" si="166"/>
        <v>472605</v>
      </c>
      <c r="H2586" s="586">
        <f t="shared" si="167"/>
        <v>7</v>
      </c>
    </row>
    <row r="2587" spans="1:8" x14ac:dyDescent="0.25">
      <c r="A2587">
        <v>2586</v>
      </c>
      <c r="B2587" s="579">
        <f t="shared" ref="B2587:B2650" si="168">3.5*$D$2</f>
        <v>236302.5</v>
      </c>
      <c r="C2587" s="586">
        <f t="shared" si="165"/>
        <v>3.5</v>
      </c>
      <c r="F2587">
        <v>2586</v>
      </c>
      <c r="G2587" s="587">
        <f t="shared" si="166"/>
        <v>472605</v>
      </c>
      <c r="H2587" s="586">
        <f t="shared" si="167"/>
        <v>7</v>
      </c>
    </row>
    <row r="2588" spans="1:8" x14ac:dyDescent="0.25">
      <c r="A2588">
        <v>2587</v>
      </c>
      <c r="B2588" s="579">
        <f t="shared" si="168"/>
        <v>236302.5</v>
      </c>
      <c r="C2588" s="586">
        <f t="shared" si="165"/>
        <v>3.5</v>
      </c>
      <c r="F2588">
        <v>2587</v>
      </c>
      <c r="G2588" s="587">
        <f t="shared" si="166"/>
        <v>472605</v>
      </c>
      <c r="H2588" s="586">
        <f t="shared" si="167"/>
        <v>7</v>
      </c>
    </row>
    <row r="2589" spans="1:8" x14ac:dyDescent="0.25">
      <c r="A2589">
        <v>2588</v>
      </c>
      <c r="B2589" s="579">
        <f t="shared" si="168"/>
        <v>236302.5</v>
      </c>
      <c r="C2589" s="586">
        <f t="shared" si="165"/>
        <v>3.5</v>
      </c>
      <c r="F2589">
        <v>2588</v>
      </c>
      <c r="G2589" s="587">
        <f t="shared" si="166"/>
        <v>472605</v>
      </c>
      <c r="H2589" s="586">
        <f t="shared" si="167"/>
        <v>7</v>
      </c>
    </row>
    <row r="2590" spans="1:8" x14ac:dyDescent="0.25">
      <c r="A2590">
        <v>2589</v>
      </c>
      <c r="B2590" s="579">
        <f t="shared" si="168"/>
        <v>236302.5</v>
      </c>
      <c r="C2590" s="586">
        <f t="shared" si="165"/>
        <v>3.5</v>
      </c>
      <c r="F2590">
        <v>2589</v>
      </c>
      <c r="G2590" s="587">
        <f t="shared" si="166"/>
        <v>472605</v>
      </c>
      <c r="H2590" s="586">
        <f t="shared" si="167"/>
        <v>7</v>
      </c>
    </row>
    <row r="2591" spans="1:8" x14ac:dyDescent="0.25">
      <c r="A2591">
        <v>2590</v>
      </c>
      <c r="B2591" s="579">
        <f t="shared" si="168"/>
        <v>236302.5</v>
      </c>
      <c r="C2591" s="586">
        <f t="shared" si="165"/>
        <v>3.5</v>
      </c>
      <c r="F2591">
        <v>2590</v>
      </c>
      <c r="G2591" s="587">
        <f t="shared" si="166"/>
        <v>472605</v>
      </c>
      <c r="H2591" s="586">
        <f t="shared" si="167"/>
        <v>7</v>
      </c>
    </row>
    <row r="2592" spans="1:8" x14ac:dyDescent="0.25">
      <c r="A2592">
        <v>2591</v>
      </c>
      <c r="B2592" s="579">
        <f t="shared" si="168"/>
        <v>236302.5</v>
      </c>
      <c r="C2592" s="586">
        <f t="shared" si="165"/>
        <v>3.5</v>
      </c>
      <c r="F2592">
        <v>2591</v>
      </c>
      <c r="G2592" s="587">
        <f t="shared" si="166"/>
        <v>472605</v>
      </c>
      <c r="H2592" s="586">
        <f t="shared" si="167"/>
        <v>7</v>
      </c>
    </row>
    <row r="2593" spans="1:8" x14ac:dyDescent="0.25">
      <c r="A2593">
        <v>2592</v>
      </c>
      <c r="B2593" s="579">
        <f t="shared" si="168"/>
        <v>236302.5</v>
      </c>
      <c r="C2593" s="586">
        <f t="shared" si="165"/>
        <v>3.5</v>
      </c>
      <c r="F2593">
        <v>2592</v>
      </c>
      <c r="G2593" s="587">
        <f t="shared" si="166"/>
        <v>472605</v>
      </c>
      <c r="H2593" s="586">
        <f t="shared" si="167"/>
        <v>7</v>
      </c>
    </row>
    <row r="2594" spans="1:8" x14ac:dyDescent="0.25">
      <c r="A2594">
        <v>2593</v>
      </c>
      <c r="B2594" s="579">
        <f t="shared" si="168"/>
        <v>236302.5</v>
      </c>
      <c r="C2594" s="586">
        <f t="shared" si="165"/>
        <v>3.5</v>
      </c>
      <c r="F2594">
        <v>2593</v>
      </c>
      <c r="G2594" s="587">
        <f t="shared" si="166"/>
        <v>472605</v>
      </c>
      <c r="H2594" s="586">
        <f t="shared" si="167"/>
        <v>7</v>
      </c>
    </row>
    <row r="2595" spans="1:8" x14ac:dyDescent="0.25">
      <c r="A2595">
        <v>2594</v>
      </c>
      <c r="B2595" s="579">
        <f t="shared" si="168"/>
        <v>236302.5</v>
      </c>
      <c r="C2595" s="586">
        <f t="shared" si="165"/>
        <v>3.5</v>
      </c>
      <c r="F2595">
        <v>2594</v>
      </c>
      <c r="G2595" s="587">
        <f t="shared" si="166"/>
        <v>472605</v>
      </c>
      <c r="H2595" s="586">
        <f t="shared" si="167"/>
        <v>7</v>
      </c>
    </row>
    <row r="2596" spans="1:8" x14ac:dyDescent="0.25">
      <c r="A2596">
        <v>2595</v>
      </c>
      <c r="B2596" s="579">
        <f t="shared" si="168"/>
        <v>236302.5</v>
      </c>
      <c r="C2596" s="586">
        <f t="shared" si="165"/>
        <v>3.5</v>
      </c>
      <c r="F2596">
        <v>2595</v>
      </c>
      <c r="G2596" s="587">
        <f t="shared" si="166"/>
        <v>472605</v>
      </c>
      <c r="H2596" s="586">
        <f t="shared" si="167"/>
        <v>7</v>
      </c>
    </row>
    <row r="2597" spans="1:8" x14ac:dyDescent="0.25">
      <c r="A2597">
        <v>2596</v>
      </c>
      <c r="B2597" s="579">
        <f t="shared" si="168"/>
        <v>236302.5</v>
      </c>
      <c r="C2597" s="586">
        <f t="shared" si="165"/>
        <v>3.5</v>
      </c>
      <c r="F2597">
        <v>2596</v>
      </c>
      <c r="G2597" s="587">
        <f t="shared" si="166"/>
        <v>472605</v>
      </c>
      <c r="H2597" s="586">
        <f t="shared" si="167"/>
        <v>7</v>
      </c>
    </row>
    <row r="2598" spans="1:8" x14ac:dyDescent="0.25">
      <c r="A2598">
        <v>2597</v>
      </c>
      <c r="B2598" s="579">
        <f t="shared" si="168"/>
        <v>236302.5</v>
      </c>
      <c r="C2598" s="586">
        <f t="shared" si="165"/>
        <v>3.5</v>
      </c>
      <c r="F2598">
        <v>2597</v>
      </c>
      <c r="G2598" s="587">
        <f t="shared" si="166"/>
        <v>472605</v>
      </c>
      <c r="H2598" s="586">
        <f t="shared" si="167"/>
        <v>7</v>
      </c>
    </row>
    <row r="2599" spans="1:8" x14ac:dyDescent="0.25">
      <c r="A2599">
        <v>2598</v>
      </c>
      <c r="B2599" s="579">
        <f t="shared" si="168"/>
        <v>236302.5</v>
      </c>
      <c r="C2599" s="586">
        <f t="shared" si="165"/>
        <v>3.5</v>
      </c>
      <c r="F2599">
        <v>2598</v>
      </c>
      <c r="G2599" s="587">
        <f t="shared" si="166"/>
        <v>472605</v>
      </c>
      <c r="H2599" s="586">
        <f t="shared" si="167"/>
        <v>7</v>
      </c>
    </row>
    <row r="2600" spans="1:8" x14ac:dyDescent="0.25">
      <c r="A2600">
        <v>2599</v>
      </c>
      <c r="B2600" s="579">
        <f t="shared" si="168"/>
        <v>236302.5</v>
      </c>
      <c r="C2600" s="586">
        <f t="shared" si="165"/>
        <v>3.5</v>
      </c>
      <c r="F2600">
        <v>2599</v>
      </c>
      <c r="G2600" s="587">
        <f t="shared" si="166"/>
        <v>472605</v>
      </c>
      <c r="H2600" s="586">
        <f t="shared" si="167"/>
        <v>7</v>
      </c>
    </row>
    <row r="2601" spans="1:8" x14ac:dyDescent="0.25">
      <c r="A2601">
        <v>2600</v>
      </c>
      <c r="B2601" s="579">
        <f t="shared" si="168"/>
        <v>236302.5</v>
      </c>
      <c r="C2601" s="586">
        <f t="shared" si="165"/>
        <v>3.5</v>
      </c>
      <c r="F2601">
        <v>2600</v>
      </c>
      <c r="G2601" s="587">
        <f t="shared" si="166"/>
        <v>472605</v>
      </c>
      <c r="H2601" s="586">
        <f t="shared" si="167"/>
        <v>7</v>
      </c>
    </row>
    <row r="2602" spans="1:8" x14ac:dyDescent="0.25">
      <c r="A2602">
        <v>2601</v>
      </c>
      <c r="B2602" s="579">
        <f t="shared" si="168"/>
        <v>236302.5</v>
      </c>
      <c r="C2602" s="586">
        <f t="shared" si="165"/>
        <v>3.5</v>
      </c>
      <c r="F2602">
        <v>2601</v>
      </c>
      <c r="G2602" s="587">
        <f t="shared" si="166"/>
        <v>472605</v>
      </c>
      <c r="H2602" s="586">
        <f t="shared" si="167"/>
        <v>7</v>
      </c>
    </row>
    <row r="2603" spans="1:8" x14ac:dyDescent="0.25">
      <c r="A2603">
        <v>2602</v>
      </c>
      <c r="B2603" s="579">
        <f t="shared" si="168"/>
        <v>236302.5</v>
      </c>
      <c r="C2603" s="586">
        <f t="shared" si="165"/>
        <v>3.5</v>
      </c>
      <c r="F2603">
        <v>2602</v>
      </c>
      <c r="G2603" s="587">
        <f t="shared" si="166"/>
        <v>472605</v>
      </c>
      <c r="H2603" s="586">
        <f t="shared" si="167"/>
        <v>7</v>
      </c>
    </row>
    <row r="2604" spans="1:8" x14ac:dyDescent="0.25">
      <c r="A2604">
        <v>2603</v>
      </c>
      <c r="B2604" s="579">
        <f t="shared" si="168"/>
        <v>236302.5</v>
      </c>
      <c r="C2604" s="586">
        <f t="shared" si="165"/>
        <v>3.5</v>
      </c>
      <c r="F2604">
        <v>2603</v>
      </c>
      <c r="G2604" s="587">
        <f t="shared" si="166"/>
        <v>472605</v>
      </c>
      <c r="H2604" s="586">
        <f t="shared" si="167"/>
        <v>7</v>
      </c>
    </row>
    <row r="2605" spans="1:8" x14ac:dyDescent="0.25">
      <c r="A2605">
        <v>2604</v>
      </c>
      <c r="B2605" s="579">
        <f t="shared" si="168"/>
        <v>236302.5</v>
      </c>
      <c r="C2605" s="586">
        <f t="shared" si="165"/>
        <v>3.5</v>
      </c>
      <c r="F2605">
        <v>2604</v>
      </c>
      <c r="G2605" s="587">
        <f t="shared" si="166"/>
        <v>472605</v>
      </c>
      <c r="H2605" s="586">
        <f t="shared" si="167"/>
        <v>7</v>
      </c>
    </row>
    <row r="2606" spans="1:8" x14ac:dyDescent="0.25">
      <c r="A2606">
        <v>2605</v>
      </c>
      <c r="B2606" s="579">
        <f t="shared" si="168"/>
        <v>236302.5</v>
      </c>
      <c r="C2606" s="586">
        <f t="shared" si="165"/>
        <v>3.5</v>
      </c>
      <c r="F2606">
        <v>2605</v>
      </c>
      <c r="G2606" s="587">
        <f t="shared" si="166"/>
        <v>472605</v>
      </c>
      <c r="H2606" s="586">
        <f t="shared" si="167"/>
        <v>7</v>
      </c>
    </row>
    <row r="2607" spans="1:8" x14ac:dyDescent="0.25">
      <c r="A2607">
        <v>2606</v>
      </c>
      <c r="B2607" s="579">
        <f t="shared" si="168"/>
        <v>236302.5</v>
      </c>
      <c r="C2607" s="586">
        <f t="shared" si="165"/>
        <v>3.5</v>
      </c>
      <c r="F2607">
        <v>2606</v>
      </c>
      <c r="G2607" s="587">
        <f t="shared" si="166"/>
        <v>472605</v>
      </c>
      <c r="H2607" s="586">
        <f t="shared" si="167"/>
        <v>7</v>
      </c>
    </row>
    <row r="2608" spans="1:8" x14ac:dyDescent="0.25">
      <c r="A2608">
        <v>2607</v>
      </c>
      <c r="B2608" s="579">
        <f t="shared" si="168"/>
        <v>236302.5</v>
      </c>
      <c r="C2608" s="586">
        <f t="shared" si="165"/>
        <v>3.5</v>
      </c>
      <c r="F2608">
        <v>2607</v>
      </c>
      <c r="G2608" s="587">
        <f t="shared" si="166"/>
        <v>472605</v>
      </c>
      <c r="H2608" s="586">
        <f t="shared" si="167"/>
        <v>7</v>
      </c>
    </row>
    <row r="2609" spans="1:8" x14ac:dyDescent="0.25">
      <c r="A2609">
        <v>2608</v>
      </c>
      <c r="B2609" s="579">
        <f t="shared" si="168"/>
        <v>236302.5</v>
      </c>
      <c r="C2609" s="586">
        <f t="shared" si="165"/>
        <v>3.5</v>
      </c>
      <c r="F2609">
        <v>2608</v>
      </c>
      <c r="G2609" s="587">
        <f t="shared" si="166"/>
        <v>472605</v>
      </c>
      <c r="H2609" s="586">
        <f t="shared" si="167"/>
        <v>7</v>
      </c>
    </row>
    <row r="2610" spans="1:8" x14ac:dyDescent="0.25">
      <c r="A2610">
        <v>2609</v>
      </c>
      <c r="B2610" s="579">
        <f t="shared" si="168"/>
        <v>236302.5</v>
      </c>
      <c r="C2610" s="586">
        <f t="shared" si="165"/>
        <v>3.5</v>
      </c>
      <c r="F2610">
        <v>2609</v>
      </c>
      <c r="G2610" s="587">
        <f t="shared" si="166"/>
        <v>472605</v>
      </c>
      <c r="H2610" s="586">
        <f t="shared" si="167"/>
        <v>7</v>
      </c>
    </row>
    <row r="2611" spans="1:8" x14ac:dyDescent="0.25">
      <c r="A2611">
        <v>2610</v>
      </c>
      <c r="B2611" s="579">
        <f t="shared" si="168"/>
        <v>236302.5</v>
      </c>
      <c r="C2611" s="586">
        <f t="shared" si="165"/>
        <v>3.5</v>
      </c>
      <c r="F2611">
        <v>2610</v>
      </c>
      <c r="G2611" s="587">
        <f t="shared" si="166"/>
        <v>472605</v>
      </c>
      <c r="H2611" s="586">
        <f t="shared" si="167"/>
        <v>7</v>
      </c>
    </row>
    <row r="2612" spans="1:8" x14ac:dyDescent="0.25">
      <c r="A2612">
        <v>2611</v>
      </c>
      <c r="B2612" s="579">
        <f t="shared" si="168"/>
        <v>236302.5</v>
      </c>
      <c r="C2612" s="586">
        <f t="shared" si="165"/>
        <v>3.5</v>
      </c>
      <c r="F2612">
        <v>2611</v>
      </c>
      <c r="G2612" s="587">
        <f t="shared" si="166"/>
        <v>472605</v>
      </c>
      <c r="H2612" s="586">
        <f t="shared" si="167"/>
        <v>7</v>
      </c>
    </row>
    <row r="2613" spans="1:8" x14ac:dyDescent="0.25">
      <c r="A2613">
        <v>2612</v>
      </c>
      <c r="B2613" s="579">
        <f t="shared" si="168"/>
        <v>236302.5</v>
      </c>
      <c r="C2613" s="586">
        <f t="shared" si="165"/>
        <v>3.5</v>
      </c>
      <c r="F2613">
        <v>2612</v>
      </c>
      <c r="G2613" s="587">
        <f t="shared" si="166"/>
        <v>472605</v>
      </c>
      <c r="H2613" s="586">
        <f t="shared" si="167"/>
        <v>7</v>
      </c>
    </row>
    <row r="2614" spans="1:8" x14ac:dyDescent="0.25">
      <c r="A2614">
        <v>2613</v>
      </c>
      <c r="B2614" s="579">
        <f t="shared" si="168"/>
        <v>236302.5</v>
      </c>
      <c r="C2614" s="586">
        <f t="shared" si="165"/>
        <v>3.5</v>
      </c>
      <c r="F2614">
        <v>2613</v>
      </c>
      <c r="G2614" s="587">
        <f t="shared" si="166"/>
        <v>472605</v>
      </c>
      <c r="H2614" s="586">
        <f t="shared" si="167"/>
        <v>7</v>
      </c>
    </row>
    <row r="2615" spans="1:8" x14ac:dyDescent="0.25">
      <c r="A2615">
        <v>2614</v>
      </c>
      <c r="B2615" s="579">
        <f t="shared" si="168"/>
        <v>236302.5</v>
      </c>
      <c r="C2615" s="586">
        <f t="shared" si="165"/>
        <v>3.5</v>
      </c>
      <c r="F2615">
        <v>2614</v>
      </c>
      <c r="G2615" s="587">
        <f t="shared" si="166"/>
        <v>472605</v>
      </c>
      <c r="H2615" s="586">
        <f t="shared" si="167"/>
        <v>7</v>
      </c>
    </row>
    <row r="2616" spans="1:8" x14ac:dyDescent="0.25">
      <c r="A2616">
        <v>2615</v>
      </c>
      <c r="B2616" s="579">
        <f t="shared" si="168"/>
        <v>236302.5</v>
      </c>
      <c r="C2616" s="586">
        <f t="shared" si="165"/>
        <v>3.5</v>
      </c>
      <c r="F2616">
        <v>2615</v>
      </c>
      <c r="G2616" s="587">
        <f t="shared" si="166"/>
        <v>472605</v>
      </c>
      <c r="H2616" s="586">
        <f t="shared" si="167"/>
        <v>7</v>
      </c>
    </row>
    <row r="2617" spans="1:8" x14ac:dyDescent="0.25">
      <c r="A2617">
        <v>2616</v>
      </c>
      <c r="B2617" s="579">
        <f t="shared" si="168"/>
        <v>236302.5</v>
      </c>
      <c r="C2617" s="586">
        <f t="shared" si="165"/>
        <v>3.5</v>
      </c>
      <c r="F2617">
        <v>2616</v>
      </c>
      <c r="G2617" s="587">
        <f t="shared" si="166"/>
        <v>472605</v>
      </c>
      <c r="H2617" s="586">
        <f t="shared" si="167"/>
        <v>7</v>
      </c>
    </row>
    <row r="2618" spans="1:8" x14ac:dyDescent="0.25">
      <c r="A2618">
        <v>2617</v>
      </c>
      <c r="B2618" s="579">
        <f t="shared" si="168"/>
        <v>236302.5</v>
      </c>
      <c r="C2618" s="586">
        <f t="shared" si="165"/>
        <v>3.5</v>
      </c>
      <c r="F2618">
        <v>2617</v>
      </c>
      <c r="G2618" s="587">
        <f t="shared" si="166"/>
        <v>472605</v>
      </c>
      <c r="H2618" s="586">
        <f t="shared" si="167"/>
        <v>7</v>
      </c>
    </row>
    <row r="2619" spans="1:8" x14ac:dyDescent="0.25">
      <c r="A2619">
        <v>2618</v>
      </c>
      <c r="B2619" s="579">
        <f t="shared" si="168"/>
        <v>236302.5</v>
      </c>
      <c r="C2619" s="586">
        <f t="shared" si="165"/>
        <v>3.5</v>
      </c>
      <c r="F2619">
        <v>2618</v>
      </c>
      <c r="G2619" s="587">
        <f t="shared" si="166"/>
        <v>472605</v>
      </c>
      <c r="H2619" s="586">
        <f t="shared" si="167"/>
        <v>7</v>
      </c>
    </row>
    <row r="2620" spans="1:8" x14ac:dyDescent="0.25">
      <c r="A2620">
        <v>2619</v>
      </c>
      <c r="B2620" s="579">
        <f t="shared" si="168"/>
        <v>236302.5</v>
      </c>
      <c r="C2620" s="586">
        <f t="shared" si="165"/>
        <v>3.5</v>
      </c>
      <c r="F2620">
        <v>2619</v>
      </c>
      <c r="G2620" s="587">
        <f t="shared" si="166"/>
        <v>472605</v>
      </c>
      <c r="H2620" s="586">
        <f t="shared" si="167"/>
        <v>7</v>
      </c>
    </row>
    <row r="2621" spans="1:8" x14ac:dyDescent="0.25">
      <c r="A2621">
        <v>2620</v>
      </c>
      <c r="B2621" s="579">
        <f t="shared" si="168"/>
        <v>236302.5</v>
      </c>
      <c r="C2621" s="586">
        <f t="shared" si="165"/>
        <v>3.5</v>
      </c>
      <c r="F2621">
        <v>2620</v>
      </c>
      <c r="G2621" s="587">
        <f t="shared" si="166"/>
        <v>472605</v>
      </c>
      <c r="H2621" s="586">
        <f t="shared" si="167"/>
        <v>7</v>
      </c>
    </row>
    <row r="2622" spans="1:8" x14ac:dyDescent="0.25">
      <c r="A2622">
        <v>2621</v>
      </c>
      <c r="B2622" s="579">
        <f t="shared" si="168"/>
        <v>236302.5</v>
      </c>
      <c r="C2622" s="586">
        <f t="shared" si="165"/>
        <v>3.5</v>
      </c>
      <c r="F2622">
        <v>2621</v>
      </c>
      <c r="G2622" s="587">
        <f t="shared" si="166"/>
        <v>472605</v>
      </c>
      <c r="H2622" s="586">
        <f t="shared" si="167"/>
        <v>7</v>
      </c>
    </row>
    <row r="2623" spans="1:8" x14ac:dyDescent="0.25">
      <c r="A2623">
        <v>2622</v>
      </c>
      <c r="B2623" s="579">
        <f t="shared" si="168"/>
        <v>236302.5</v>
      </c>
      <c r="C2623" s="586">
        <f t="shared" si="165"/>
        <v>3.5</v>
      </c>
      <c r="F2623">
        <v>2622</v>
      </c>
      <c r="G2623" s="587">
        <f t="shared" si="166"/>
        <v>472605</v>
      </c>
      <c r="H2623" s="586">
        <f t="shared" si="167"/>
        <v>7</v>
      </c>
    </row>
    <row r="2624" spans="1:8" x14ac:dyDescent="0.25">
      <c r="A2624">
        <v>2623</v>
      </c>
      <c r="B2624" s="579">
        <f t="shared" si="168"/>
        <v>236302.5</v>
      </c>
      <c r="C2624" s="586">
        <f t="shared" si="165"/>
        <v>3.5</v>
      </c>
      <c r="F2624">
        <v>2623</v>
      </c>
      <c r="G2624" s="587">
        <f t="shared" si="166"/>
        <v>472605</v>
      </c>
      <c r="H2624" s="586">
        <f t="shared" si="167"/>
        <v>7</v>
      </c>
    </row>
    <row r="2625" spans="1:8" x14ac:dyDescent="0.25">
      <c r="A2625">
        <v>2624</v>
      </c>
      <c r="B2625" s="579">
        <f t="shared" si="168"/>
        <v>236302.5</v>
      </c>
      <c r="C2625" s="586">
        <f t="shared" si="165"/>
        <v>3.5</v>
      </c>
      <c r="F2625">
        <v>2624</v>
      </c>
      <c r="G2625" s="587">
        <f t="shared" si="166"/>
        <v>472605</v>
      </c>
      <c r="H2625" s="586">
        <f t="shared" si="167"/>
        <v>7</v>
      </c>
    </row>
    <row r="2626" spans="1:8" x14ac:dyDescent="0.25">
      <c r="A2626">
        <v>2625</v>
      </c>
      <c r="B2626" s="579">
        <f t="shared" si="168"/>
        <v>236302.5</v>
      </c>
      <c r="C2626" s="586">
        <f t="shared" si="165"/>
        <v>3.5</v>
      </c>
      <c r="F2626">
        <v>2625</v>
      </c>
      <c r="G2626" s="587">
        <f t="shared" si="166"/>
        <v>472605</v>
      </c>
      <c r="H2626" s="586">
        <f t="shared" si="167"/>
        <v>7</v>
      </c>
    </row>
    <row r="2627" spans="1:8" x14ac:dyDescent="0.25">
      <c r="A2627">
        <v>2626</v>
      </c>
      <c r="B2627" s="579">
        <f t="shared" si="168"/>
        <v>236302.5</v>
      </c>
      <c r="C2627" s="586">
        <f t="shared" ref="C2627:C2690" si="169">B2627/$D$2</f>
        <v>3.5</v>
      </c>
      <c r="F2627">
        <v>2626</v>
      </c>
      <c r="G2627" s="587">
        <f t="shared" ref="G2627:G2690" si="170">H2627*$D$2</f>
        <v>472605</v>
      </c>
      <c r="H2627" s="586">
        <f t="shared" si="167"/>
        <v>7</v>
      </c>
    </row>
    <row r="2628" spans="1:8" x14ac:dyDescent="0.25">
      <c r="A2628">
        <v>2627</v>
      </c>
      <c r="B2628" s="579">
        <f t="shared" si="168"/>
        <v>236302.5</v>
      </c>
      <c r="C2628" s="586">
        <f t="shared" si="169"/>
        <v>3.5</v>
      </c>
      <c r="F2628">
        <v>2627</v>
      </c>
      <c r="G2628" s="587">
        <f t="shared" si="170"/>
        <v>472605</v>
      </c>
      <c r="H2628" s="586">
        <f t="shared" si="167"/>
        <v>7</v>
      </c>
    </row>
    <row r="2629" spans="1:8" x14ac:dyDescent="0.25">
      <c r="A2629">
        <v>2628</v>
      </c>
      <c r="B2629" s="579">
        <f t="shared" si="168"/>
        <v>236302.5</v>
      </c>
      <c r="C2629" s="586">
        <f t="shared" si="169"/>
        <v>3.5</v>
      </c>
      <c r="F2629">
        <v>2628</v>
      </c>
      <c r="G2629" s="587">
        <f t="shared" si="170"/>
        <v>472605</v>
      </c>
      <c r="H2629" s="586">
        <f t="shared" si="167"/>
        <v>7</v>
      </c>
    </row>
    <row r="2630" spans="1:8" x14ac:dyDescent="0.25">
      <c r="A2630">
        <v>2629</v>
      </c>
      <c r="B2630" s="579">
        <f t="shared" si="168"/>
        <v>236302.5</v>
      </c>
      <c r="C2630" s="586">
        <f t="shared" si="169"/>
        <v>3.5</v>
      </c>
      <c r="F2630">
        <v>2629</v>
      </c>
      <c r="G2630" s="587">
        <f t="shared" si="170"/>
        <v>472605</v>
      </c>
      <c r="H2630" s="586">
        <f t="shared" si="167"/>
        <v>7</v>
      </c>
    </row>
    <row r="2631" spans="1:8" x14ac:dyDescent="0.25">
      <c r="A2631">
        <v>2630</v>
      </c>
      <c r="B2631" s="579">
        <f t="shared" si="168"/>
        <v>236302.5</v>
      </c>
      <c r="C2631" s="586">
        <f t="shared" si="169"/>
        <v>3.5</v>
      </c>
      <c r="F2631">
        <v>2630</v>
      </c>
      <c r="G2631" s="587">
        <f t="shared" si="170"/>
        <v>472605</v>
      </c>
      <c r="H2631" s="586">
        <f t="shared" si="167"/>
        <v>7</v>
      </c>
    </row>
    <row r="2632" spans="1:8" x14ac:dyDescent="0.25">
      <c r="A2632">
        <v>2631</v>
      </c>
      <c r="B2632" s="579">
        <f t="shared" si="168"/>
        <v>236302.5</v>
      </c>
      <c r="C2632" s="586">
        <f t="shared" si="169"/>
        <v>3.5</v>
      </c>
      <c r="F2632">
        <v>2631</v>
      </c>
      <c r="G2632" s="587">
        <f t="shared" si="170"/>
        <v>472605</v>
      </c>
      <c r="H2632" s="586">
        <f t="shared" si="167"/>
        <v>7</v>
      </c>
    </row>
    <row r="2633" spans="1:8" x14ac:dyDescent="0.25">
      <c r="A2633">
        <v>2632</v>
      </c>
      <c r="B2633" s="579">
        <f t="shared" si="168"/>
        <v>236302.5</v>
      </c>
      <c r="C2633" s="586">
        <f t="shared" si="169"/>
        <v>3.5</v>
      </c>
      <c r="F2633">
        <v>2632</v>
      </c>
      <c r="G2633" s="587">
        <f t="shared" si="170"/>
        <v>472605</v>
      </c>
      <c r="H2633" s="586">
        <f t="shared" si="167"/>
        <v>7</v>
      </c>
    </row>
    <row r="2634" spans="1:8" x14ac:dyDescent="0.25">
      <c r="A2634">
        <v>2633</v>
      </c>
      <c r="B2634" s="579">
        <f t="shared" si="168"/>
        <v>236302.5</v>
      </c>
      <c r="C2634" s="586">
        <f t="shared" si="169"/>
        <v>3.5</v>
      </c>
      <c r="F2634">
        <v>2633</v>
      </c>
      <c r="G2634" s="587">
        <f t="shared" si="170"/>
        <v>472605</v>
      </c>
      <c r="H2634" s="586">
        <f t="shared" si="167"/>
        <v>7</v>
      </c>
    </row>
    <row r="2635" spans="1:8" x14ac:dyDescent="0.25">
      <c r="A2635">
        <v>2634</v>
      </c>
      <c r="B2635" s="579">
        <f t="shared" si="168"/>
        <v>236302.5</v>
      </c>
      <c r="C2635" s="586">
        <f t="shared" si="169"/>
        <v>3.5</v>
      </c>
      <c r="F2635">
        <v>2634</v>
      </c>
      <c r="G2635" s="587">
        <f t="shared" si="170"/>
        <v>472605</v>
      </c>
      <c r="H2635" s="586">
        <f t="shared" si="167"/>
        <v>7</v>
      </c>
    </row>
    <row r="2636" spans="1:8" x14ac:dyDescent="0.25">
      <c r="A2636">
        <v>2635</v>
      </c>
      <c r="B2636" s="579">
        <f t="shared" si="168"/>
        <v>236302.5</v>
      </c>
      <c r="C2636" s="586">
        <f t="shared" si="169"/>
        <v>3.5</v>
      </c>
      <c r="F2636">
        <v>2635</v>
      </c>
      <c r="G2636" s="587">
        <f t="shared" si="170"/>
        <v>472605</v>
      </c>
      <c r="H2636" s="586">
        <f t="shared" si="167"/>
        <v>7</v>
      </c>
    </row>
    <row r="2637" spans="1:8" x14ac:dyDescent="0.25">
      <c r="A2637">
        <v>2636</v>
      </c>
      <c r="B2637" s="579">
        <f t="shared" si="168"/>
        <v>236302.5</v>
      </c>
      <c r="C2637" s="586">
        <f t="shared" si="169"/>
        <v>3.5</v>
      </c>
      <c r="F2637">
        <v>2636</v>
      </c>
      <c r="G2637" s="587">
        <f t="shared" si="170"/>
        <v>472605</v>
      </c>
      <c r="H2637" s="586">
        <f t="shared" si="167"/>
        <v>7</v>
      </c>
    </row>
    <row r="2638" spans="1:8" x14ac:dyDescent="0.25">
      <c r="A2638">
        <v>2637</v>
      </c>
      <c r="B2638" s="579">
        <f t="shared" si="168"/>
        <v>236302.5</v>
      </c>
      <c r="C2638" s="586">
        <f t="shared" si="169"/>
        <v>3.5</v>
      </c>
      <c r="F2638">
        <v>2637</v>
      </c>
      <c r="G2638" s="587">
        <f t="shared" si="170"/>
        <v>472605</v>
      </c>
      <c r="H2638" s="586">
        <f t="shared" si="167"/>
        <v>7</v>
      </c>
    </row>
    <row r="2639" spans="1:8" x14ac:dyDescent="0.25">
      <c r="A2639">
        <v>2638</v>
      </c>
      <c r="B2639" s="579">
        <f t="shared" si="168"/>
        <v>236302.5</v>
      </c>
      <c r="C2639" s="586">
        <f t="shared" si="169"/>
        <v>3.5</v>
      </c>
      <c r="F2639">
        <v>2638</v>
      </c>
      <c r="G2639" s="587">
        <f t="shared" si="170"/>
        <v>472605</v>
      </c>
      <c r="H2639" s="586">
        <f t="shared" si="167"/>
        <v>7</v>
      </c>
    </row>
    <row r="2640" spans="1:8" x14ac:dyDescent="0.25">
      <c r="A2640">
        <v>2639</v>
      </c>
      <c r="B2640" s="579">
        <f t="shared" si="168"/>
        <v>236302.5</v>
      </c>
      <c r="C2640" s="586">
        <f t="shared" si="169"/>
        <v>3.5</v>
      </c>
      <c r="F2640">
        <v>2639</v>
      </c>
      <c r="G2640" s="587">
        <f t="shared" si="170"/>
        <v>472605</v>
      </c>
      <c r="H2640" s="586">
        <f t="shared" si="167"/>
        <v>7</v>
      </c>
    </row>
    <row r="2641" spans="1:8" x14ac:dyDescent="0.25">
      <c r="A2641">
        <v>2640</v>
      </c>
      <c r="B2641" s="579">
        <f t="shared" si="168"/>
        <v>236302.5</v>
      </c>
      <c r="C2641" s="586">
        <f t="shared" si="169"/>
        <v>3.5</v>
      </c>
      <c r="F2641">
        <v>2640</v>
      </c>
      <c r="G2641" s="587">
        <f t="shared" si="170"/>
        <v>472605</v>
      </c>
      <c r="H2641" s="586">
        <f t="shared" si="167"/>
        <v>7</v>
      </c>
    </row>
    <row r="2642" spans="1:8" x14ac:dyDescent="0.25">
      <c r="A2642">
        <v>2641</v>
      </c>
      <c r="B2642" s="579">
        <f t="shared" si="168"/>
        <v>236302.5</v>
      </c>
      <c r="C2642" s="586">
        <f t="shared" si="169"/>
        <v>3.5</v>
      </c>
      <c r="F2642">
        <v>2641</v>
      </c>
      <c r="G2642" s="587">
        <f t="shared" si="170"/>
        <v>472605</v>
      </c>
      <c r="H2642" s="586">
        <f t="shared" si="167"/>
        <v>7</v>
      </c>
    </row>
    <row r="2643" spans="1:8" x14ac:dyDescent="0.25">
      <c r="A2643">
        <v>2642</v>
      </c>
      <c r="B2643" s="579">
        <f t="shared" si="168"/>
        <v>236302.5</v>
      </c>
      <c r="C2643" s="586">
        <f t="shared" si="169"/>
        <v>3.5</v>
      </c>
      <c r="F2643">
        <v>2642</v>
      </c>
      <c r="G2643" s="587">
        <f t="shared" si="170"/>
        <v>472605</v>
      </c>
      <c r="H2643" s="586">
        <f t="shared" ref="H2643:H2706" si="171">$L$7</f>
        <v>7</v>
      </c>
    </row>
    <row r="2644" spans="1:8" x14ac:dyDescent="0.25">
      <c r="A2644">
        <v>2643</v>
      </c>
      <c r="B2644" s="579">
        <f t="shared" si="168"/>
        <v>236302.5</v>
      </c>
      <c r="C2644" s="586">
        <f t="shared" si="169"/>
        <v>3.5</v>
      </c>
      <c r="F2644">
        <v>2643</v>
      </c>
      <c r="G2644" s="587">
        <f t="shared" si="170"/>
        <v>472605</v>
      </c>
      <c r="H2644" s="586">
        <f t="shared" si="171"/>
        <v>7</v>
      </c>
    </row>
    <row r="2645" spans="1:8" x14ac:dyDescent="0.25">
      <c r="A2645">
        <v>2644</v>
      </c>
      <c r="B2645" s="579">
        <f t="shared" si="168"/>
        <v>236302.5</v>
      </c>
      <c r="C2645" s="586">
        <f t="shared" si="169"/>
        <v>3.5</v>
      </c>
      <c r="F2645">
        <v>2644</v>
      </c>
      <c r="G2645" s="587">
        <f t="shared" si="170"/>
        <v>472605</v>
      </c>
      <c r="H2645" s="586">
        <f t="shared" si="171"/>
        <v>7</v>
      </c>
    </row>
    <row r="2646" spans="1:8" x14ac:dyDescent="0.25">
      <c r="A2646">
        <v>2645</v>
      </c>
      <c r="B2646" s="579">
        <f t="shared" si="168"/>
        <v>236302.5</v>
      </c>
      <c r="C2646" s="586">
        <f t="shared" si="169"/>
        <v>3.5</v>
      </c>
      <c r="F2646">
        <v>2645</v>
      </c>
      <c r="G2646" s="587">
        <f t="shared" si="170"/>
        <v>472605</v>
      </c>
      <c r="H2646" s="586">
        <f t="shared" si="171"/>
        <v>7</v>
      </c>
    </row>
    <row r="2647" spans="1:8" x14ac:dyDescent="0.25">
      <c r="A2647">
        <v>2646</v>
      </c>
      <c r="B2647" s="579">
        <f t="shared" si="168"/>
        <v>236302.5</v>
      </c>
      <c r="C2647" s="586">
        <f t="shared" si="169"/>
        <v>3.5</v>
      </c>
      <c r="F2647">
        <v>2646</v>
      </c>
      <c r="G2647" s="587">
        <f t="shared" si="170"/>
        <v>472605</v>
      </c>
      <c r="H2647" s="586">
        <f t="shared" si="171"/>
        <v>7</v>
      </c>
    </row>
    <row r="2648" spans="1:8" x14ac:dyDescent="0.25">
      <c r="A2648">
        <v>2647</v>
      </c>
      <c r="B2648" s="579">
        <f t="shared" si="168"/>
        <v>236302.5</v>
      </c>
      <c r="C2648" s="586">
        <f t="shared" si="169"/>
        <v>3.5</v>
      </c>
      <c r="F2648">
        <v>2647</v>
      </c>
      <c r="G2648" s="587">
        <f t="shared" si="170"/>
        <v>472605</v>
      </c>
      <c r="H2648" s="586">
        <f t="shared" si="171"/>
        <v>7</v>
      </c>
    </row>
    <row r="2649" spans="1:8" x14ac:dyDescent="0.25">
      <c r="A2649">
        <v>2648</v>
      </c>
      <c r="B2649" s="579">
        <f t="shared" si="168"/>
        <v>236302.5</v>
      </c>
      <c r="C2649" s="586">
        <f t="shared" si="169"/>
        <v>3.5</v>
      </c>
      <c r="F2649">
        <v>2648</v>
      </c>
      <c r="G2649" s="587">
        <f t="shared" si="170"/>
        <v>472605</v>
      </c>
      <c r="H2649" s="586">
        <f t="shared" si="171"/>
        <v>7</v>
      </c>
    </row>
    <row r="2650" spans="1:8" x14ac:dyDescent="0.25">
      <c r="A2650">
        <v>2649</v>
      </c>
      <c r="B2650" s="579">
        <f t="shared" si="168"/>
        <v>236302.5</v>
      </c>
      <c r="C2650" s="586">
        <f t="shared" si="169"/>
        <v>3.5</v>
      </c>
      <c r="F2650">
        <v>2649</v>
      </c>
      <c r="G2650" s="587">
        <f t="shared" si="170"/>
        <v>472605</v>
      </c>
      <c r="H2650" s="586">
        <f t="shared" si="171"/>
        <v>7</v>
      </c>
    </row>
    <row r="2651" spans="1:8" x14ac:dyDescent="0.25">
      <c r="A2651">
        <v>2650</v>
      </c>
      <c r="B2651" s="579">
        <f t="shared" ref="B2651:B2714" si="172">3.5*$D$2</f>
        <v>236302.5</v>
      </c>
      <c r="C2651" s="586">
        <f t="shared" si="169"/>
        <v>3.5</v>
      </c>
      <c r="F2651">
        <v>2650</v>
      </c>
      <c r="G2651" s="587">
        <f t="shared" si="170"/>
        <v>472605</v>
      </c>
      <c r="H2651" s="586">
        <f t="shared" si="171"/>
        <v>7</v>
      </c>
    </row>
    <row r="2652" spans="1:8" x14ac:dyDescent="0.25">
      <c r="A2652">
        <v>2651</v>
      </c>
      <c r="B2652" s="579">
        <f t="shared" si="172"/>
        <v>236302.5</v>
      </c>
      <c r="C2652" s="586">
        <f t="shared" si="169"/>
        <v>3.5</v>
      </c>
      <c r="F2652">
        <v>2651</v>
      </c>
      <c r="G2652" s="587">
        <f t="shared" si="170"/>
        <v>472605</v>
      </c>
      <c r="H2652" s="586">
        <f t="shared" si="171"/>
        <v>7</v>
      </c>
    </row>
    <row r="2653" spans="1:8" x14ac:dyDescent="0.25">
      <c r="A2653">
        <v>2652</v>
      </c>
      <c r="B2653" s="579">
        <f t="shared" si="172"/>
        <v>236302.5</v>
      </c>
      <c r="C2653" s="586">
        <f t="shared" si="169"/>
        <v>3.5</v>
      </c>
      <c r="F2653">
        <v>2652</v>
      </c>
      <c r="G2653" s="587">
        <f t="shared" si="170"/>
        <v>472605</v>
      </c>
      <c r="H2653" s="586">
        <f t="shared" si="171"/>
        <v>7</v>
      </c>
    </row>
    <row r="2654" spans="1:8" x14ac:dyDescent="0.25">
      <c r="A2654">
        <v>2653</v>
      </c>
      <c r="B2654" s="579">
        <f t="shared" si="172"/>
        <v>236302.5</v>
      </c>
      <c r="C2654" s="586">
        <f t="shared" si="169"/>
        <v>3.5</v>
      </c>
      <c r="F2654">
        <v>2653</v>
      </c>
      <c r="G2654" s="587">
        <f t="shared" si="170"/>
        <v>472605</v>
      </c>
      <c r="H2654" s="586">
        <f t="shared" si="171"/>
        <v>7</v>
      </c>
    </row>
    <row r="2655" spans="1:8" x14ac:dyDescent="0.25">
      <c r="A2655">
        <v>2654</v>
      </c>
      <c r="B2655" s="579">
        <f t="shared" si="172"/>
        <v>236302.5</v>
      </c>
      <c r="C2655" s="586">
        <f t="shared" si="169"/>
        <v>3.5</v>
      </c>
      <c r="F2655">
        <v>2654</v>
      </c>
      <c r="G2655" s="587">
        <f t="shared" si="170"/>
        <v>472605</v>
      </c>
      <c r="H2655" s="586">
        <f t="shared" si="171"/>
        <v>7</v>
      </c>
    </row>
    <row r="2656" spans="1:8" x14ac:dyDescent="0.25">
      <c r="A2656">
        <v>2655</v>
      </c>
      <c r="B2656" s="579">
        <f t="shared" si="172"/>
        <v>236302.5</v>
      </c>
      <c r="C2656" s="586">
        <f t="shared" si="169"/>
        <v>3.5</v>
      </c>
      <c r="F2656">
        <v>2655</v>
      </c>
      <c r="G2656" s="587">
        <f t="shared" si="170"/>
        <v>472605</v>
      </c>
      <c r="H2656" s="586">
        <f t="shared" si="171"/>
        <v>7</v>
      </c>
    </row>
    <row r="2657" spans="1:8" x14ac:dyDescent="0.25">
      <c r="A2657">
        <v>2656</v>
      </c>
      <c r="B2657" s="579">
        <f t="shared" si="172"/>
        <v>236302.5</v>
      </c>
      <c r="C2657" s="586">
        <f t="shared" si="169"/>
        <v>3.5</v>
      </c>
      <c r="F2657">
        <v>2656</v>
      </c>
      <c r="G2657" s="587">
        <f t="shared" si="170"/>
        <v>472605</v>
      </c>
      <c r="H2657" s="586">
        <f t="shared" si="171"/>
        <v>7</v>
      </c>
    </row>
    <row r="2658" spans="1:8" x14ac:dyDescent="0.25">
      <c r="A2658">
        <v>2657</v>
      </c>
      <c r="B2658" s="579">
        <f t="shared" si="172"/>
        <v>236302.5</v>
      </c>
      <c r="C2658" s="586">
        <f t="shared" si="169"/>
        <v>3.5</v>
      </c>
      <c r="F2658">
        <v>2657</v>
      </c>
      <c r="G2658" s="587">
        <f t="shared" si="170"/>
        <v>472605</v>
      </c>
      <c r="H2658" s="586">
        <f t="shared" si="171"/>
        <v>7</v>
      </c>
    </row>
    <row r="2659" spans="1:8" x14ac:dyDescent="0.25">
      <c r="A2659">
        <v>2658</v>
      </c>
      <c r="B2659" s="579">
        <f t="shared" si="172"/>
        <v>236302.5</v>
      </c>
      <c r="C2659" s="586">
        <f t="shared" si="169"/>
        <v>3.5</v>
      </c>
      <c r="F2659">
        <v>2658</v>
      </c>
      <c r="G2659" s="587">
        <f t="shared" si="170"/>
        <v>472605</v>
      </c>
      <c r="H2659" s="586">
        <f t="shared" si="171"/>
        <v>7</v>
      </c>
    </row>
    <row r="2660" spans="1:8" x14ac:dyDescent="0.25">
      <c r="A2660">
        <v>2659</v>
      </c>
      <c r="B2660" s="579">
        <f t="shared" si="172"/>
        <v>236302.5</v>
      </c>
      <c r="C2660" s="586">
        <f t="shared" si="169"/>
        <v>3.5</v>
      </c>
      <c r="F2660">
        <v>2659</v>
      </c>
      <c r="G2660" s="587">
        <f t="shared" si="170"/>
        <v>472605</v>
      </c>
      <c r="H2660" s="586">
        <f t="shared" si="171"/>
        <v>7</v>
      </c>
    </row>
    <row r="2661" spans="1:8" x14ac:dyDescent="0.25">
      <c r="A2661">
        <v>2660</v>
      </c>
      <c r="B2661" s="579">
        <f t="shared" si="172"/>
        <v>236302.5</v>
      </c>
      <c r="C2661" s="586">
        <f t="shared" si="169"/>
        <v>3.5</v>
      </c>
      <c r="F2661">
        <v>2660</v>
      </c>
      <c r="G2661" s="587">
        <f t="shared" si="170"/>
        <v>472605</v>
      </c>
      <c r="H2661" s="586">
        <f t="shared" si="171"/>
        <v>7</v>
      </c>
    </row>
    <row r="2662" spans="1:8" x14ac:dyDescent="0.25">
      <c r="A2662">
        <v>2661</v>
      </c>
      <c r="B2662" s="579">
        <f t="shared" si="172"/>
        <v>236302.5</v>
      </c>
      <c r="C2662" s="586">
        <f t="shared" si="169"/>
        <v>3.5</v>
      </c>
      <c r="F2662">
        <v>2661</v>
      </c>
      <c r="G2662" s="587">
        <f t="shared" si="170"/>
        <v>472605</v>
      </c>
      <c r="H2662" s="586">
        <f t="shared" si="171"/>
        <v>7</v>
      </c>
    </row>
    <row r="2663" spans="1:8" x14ac:dyDescent="0.25">
      <c r="A2663">
        <v>2662</v>
      </c>
      <c r="B2663" s="579">
        <f t="shared" si="172"/>
        <v>236302.5</v>
      </c>
      <c r="C2663" s="586">
        <f t="shared" si="169"/>
        <v>3.5</v>
      </c>
      <c r="F2663">
        <v>2662</v>
      </c>
      <c r="G2663" s="587">
        <f t="shared" si="170"/>
        <v>472605</v>
      </c>
      <c r="H2663" s="586">
        <f t="shared" si="171"/>
        <v>7</v>
      </c>
    </row>
    <row r="2664" spans="1:8" x14ac:dyDescent="0.25">
      <c r="A2664">
        <v>2663</v>
      </c>
      <c r="B2664" s="579">
        <f t="shared" si="172"/>
        <v>236302.5</v>
      </c>
      <c r="C2664" s="586">
        <f t="shared" si="169"/>
        <v>3.5</v>
      </c>
      <c r="F2664">
        <v>2663</v>
      </c>
      <c r="G2664" s="587">
        <f t="shared" si="170"/>
        <v>472605</v>
      </c>
      <c r="H2664" s="586">
        <f t="shared" si="171"/>
        <v>7</v>
      </c>
    </row>
    <row r="2665" spans="1:8" x14ac:dyDescent="0.25">
      <c r="A2665">
        <v>2664</v>
      </c>
      <c r="B2665" s="579">
        <f t="shared" si="172"/>
        <v>236302.5</v>
      </c>
      <c r="C2665" s="586">
        <f t="shared" si="169"/>
        <v>3.5</v>
      </c>
      <c r="F2665">
        <v>2664</v>
      </c>
      <c r="G2665" s="587">
        <f t="shared" si="170"/>
        <v>472605</v>
      </c>
      <c r="H2665" s="586">
        <f t="shared" si="171"/>
        <v>7</v>
      </c>
    </row>
    <row r="2666" spans="1:8" x14ac:dyDescent="0.25">
      <c r="A2666">
        <v>2665</v>
      </c>
      <c r="B2666" s="579">
        <f t="shared" si="172"/>
        <v>236302.5</v>
      </c>
      <c r="C2666" s="586">
        <f t="shared" si="169"/>
        <v>3.5</v>
      </c>
      <c r="F2666">
        <v>2665</v>
      </c>
      <c r="G2666" s="587">
        <f t="shared" si="170"/>
        <v>472605</v>
      </c>
      <c r="H2666" s="586">
        <f t="shared" si="171"/>
        <v>7</v>
      </c>
    </row>
    <row r="2667" spans="1:8" x14ac:dyDescent="0.25">
      <c r="A2667">
        <v>2666</v>
      </c>
      <c r="B2667" s="579">
        <f t="shared" si="172"/>
        <v>236302.5</v>
      </c>
      <c r="C2667" s="586">
        <f t="shared" si="169"/>
        <v>3.5</v>
      </c>
      <c r="F2667">
        <v>2666</v>
      </c>
      <c r="G2667" s="587">
        <f t="shared" si="170"/>
        <v>472605</v>
      </c>
      <c r="H2667" s="586">
        <f t="shared" si="171"/>
        <v>7</v>
      </c>
    </row>
    <row r="2668" spans="1:8" x14ac:dyDescent="0.25">
      <c r="A2668">
        <v>2667</v>
      </c>
      <c r="B2668" s="579">
        <f t="shared" si="172"/>
        <v>236302.5</v>
      </c>
      <c r="C2668" s="586">
        <f t="shared" si="169"/>
        <v>3.5</v>
      </c>
      <c r="F2668">
        <v>2667</v>
      </c>
      <c r="G2668" s="587">
        <f t="shared" si="170"/>
        <v>472605</v>
      </c>
      <c r="H2668" s="586">
        <f t="shared" si="171"/>
        <v>7</v>
      </c>
    </row>
    <row r="2669" spans="1:8" x14ac:dyDescent="0.25">
      <c r="A2669">
        <v>2668</v>
      </c>
      <c r="B2669" s="579">
        <f t="shared" si="172"/>
        <v>236302.5</v>
      </c>
      <c r="C2669" s="586">
        <f t="shared" si="169"/>
        <v>3.5</v>
      </c>
      <c r="F2669">
        <v>2668</v>
      </c>
      <c r="G2669" s="587">
        <f t="shared" si="170"/>
        <v>472605</v>
      </c>
      <c r="H2669" s="586">
        <f t="shared" si="171"/>
        <v>7</v>
      </c>
    </row>
    <row r="2670" spans="1:8" x14ac:dyDescent="0.25">
      <c r="A2670">
        <v>2669</v>
      </c>
      <c r="B2670" s="579">
        <f t="shared" si="172"/>
        <v>236302.5</v>
      </c>
      <c r="C2670" s="586">
        <f t="shared" si="169"/>
        <v>3.5</v>
      </c>
      <c r="F2670">
        <v>2669</v>
      </c>
      <c r="G2670" s="587">
        <f t="shared" si="170"/>
        <v>472605</v>
      </c>
      <c r="H2670" s="586">
        <f t="shared" si="171"/>
        <v>7</v>
      </c>
    </row>
    <row r="2671" spans="1:8" x14ac:dyDescent="0.25">
      <c r="A2671">
        <v>2670</v>
      </c>
      <c r="B2671" s="579">
        <f t="shared" si="172"/>
        <v>236302.5</v>
      </c>
      <c r="C2671" s="586">
        <f t="shared" si="169"/>
        <v>3.5</v>
      </c>
      <c r="F2671">
        <v>2670</v>
      </c>
      <c r="G2671" s="587">
        <f t="shared" si="170"/>
        <v>472605</v>
      </c>
      <c r="H2671" s="586">
        <f t="shared" si="171"/>
        <v>7</v>
      </c>
    </row>
    <row r="2672" spans="1:8" x14ac:dyDescent="0.25">
      <c r="A2672">
        <v>2671</v>
      </c>
      <c r="B2672" s="579">
        <f t="shared" si="172"/>
        <v>236302.5</v>
      </c>
      <c r="C2672" s="586">
        <f t="shared" si="169"/>
        <v>3.5</v>
      </c>
      <c r="F2672">
        <v>2671</v>
      </c>
      <c r="G2672" s="587">
        <f t="shared" si="170"/>
        <v>472605</v>
      </c>
      <c r="H2672" s="586">
        <f t="shared" si="171"/>
        <v>7</v>
      </c>
    </row>
    <row r="2673" spans="1:8" x14ac:dyDescent="0.25">
      <c r="A2673">
        <v>2672</v>
      </c>
      <c r="B2673" s="579">
        <f t="shared" si="172"/>
        <v>236302.5</v>
      </c>
      <c r="C2673" s="586">
        <f t="shared" si="169"/>
        <v>3.5</v>
      </c>
      <c r="F2673">
        <v>2672</v>
      </c>
      <c r="G2673" s="587">
        <f t="shared" si="170"/>
        <v>472605</v>
      </c>
      <c r="H2673" s="586">
        <f t="shared" si="171"/>
        <v>7</v>
      </c>
    </row>
    <row r="2674" spans="1:8" x14ac:dyDescent="0.25">
      <c r="A2674">
        <v>2673</v>
      </c>
      <c r="B2674" s="579">
        <f t="shared" si="172"/>
        <v>236302.5</v>
      </c>
      <c r="C2674" s="586">
        <f t="shared" si="169"/>
        <v>3.5</v>
      </c>
      <c r="F2674">
        <v>2673</v>
      </c>
      <c r="G2674" s="587">
        <f t="shared" si="170"/>
        <v>472605</v>
      </c>
      <c r="H2674" s="586">
        <f t="shared" si="171"/>
        <v>7</v>
      </c>
    </row>
    <row r="2675" spans="1:8" x14ac:dyDescent="0.25">
      <c r="A2675">
        <v>2674</v>
      </c>
      <c r="B2675" s="579">
        <f t="shared" si="172"/>
        <v>236302.5</v>
      </c>
      <c r="C2675" s="586">
        <f t="shared" si="169"/>
        <v>3.5</v>
      </c>
      <c r="F2675">
        <v>2674</v>
      </c>
      <c r="G2675" s="587">
        <f t="shared" si="170"/>
        <v>472605</v>
      </c>
      <c r="H2675" s="586">
        <f t="shared" si="171"/>
        <v>7</v>
      </c>
    </row>
    <row r="2676" spans="1:8" x14ac:dyDescent="0.25">
      <c r="A2676">
        <v>2675</v>
      </c>
      <c r="B2676" s="579">
        <f t="shared" si="172"/>
        <v>236302.5</v>
      </c>
      <c r="C2676" s="586">
        <f t="shared" si="169"/>
        <v>3.5</v>
      </c>
      <c r="F2676">
        <v>2675</v>
      </c>
      <c r="G2676" s="587">
        <f t="shared" si="170"/>
        <v>472605</v>
      </c>
      <c r="H2676" s="586">
        <f t="shared" si="171"/>
        <v>7</v>
      </c>
    </row>
    <row r="2677" spans="1:8" x14ac:dyDescent="0.25">
      <c r="A2677">
        <v>2676</v>
      </c>
      <c r="B2677" s="579">
        <f t="shared" si="172"/>
        <v>236302.5</v>
      </c>
      <c r="C2677" s="586">
        <f t="shared" si="169"/>
        <v>3.5</v>
      </c>
      <c r="F2677">
        <v>2676</v>
      </c>
      <c r="G2677" s="587">
        <f t="shared" si="170"/>
        <v>472605</v>
      </c>
      <c r="H2677" s="586">
        <f t="shared" si="171"/>
        <v>7</v>
      </c>
    </row>
    <row r="2678" spans="1:8" x14ac:dyDescent="0.25">
      <c r="A2678">
        <v>2677</v>
      </c>
      <c r="B2678" s="579">
        <f t="shared" si="172"/>
        <v>236302.5</v>
      </c>
      <c r="C2678" s="586">
        <f t="shared" si="169"/>
        <v>3.5</v>
      </c>
      <c r="F2678">
        <v>2677</v>
      </c>
      <c r="G2678" s="587">
        <f t="shared" si="170"/>
        <v>472605</v>
      </c>
      <c r="H2678" s="586">
        <f t="shared" si="171"/>
        <v>7</v>
      </c>
    </row>
    <row r="2679" spans="1:8" x14ac:dyDescent="0.25">
      <c r="A2679">
        <v>2678</v>
      </c>
      <c r="B2679" s="579">
        <f t="shared" si="172"/>
        <v>236302.5</v>
      </c>
      <c r="C2679" s="586">
        <f t="shared" si="169"/>
        <v>3.5</v>
      </c>
      <c r="F2679">
        <v>2678</v>
      </c>
      <c r="G2679" s="587">
        <f t="shared" si="170"/>
        <v>472605</v>
      </c>
      <c r="H2679" s="586">
        <f t="shared" si="171"/>
        <v>7</v>
      </c>
    </row>
    <row r="2680" spans="1:8" x14ac:dyDescent="0.25">
      <c r="A2680">
        <v>2679</v>
      </c>
      <c r="B2680" s="579">
        <f t="shared" si="172"/>
        <v>236302.5</v>
      </c>
      <c r="C2680" s="586">
        <f t="shared" si="169"/>
        <v>3.5</v>
      </c>
      <c r="F2680">
        <v>2679</v>
      </c>
      <c r="G2680" s="587">
        <f t="shared" si="170"/>
        <v>472605</v>
      </c>
      <c r="H2680" s="586">
        <f t="shared" si="171"/>
        <v>7</v>
      </c>
    </row>
    <row r="2681" spans="1:8" x14ac:dyDescent="0.25">
      <c r="A2681">
        <v>2680</v>
      </c>
      <c r="B2681" s="579">
        <f t="shared" si="172"/>
        <v>236302.5</v>
      </c>
      <c r="C2681" s="586">
        <f t="shared" si="169"/>
        <v>3.5</v>
      </c>
      <c r="F2681">
        <v>2680</v>
      </c>
      <c r="G2681" s="587">
        <f t="shared" si="170"/>
        <v>472605</v>
      </c>
      <c r="H2681" s="586">
        <f t="shared" si="171"/>
        <v>7</v>
      </c>
    </row>
    <row r="2682" spans="1:8" x14ac:dyDescent="0.25">
      <c r="A2682">
        <v>2681</v>
      </c>
      <c r="B2682" s="579">
        <f t="shared" si="172"/>
        <v>236302.5</v>
      </c>
      <c r="C2682" s="586">
        <f t="shared" si="169"/>
        <v>3.5</v>
      </c>
      <c r="F2682">
        <v>2681</v>
      </c>
      <c r="G2682" s="587">
        <f t="shared" si="170"/>
        <v>472605</v>
      </c>
      <c r="H2682" s="586">
        <f t="shared" si="171"/>
        <v>7</v>
      </c>
    </row>
    <row r="2683" spans="1:8" x14ac:dyDescent="0.25">
      <c r="A2683">
        <v>2682</v>
      </c>
      <c r="B2683" s="579">
        <f t="shared" si="172"/>
        <v>236302.5</v>
      </c>
      <c r="C2683" s="586">
        <f t="shared" si="169"/>
        <v>3.5</v>
      </c>
      <c r="F2683">
        <v>2682</v>
      </c>
      <c r="G2683" s="587">
        <f t="shared" si="170"/>
        <v>472605</v>
      </c>
      <c r="H2683" s="586">
        <f t="shared" si="171"/>
        <v>7</v>
      </c>
    </row>
    <row r="2684" spans="1:8" x14ac:dyDescent="0.25">
      <c r="A2684">
        <v>2683</v>
      </c>
      <c r="B2684" s="579">
        <f t="shared" si="172"/>
        <v>236302.5</v>
      </c>
      <c r="C2684" s="586">
        <f t="shared" si="169"/>
        <v>3.5</v>
      </c>
      <c r="F2684">
        <v>2683</v>
      </c>
      <c r="G2684" s="587">
        <f t="shared" si="170"/>
        <v>472605</v>
      </c>
      <c r="H2684" s="586">
        <f t="shared" si="171"/>
        <v>7</v>
      </c>
    </row>
    <row r="2685" spans="1:8" x14ac:dyDescent="0.25">
      <c r="A2685">
        <v>2684</v>
      </c>
      <c r="B2685" s="579">
        <f t="shared" si="172"/>
        <v>236302.5</v>
      </c>
      <c r="C2685" s="586">
        <f t="shared" si="169"/>
        <v>3.5</v>
      </c>
      <c r="F2685">
        <v>2684</v>
      </c>
      <c r="G2685" s="587">
        <f t="shared" si="170"/>
        <v>472605</v>
      </c>
      <c r="H2685" s="586">
        <f t="shared" si="171"/>
        <v>7</v>
      </c>
    </row>
    <row r="2686" spans="1:8" x14ac:dyDescent="0.25">
      <c r="A2686">
        <v>2685</v>
      </c>
      <c r="B2686" s="579">
        <f t="shared" si="172"/>
        <v>236302.5</v>
      </c>
      <c r="C2686" s="586">
        <f t="shared" si="169"/>
        <v>3.5</v>
      </c>
      <c r="F2686">
        <v>2685</v>
      </c>
      <c r="G2686" s="587">
        <f t="shared" si="170"/>
        <v>472605</v>
      </c>
      <c r="H2686" s="586">
        <f t="shared" si="171"/>
        <v>7</v>
      </c>
    </row>
    <row r="2687" spans="1:8" x14ac:dyDescent="0.25">
      <c r="A2687">
        <v>2686</v>
      </c>
      <c r="B2687" s="579">
        <f t="shared" si="172"/>
        <v>236302.5</v>
      </c>
      <c r="C2687" s="586">
        <f t="shared" si="169"/>
        <v>3.5</v>
      </c>
      <c r="F2687">
        <v>2686</v>
      </c>
      <c r="G2687" s="587">
        <f t="shared" si="170"/>
        <v>472605</v>
      </c>
      <c r="H2687" s="586">
        <f t="shared" si="171"/>
        <v>7</v>
      </c>
    </row>
    <row r="2688" spans="1:8" x14ac:dyDescent="0.25">
      <c r="A2688">
        <v>2687</v>
      </c>
      <c r="B2688" s="579">
        <f t="shared" si="172"/>
        <v>236302.5</v>
      </c>
      <c r="C2688" s="586">
        <f t="shared" si="169"/>
        <v>3.5</v>
      </c>
      <c r="F2688">
        <v>2687</v>
      </c>
      <c r="G2688" s="587">
        <f t="shared" si="170"/>
        <v>472605</v>
      </c>
      <c r="H2688" s="586">
        <f t="shared" si="171"/>
        <v>7</v>
      </c>
    </row>
    <row r="2689" spans="1:8" x14ac:dyDescent="0.25">
      <c r="A2689">
        <v>2688</v>
      </c>
      <c r="B2689" s="579">
        <f t="shared" si="172"/>
        <v>236302.5</v>
      </c>
      <c r="C2689" s="586">
        <f t="shared" si="169"/>
        <v>3.5</v>
      </c>
      <c r="F2689">
        <v>2688</v>
      </c>
      <c r="G2689" s="587">
        <f t="shared" si="170"/>
        <v>472605</v>
      </c>
      <c r="H2689" s="586">
        <f t="shared" si="171"/>
        <v>7</v>
      </c>
    </row>
    <row r="2690" spans="1:8" x14ac:dyDescent="0.25">
      <c r="A2690">
        <v>2689</v>
      </c>
      <c r="B2690" s="579">
        <f t="shared" si="172"/>
        <v>236302.5</v>
      </c>
      <c r="C2690" s="586">
        <f t="shared" si="169"/>
        <v>3.5</v>
      </c>
      <c r="F2690">
        <v>2689</v>
      </c>
      <c r="G2690" s="587">
        <f t="shared" si="170"/>
        <v>472605</v>
      </c>
      <c r="H2690" s="586">
        <f t="shared" si="171"/>
        <v>7</v>
      </c>
    </row>
    <row r="2691" spans="1:8" x14ac:dyDescent="0.25">
      <c r="A2691">
        <v>2690</v>
      </c>
      <c r="B2691" s="579">
        <f t="shared" si="172"/>
        <v>236302.5</v>
      </c>
      <c r="C2691" s="586">
        <f t="shared" ref="C2691:C2754" si="173">B2691/$D$2</f>
        <v>3.5</v>
      </c>
      <c r="F2691">
        <v>2690</v>
      </c>
      <c r="G2691" s="587">
        <f t="shared" ref="G2691:G2754" si="174">H2691*$D$2</f>
        <v>472605</v>
      </c>
      <c r="H2691" s="586">
        <f t="shared" si="171"/>
        <v>7</v>
      </c>
    </row>
    <row r="2692" spans="1:8" x14ac:dyDescent="0.25">
      <c r="A2692">
        <v>2691</v>
      </c>
      <c r="B2692" s="579">
        <f t="shared" si="172"/>
        <v>236302.5</v>
      </c>
      <c r="C2692" s="586">
        <f t="shared" si="173"/>
        <v>3.5</v>
      </c>
      <c r="F2692">
        <v>2691</v>
      </c>
      <c r="G2692" s="587">
        <f t="shared" si="174"/>
        <v>472605</v>
      </c>
      <c r="H2692" s="586">
        <f t="shared" si="171"/>
        <v>7</v>
      </c>
    </row>
    <row r="2693" spans="1:8" x14ac:dyDescent="0.25">
      <c r="A2693">
        <v>2692</v>
      </c>
      <c r="B2693" s="579">
        <f t="shared" si="172"/>
        <v>236302.5</v>
      </c>
      <c r="C2693" s="586">
        <f t="shared" si="173"/>
        <v>3.5</v>
      </c>
      <c r="F2693">
        <v>2692</v>
      </c>
      <c r="G2693" s="587">
        <f t="shared" si="174"/>
        <v>472605</v>
      </c>
      <c r="H2693" s="586">
        <f t="shared" si="171"/>
        <v>7</v>
      </c>
    </row>
    <row r="2694" spans="1:8" x14ac:dyDescent="0.25">
      <c r="A2694">
        <v>2693</v>
      </c>
      <c r="B2694" s="579">
        <f t="shared" si="172"/>
        <v>236302.5</v>
      </c>
      <c r="C2694" s="586">
        <f t="shared" si="173"/>
        <v>3.5</v>
      </c>
      <c r="F2694">
        <v>2693</v>
      </c>
      <c r="G2694" s="587">
        <f t="shared" si="174"/>
        <v>472605</v>
      </c>
      <c r="H2694" s="586">
        <f t="shared" si="171"/>
        <v>7</v>
      </c>
    </row>
    <row r="2695" spans="1:8" x14ac:dyDescent="0.25">
      <c r="A2695">
        <v>2694</v>
      </c>
      <c r="B2695" s="579">
        <f t="shared" si="172"/>
        <v>236302.5</v>
      </c>
      <c r="C2695" s="586">
        <f t="shared" si="173"/>
        <v>3.5</v>
      </c>
      <c r="F2695">
        <v>2694</v>
      </c>
      <c r="G2695" s="587">
        <f t="shared" si="174"/>
        <v>472605</v>
      </c>
      <c r="H2695" s="586">
        <f t="shared" si="171"/>
        <v>7</v>
      </c>
    </row>
    <row r="2696" spans="1:8" x14ac:dyDescent="0.25">
      <c r="A2696">
        <v>2695</v>
      </c>
      <c r="B2696" s="579">
        <f t="shared" si="172"/>
        <v>236302.5</v>
      </c>
      <c r="C2696" s="586">
        <f t="shared" si="173"/>
        <v>3.5</v>
      </c>
      <c r="F2696">
        <v>2695</v>
      </c>
      <c r="G2696" s="587">
        <f t="shared" si="174"/>
        <v>472605</v>
      </c>
      <c r="H2696" s="586">
        <f t="shared" si="171"/>
        <v>7</v>
      </c>
    </row>
    <row r="2697" spans="1:8" x14ac:dyDescent="0.25">
      <c r="A2697">
        <v>2696</v>
      </c>
      <c r="B2697" s="579">
        <f t="shared" si="172"/>
        <v>236302.5</v>
      </c>
      <c r="C2697" s="586">
        <f t="shared" si="173"/>
        <v>3.5</v>
      </c>
      <c r="F2697">
        <v>2696</v>
      </c>
      <c r="G2697" s="587">
        <f t="shared" si="174"/>
        <v>472605</v>
      </c>
      <c r="H2697" s="586">
        <f t="shared" si="171"/>
        <v>7</v>
      </c>
    </row>
    <row r="2698" spans="1:8" x14ac:dyDescent="0.25">
      <c r="A2698">
        <v>2697</v>
      </c>
      <c r="B2698" s="579">
        <f t="shared" si="172"/>
        <v>236302.5</v>
      </c>
      <c r="C2698" s="586">
        <f t="shared" si="173"/>
        <v>3.5</v>
      </c>
      <c r="F2698">
        <v>2697</v>
      </c>
      <c r="G2698" s="587">
        <f t="shared" si="174"/>
        <v>472605</v>
      </c>
      <c r="H2698" s="586">
        <f t="shared" si="171"/>
        <v>7</v>
      </c>
    </row>
    <row r="2699" spans="1:8" x14ac:dyDescent="0.25">
      <c r="A2699">
        <v>2698</v>
      </c>
      <c r="B2699" s="579">
        <f t="shared" si="172"/>
        <v>236302.5</v>
      </c>
      <c r="C2699" s="586">
        <f t="shared" si="173"/>
        <v>3.5</v>
      </c>
      <c r="F2699">
        <v>2698</v>
      </c>
      <c r="G2699" s="587">
        <f t="shared" si="174"/>
        <v>472605</v>
      </c>
      <c r="H2699" s="586">
        <f t="shared" si="171"/>
        <v>7</v>
      </c>
    </row>
    <row r="2700" spans="1:8" x14ac:dyDescent="0.25">
      <c r="A2700">
        <v>2699</v>
      </c>
      <c r="B2700" s="579">
        <f t="shared" si="172"/>
        <v>236302.5</v>
      </c>
      <c r="C2700" s="586">
        <f t="shared" si="173"/>
        <v>3.5</v>
      </c>
      <c r="F2700">
        <v>2699</v>
      </c>
      <c r="G2700" s="587">
        <f t="shared" si="174"/>
        <v>472605</v>
      </c>
      <c r="H2700" s="586">
        <f t="shared" si="171"/>
        <v>7</v>
      </c>
    </row>
    <row r="2701" spans="1:8" x14ac:dyDescent="0.25">
      <c r="A2701">
        <v>2700</v>
      </c>
      <c r="B2701" s="579">
        <f t="shared" si="172"/>
        <v>236302.5</v>
      </c>
      <c r="C2701" s="586">
        <f t="shared" si="173"/>
        <v>3.5</v>
      </c>
      <c r="F2701">
        <v>2700</v>
      </c>
      <c r="G2701" s="587">
        <f t="shared" si="174"/>
        <v>472605</v>
      </c>
      <c r="H2701" s="586">
        <f t="shared" si="171"/>
        <v>7</v>
      </c>
    </row>
    <row r="2702" spans="1:8" x14ac:dyDescent="0.25">
      <c r="A2702">
        <v>2701</v>
      </c>
      <c r="B2702" s="579">
        <f t="shared" si="172"/>
        <v>236302.5</v>
      </c>
      <c r="C2702" s="586">
        <f t="shared" si="173"/>
        <v>3.5</v>
      </c>
      <c r="F2702">
        <v>2701</v>
      </c>
      <c r="G2702" s="587">
        <f t="shared" si="174"/>
        <v>472605</v>
      </c>
      <c r="H2702" s="586">
        <f t="shared" si="171"/>
        <v>7</v>
      </c>
    </row>
    <row r="2703" spans="1:8" x14ac:dyDescent="0.25">
      <c r="A2703">
        <v>2702</v>
      </c>
      <c r="B2703" s="579">
        <f t="shared" si="172"/>
        <v>236302.5</v>
      </c>
      <c r="C2703" s="586">
        <f t="shared" si="173"/>
        <v>3.5</v>
      </c>
      <c r="F2703">
        <v>2702</v>
      </c>
      <c r="G2703" s="587">
        <f t="shared" si="174"/>
        <v>472605</v>
      </c>
      <c r="H2703" s="586">
        <f t="shared" si="171"/>
        <v>7</v>
      </c>
    </row>
    <row r="2704" spans="1:8" x14ac:dyDescent="0.25">
      <c r="A2704">
        <v>2703</v>
      </c>
      <c r="B2704" s="579">
        <f t="shared" si="172"/>
        <v>236302.5</v>
      </c>
      <c r="C2704" s="586">
        <f t="shared" si="173"/>
        <v>3.5</v>
      </c>
      <c r="F2704">
        <v>2703</v>
      </c>
      <c r="G2704" s="587">
        <f t="shared" si="174"/>
        <v>472605</v>
      </c>
      <c r="H2704" s="586">
        <f t="shared" si="171"/>
        <v>7</v>
      </c>
    </row>
    <row r="2705" spans="1:8" x14ac:dyDescent="0.25">
      <c r="A2705">
        <v>2704</v>
      </c>
      <c r="B2705" s="579">
        <f t="shared" si="172"/>
        <v>236302.5</v>
      </c>
      <c r="C2705" s="586">
        <f t="shared" si="173"/>
        <v>3.5</v>
      </c>
      <c r="F2705">
        <v>2704</v>
      </c>
      <c r="G2705" s="587">
        <f t="shared" si="174"/>
        <v>472605</v>
      </c>
      <c r="H2705" s="586">
        <f t="shared" si="171"/>
        <v>7</v>
      </c>
    </row>
    <row r="2706" spans="1:8" x14ac:dyDescent="0.25">
      <c r="A2706">
        <v>2705</v>
      </c>
      <c r="B2706" s="579">
        <f t="shared" si="172"/>
        <v>236302.5</v>
      </c>
      <c r="C2706" s="586">
        <f t="shared" si="173"/>
        <v>3.5</v>
      </c>
      <c r="F2706">
        <v>2705</v>
      </c>
      <c r="G2706" s="587">
        <f t="shared" si="174"/>
        <v>472605</v>
      </c>
      <c r="H2706" s="586">
        <f t="shared" si="171"/>
        <v>7</v>
      </c>
    </row>
    <row r="2707" spans="1:8" x14ac:dyDescent="0.25">
      <c r="A2707">
        <v>2706</v>
      </c>
      <c r="B2707" s="579">
        <f t="shared" si="172"/>
        <v>236302.5</v>
      </c>
      <c r="C2707" s="586">
        <f t="shared" si="173"/>
        <v>3.5</v>
      </c>
      <c r="F2707">
        <v>2706</v>
      </c>
      <c r="G2707" s="587">
        <f t="shared" si="174"/>
        <v>472605</v>
      </c>
      <c r="H2707" s="586">
        <f t="shared" ref="H2707:H2770" si="175">$L$7</f>
        <v>7</v>
      </c>
    </row>
    <row r="2708" spans="1:8" x14ac:dyDescent="0.25">
      <c r="A2708">
        <v>2707</v>
      </c>
      <c r="B2708" s="579">
        <f t="shared" si="172"/>
        <v>236302.5</v>
      </c>
      <c r="C2708" s="586">
        <f t="shared" si="173"/>
        <v>3.5</v>
      </c>
      <c r="F2708">
        <v>2707</v>
      </c>
      <c r="G2708" s="587">
        <f t="shared" si="174"/>
        <v>472605</v>
      </c>
      <c r="H2708" s="586">
        <f t="shared" si="175"/>
        <v>7</v>
      </c>
    </row>
    <row r="2709" spans="1:8" x14ac:dyDescent="0.25">
      <c r="A2709">
        <v>2708</v>
      </c>
      <c r="B2709" s="579">
        <f t="shared" si="172"/>
        <v>236302.5</v>
      </c>
      <c r="C2709" s="586">
        <f t="shared" si="173"/>
        <v>3.5</v>
      </c>
      <c r="F2709">
        <v>2708</v>
      </c>
      <c r="G2709" s="587">
        <f t="shared" si="174"/>
        <v>472605</v>
      </c>
      <c r="H2709" s="586">
        <f t="shared" si="175"/>
        <v>7</v>
      </c>
    </row>
    <row r="2710" spans="1:8" x14ac:dyDescent="0.25">
      <c r="A2710">
        <v>2709</v>
      </c>
      <c r="B2710" s="579">
        <f t="shared" si="172"/>
        <v>236302.5</v>
      </c>
      <c r="C2710" s="586">
        <f t="shared" si="173"/>
        <v>3.5</v>
      </c>
      <c r="F2710">
        <v>2709</v>
      </c>
      <c r="G2710" s="587">
        <f t="shared" si="174"/>
        <v>472605</v>
      </c>
      <c r="H2710" s="586">
        <f t="shared" si="175"/>
        <v>7</v>
      </c>
    </row>
    <row r="2711" spans="1:8" x14ac:dyDescent="0.25">
      <c r="A2711">
        <v>2710</v>
      </c>
      <c r="B2711" s="579">
        <f t="shared" si="172"/>
        <v>236302.5</v>
      </c>
      <c r="C2711" s="586">
        <f t="shared" si="173"/>
        <v>3.5</v>
      </c>
      <c r="F2711">
        <v>2710</v>
      </c>
      <c r="G2711" s="587">
        <f t="shared" si="174"/>
        <v>472605</v>
      </c>
      <c r="H2711" s="586">
        <f t="shared" si="175"/>
        <v>7</v>
      </c>
    </row>
    <row r="2712" spans="1:8" x14ac:dyDescent="0.25">
      <c r="A2712">
        <v>2711</v>
      </c>
      <c r="B2712" s="579">
        <f t="shared" si="172"/>
        <v>236302.5</v>
      </c>
      <c r="C2712" s="586">
        <f t="shared" si="173"/>
        <v>3.5</v>
      </c>
      <c r="F2712">
        <v>2711</v>
      </c>
      <c r="G2712" s="587">
        <f t="shared" si="174"/>
        <v>472605</v>
      </c>
      <c r="H2712" s="586">
        <f t="shared" si="175"/>
        <v>7</v>
      </c>
    </row>
    <row r="2713" spans="1:8" x14ac:dyDescent="0.25">
      <c r="A2713">
        <v>2712</v>
      </c>
      <c r="B2713" s="579">
        <f t="shared" si="172"/>
        <v>236302.5</v>
      </c>
      <c r="C2713" s="586">
        <f t="shared" si="173"/>
        <v>3.5</v>
      </c>
      <c r="F2713">
        <v>2712</v>
      </c>
      <c r="G2713" s="587">
        <f t="shared" si="174"/>
        <v>472605</v>
      </c>
      <c r="H2713" s="586">
        <f t="shared" si="175"/>
        <v>7</v>
      </c>
    </row>
    <row r="2714" spans="1:8" x14ac:dyDescent="0.25">
      <c r="A2714">
        <v>2713</v>
      </c>
      <c r="B2714" s="579">
        <f t="shared" si="172"/>
        <v>236302.5</v>
      </c>
      <c r="C2714" s="586">
        <f t="shared" si="173"/>
        <v>3.5</v>
      </c>
      <c r="F2714">
        <v>2713</v>
      </c>
      <c r="G2714" s="587">
        <f t="shared" si="174"/>
        <v>472605</v>
      </c>
      <c r="H2714" s="586">
        <f t="shared" si="175"/>
        <v>7</v>
      </c>
    </row>
    <row r="2715" spans="1:8" x14ac:dyDescent="0.25">
      <c r="A2715">
        <v>2714</v>
      </c>
      <c r="B2715" s="579">
        <f t="shared" ref="B2715:B2778" si="176">3.5*$D$2</f>
        <v>236302.5</v>
      </c>
      <c r="C2715" s="586">
        <f t="shared" si="173"/>
        <v>3.5</v>
      </c>
      <c r="F2715">
        <v>2714</v>
      </c>
      <c r="G2715" s="587">
        <f t="shared" si="174"/>
        <v>472605</v>
      </c>
      <c r="H2715" s="586">
        <f t="shared" si="175"/>
        <v>7</v>
      </c>
    </row>
    <row r="2716" spans="1:8" x14ac:dyDescent="0.25">
      <c r="A2716">
        <v>2715</v>
      </c>
      <c r="B2716" s="579">
        <f t="shared" si="176"/>
        <v>236302.5</v>
      </c>
      <c r="C2716" s="586">
        <f t="shared" si="173"/>
        <v>3.5</v>
      </c>
      <c r="F2716">
        <v>2715</v>
      </c>
      <c r="G2716" s="587">
        <f t="shared" si="174"/>
        <v>472605</v>
      </c>
      <c r="H2716" s="586">
        <f t="shared" si="175"/>
        <v>7</v>
      </c>
    </row>
    <row r="2717" spans="1:8" x14ac:dyDescent="0.25">
      <c r="A2717">
        <v>2716</v>
      </c>
      <c r="B2717" s="579">
        <f t="shared" si="176"/>
        <v>236302.5</v>
      </c>
      <c r="C2717" s="586">
        <f t="shared" si="173"/>
        <v>3.5</v>
      </c>
      <c r="F2717">
        <v>2716</v>
      </c>
      <c r="G2717" s="587">
        <f t="shared" si="174"/>
        <v>472605</v>
      </c>
      <c r="H2717" s="586">
        <f t="shared" si="175"/>
        <v>7</v>
      </c>
    </row>
    <row r="2718" spans="1:8" x14ac:dyDescent="0.25">
      <c r="A2718">
        <v>2717</v>
      </c>
      <c r="B2718" s="579">
        <f t="shared" si="176"/>
        <v>236302.5</v>
      </c>
      <c r="C2718" s="586">
        <f t="shared" si="173"/>
        <v>3.5</v>
      </c>
      <c r="F2718">
        <v>2717</v>
      </c>
      <c r="G2718" s="587">
        <f t="shared" si="174"/>
        <v>472605</v>
      </c>
      <c r="H2718" s="586">
        <f t="shared" si="175"/>
        <v>7</v>
      </c>
    </row>
    <row r="2719" spans="1:8" x14ac:dyDescent="0.25">
      <c r="A2719">
        <v>2718</v>
      </c>
      <c r="B2719" s="579">
        <f t="shared" si="176"/>
        <v>236302.5</v>
      </c>
      <c r="C2719" s="586">
        <f t="shared" si="173"/>
        <v>3.5</v>
      </c>
      <c r="F2719">
        <v>2718</v>
      </c>
      <c r="G2719" s="587">
        <f t="shared" si="174"/>
        <v>472605</v>
      </c>
      <c r="H2719" s="586">
        <f t="shared" si="175"/>
        <v>7</v>
      </c>
    </row>
    <row r="2720" spans="1:8" x14ac:dyDescent="0.25">
      <c r="A2720">
        <v>2719</v>
      </c>
      <c r="B2720" s="579">
        <f t="shared" si="176"/>
        <v>236302.5</v>
      </c>
      <c r="C2720" s="586">
        <f t="shared" si="173"/>
        <v>3.5</v>
      </c>
      <c r="F2720">
        <v>2719</v>
      </c>
      <c r="G2720" s="587">
        <f t="shared" si="174"/>
        <v>472605</v>
      </c>
      <c r="H2720" s="586">
        <f t="shared" si="175"/>
        <v>7</v>
      </c>
    </row>
    <row r="2721" spans="1:8" x14ac:dyDescent="0.25">
      <c r="A2721">
        <v>2720</v>
      </c>
      <c r="B2721" s="579">
        <f t="shared" si="176"/>
        <v>236302.5</v>
      </c>
      <c r="C2721" s="586">
        <f t="shared" si="173"/>
        <v>3.5</v>
      </c>
      <c r="F2721">
        <v>2720</v>
      </c>
      <c r="G2721" s="587">
        <f t="shared" si="174"/>
        <v>472605</v>
      </c>
      <c r="H2721" s="586">
        <f t="shared" si="175"/>
        <v>7</v>
      </c>
    </row>
    <row r="2722" spans="1:8" x14ac:dyDescent="0.25">
      <c r="A2722">
        <v>2721</v>
      </c>
      <c r="B2722" s="579">
        <f t="shared" si="176"/>
        <v>236302.5</v>
      </c>
      <c r="C2722" s="586">
        <f t="shared" si="173"/>
        <v>3.5</v>
      </c>
      <c r="F2722">
        <v>2721</v>
      </c>
      <c r="G2722" s="587">
        <f t="shared" si="174"/>
        <v>472605</v>
      </c>
      <c r="H2722" s="586">
        <f t="shared" si="175"/>
        <v>7</v>
      </c>
    </row>
    <row r="2723" spans="1:8" x14ac:dyDescent="0.25">
      <c r="A2723">
        <v>2722</v>
      </c>
      <c r="B2723" s="579">
        <f t="shared" si="176"/>
        <v>236302.5</v>
      </c>
      <c r="C2723" s="586">
        <f t="shared" si="173"/>
        <v>3.5</v>
      </c>
      <c r="F2723">
        <v>2722</v>
      </c>
      <c r="G2723" s="587">
        <f t="shared" si="174"/>
        <v>472605</v>
      </c>
      <c r="H2723" s="586">
        <f t="shared" si="175"/>
        <v>7</v>
      </c>
    </row>
    <row r="2724" spans="1:8" x14ac:dyDescent="0.25">
      <c r="A2724">
        <v>2723</v>
      </c>
      <c r="B2724" s="579">
        <f t="shared" si="176"/>
        <v>236302.5</v>
      </c>
      <c r="C2724" s="586">
        <f t="shared" si="173"/>
        <v>3.5</v>
      </c>
      <c r="F2724">
        <v>2723</v>
      </c>
      <c r="G2724" s="587">
        <f t="shared" si="174"/>
        <v>472605</v>
      </c>
      <c r="H2724" s="586">
        <f t="shared" si="175"/>
        <v>7</v>
      </c>
    </row>
    <row r="2725" spans="1:8" x14ac:dyDescent="0.25">
      <c r="A2725">
        <v>2724</v>
      </c>
      <c r="B2725" s="579">
        <f t="shared" si="176"/>
        <v>236302.5</v>
      </c>
      <c r="C2725" s="586">
        <f t="shared" si="173"/>
        <v>3.5</v>
      </c>
      <c r="F2725">
        <v>2724</v>
      </c>
      <c r="G2725" s="587">
        <f t="shared" si="174"/>
        <v>472605</v>
      </c>
      <c r="H2725" s="586">
        <f t="shared" si="175"/>
        <v>7</v>
      </c>
    </row>
    <row r="2726" spans="1:8" x14ac:dyDescent="0.25">
      <c r="A2726">
        <v>2725</v>
      </c>
      <c r="B2726" s="579">
        <f t="shared" si="176"/>
        <v>236302.5</v>
      </c>
      <c r="C2726" s="586">
        <f t="shared" si="173"/>
        <v>3.5</v>
      </c>
      <c r="F2726">
        <v>2725</v>
      </c>
      <c r="G2726" s="587">
        <f t="shared" si="174"/>
        <v>472605</v>
      </c>
      <c r="H2726" s="586">
        <f t="shared" si="175"/>
        <v>7</v>
      </c>
    </row>
    <row r="2727" spans="1:8" x14ac:dyDescent="0.25">
      <c r="A2727">
        <v>2726</v>
      </c>
      <c r="B2727" s="579">
        <f t="shared" si="176"/>
        <v>236302.5</v>
      </c>
      <c r="C2727" s="586">
        <f t="shared" si="173"/>
        <v>3.5</v>
      </c>
      <c r="F2727">
        <v>2726</v>
      </c>
      <c r="G2727" s="587">
        <f t="shared" si="174"/>
        <v>472605</v>
      </c>
      <c r="H2727" s="586">
        <f t="shared" si="175"/>
        <v>7</v>
      </c>
    </row>
    <row r="2728" spans="1:8" x14ac:dyDescent="0.25">
      <c r="A2728">
        <v>2727</v>
      </c>
      <c r="B2728" s="579">
        <f t="shared" si="176"/>
        <v>236302.5</v>
      </c>
      <c r="C2728" s="586">
        <f t="shared" si="173"/>
        <v>3.5</v>
      </c>
      <c r="F2728">
        <v>2727</v>
      </c>
      <c r="G2728" s="587">
        <f t="shared" si="174"/>
        <v>472605</v>
      </c>
      <c r="H2728" s="586">
        <f t="shared" si="175"/>
        <v>7</v>
      </c>
    </row>
    <row r="2729" spans="1:8" x14ac:dyDescent="0.25">
      <c r="A2729">
        <v>2728</v>
      </c>
      <c r="B2729" s="579">
        <f t="shared" si="176"/>
        <v>236302.5</v>
      </c>
      <c r="C2729" s="586">
        <f t="shared" si="173"/>
        <v>3.5</v>
      </c>
      <c r="F2729">
        <v>2728</v>
      </c>
      <c r="G2729" s="587">
        <f t="shared" si="174"/>
        <v>472605</v>
      </c>
      <c r="H2729" s="586">
        <f t="shared" si="175"/>
        <v>7</v>
      </c>
    </row>
    <row r="2730" spans="1:8" x14ac:dyDescent="0.25">
      <c r="A2730">
        <v>2729</v>
      </c>
      <c r="B2730" s="579">
        <f t="shared" si="176"/>
        <v>236302.5</v>
      </c>
      <c r="C2730" s="586">
        <f t="shared" si="173"/>
        <v>3.5</v>
      </c>
      <c r="F2730">
        <v>2729</v>
      </c>
      <c r="G2730" s="587">
        <f t="shared" si="174"/>
        <v>472605</v>
      </c>
      <c r="H2730" s="586">
        <f t="shared" si="175"/>
        <v>7</v>
      </c>
    </row>
    <row r="2731" spans="1:8" x14ac:dyDescent="0.25">
      <c r="A2731">
        <v>2730</v>
      </c>
      <c r="B2731" s="579">
        <f t="shared" si="176"/>
        <v>236302.5</v>
      </c>
      <c r="C2731" s="586">
        <f t="shared" si="173"/>
        <v>3.5</v>
      </c>
      <c r="F2731">
        <v>2730</v>
      </c>
      <c r="G2731" s="587">
        <f t="shared" si="174"/>
        <v>472605</v>
      </c>
      <c r="H2731" s="586">
        <f t="shared" si="175"/>
        <v>7</v>
      </c>
    </row>
    <row r="2732" spans="1:8" x14ac:dyDescent="0.25">
      <c r="A2732">
        <v>2731</v>
      </c>
      <c r="B2732" s="579">
        <f t="shared" si="176"/>
        <v>236302.5</v>
      </c>
      <c r="C2732" s="586">
        <f t="shared" si="173"/>
        <v>3.5</v>
      </c>
      <c r="F2732">
        <v>2731</v>
      </c>
      <c r="G2732" s="587">
        <f t="shared" si="174"/>
        <v>472605</v>
      </c>
      <c r="H2732" s="586">
        <f t="shared" si="175"/>
        <v>7</v>
      </c>
    </row>
    <row r="2733" spans="1:8" x14ac:dyDescent="0.25">
      <c r="A2733">
        <v>2732</v>
      </c>
      <c r="B2733" s="579">
        <f t="shared" si="176"/>
        <v>236302.5</v>
      </c>
      <c r="C2733" s="586">
        <f t="shared" si="173"/>
        <v>3.5</v>
      </c>
      <c r="F2733">
        <v>2732</v>
      </c>
      <c r="G2733" s="587">
        <f t="shared" si="174"/>
        <v>472605</v>
      </c>
      <c r="H2733" s="586">
        <f t="shared" si="175"/>
        <v>7</v>
      </c>
    </row>
    <row r="2734" spans="1:8" x14ac:dyDescent="0.25">
      <c r="A2734">
        <v>2733</v>
      </c>
      <c r="B2734" s="579">
        <f t="shared" si="176"/>
        <v>236302.5</v>
      </c>
      <c r="C2734" s="586">
        <f t="shared" si="173"/>
        <v>3.5</v>
      </c>
      <c r="F2734">
        <v>2733</v>
      </c>
      <c r="G2734" s="587">
        <f t="shared" si="174"/>
        <v>472605</v>
      </c>
      <c r="H2734" s="586">
        <f t="shared" si="175"/>
        <v>7</v>
      </c>
    </row>
    <row r="2735" spans="1:8" x14ac:dyDescent="0.25">
      <c r="A2735">
        <v>2734</v>
      </c>
      <c r="B2735" s="579">
        <f t="shared" si="176"/>
        <v>236302.5</v>
      </c>
      <c r="C2735" s="586">
        <f t="shared" si="173"/>
        <v>3.5</v>
      </c>
      <c r="F2735">
        <v>2734</v>
      </c>
      <c r="G2735" s="587">
        <f t="shared" si="174"/>
        <v>472605</v>
      </c>
      <c r="H2735" s="586">
        <f t="shared" si="175"/>
        <v>7</v>
      </c>
    </row>
    <row r="2736" spans="1:8" x14ac:dyDescent="0.25">
      <c r="A2736">
        <v>2735</v>
      </c>
      <c r="B2736" s="579">
        <f t="shared" si="176"/>
        <v>236302.5</v>
      </c>
      <c r="C2736" s="586">
        <f t="shared" si="173"/>
        <v>3.5</v>
      </c>
      <c r="F2736">
        <v>2735</v>
      </c>
      <c r="G2736" s="587">
        <f t="shared" si="174"/>
        <v>472605</v>
      </c>
      <c r="H2736" s="586">
        <f t="shared" si="175"/>
        <v>7</v>
      </c>
    </row>
    <row r="2737" spans="1:8" x14ac:dyDescent="0.25">
      <c r="A2737">
        <v>2736</v>
      </c>
      <c r="B2737" s="579">
        <f t="shared" si="176"/>
        <v>236302.5</v>
      </c>
      <c r="C2737" s="586">
        <f t="shared" si="173"/>
        <v>3.5</v>
      </c>
      <c r="F2737">
        <v>2736</v>
      </c>
      <c r="G2737" s="587">
        <f t="shared" si="174"/>
        <v>472605</v>
      </c>
      <c r="H2737" s="586">
        <f t="shared" si="175"/>
        <v>7</v>
      </c>
    </row>
    <row r="2738" spans="1:8" x14ac:dyDescent="0.25">
      <c r="A2738">
        <v>2737</v>
      </c>
      <c r="B2738" s="579">
        <f t="shared" si="176"/>
        <v>236302.5</v>
      </c>
      <c r="C2738" s="586">
        <f t="shared" si="173"/>
        <v>3.5</v>
      </c>
      <c r="F2738">
        <v>2737</v>
      </c>
      <c r="G2738" s="587">
        <f t="shared" si="174"/>
        <v>472605</v>
      </c>
      <c r="H2738" s="586">
        <f t="shared" si="175"/>
        <v>7</v>
      </c>
    </row>
    <row r="2739" spans="1:8" x14ac:dyDescent="0.25">
      <c r="A2739">
        <v>2738</v>
      </c>
      <c r="B2739" s="579">
        <f t="shared" si="176"/>
        <v>236302.5</v>
      </c>
      <c r="C2739" s="586">
        <f t="shared" si="173"/>
        <v>3.5</v>
      </c>
      <c r="F2739">
        <v>2738</v>
      </c>
      <c r="G2739" s="587">
        <f t="shared" si="174"/>
        <v>472605</v>
      </c>
      <c r="H2739" s="586">
        <f t="shared" si="175"/>
        <v>7</v>
      </c>
    </row>
    <row r="2740" spans="1:8" x14ac:dyDescent="0.25">
      <c r="A2740">
        <v>2739</v>
      </c>
      <c r="B2740" s="579">
        <f t="shared" si="176"/>
        <v>236302.5</v>
      </c>
      <c r="C2740" s="586">
        <f t="shared" si="173"/>
        <v>3.5</v>
      </c>
      <c r="F2740">
        <v>2739</v>
      </c>
      <c r="G2740" s="587">
        <f t="shared" si="174"/>
        <v>472605</v>
      </c>
      <c r="H2740" s="586">
        <f t="shared" si="175"/>
        <v>7</v>
      </c>
    </row>
    <row r="2741" spans="1:8" x14ac:dyDescent="0.25">
      <c r="A2741">
        <v>2740</v>
      </c>
      <c r="B2741" s="579">
        <f t="shared" si="176"/>
        <v>236302.5</v>
      </c>
      <c r="C2741" s="586">
        <f t="shared" si="173"/>
        <v>3.5</v>
      </c>
      <c r="F2741">
        <v>2740</v>
      </c>
      <c r="G2741" s="587">
        <f t="shared" si="174"/>
        <v>472605</v>
      </c>
      <c r="H2741" s="586">
        <f t="shared" si="175"/>
        <v>7</v>
      </c>
    </row>
    <row r="2742" spans="1:8" x14ac:dyDescent="0.25">
      <c r="A2742">
        <v>2741</v>
      </c>
      <c r="B2742" s="579">
        <f t="shared" si="176"/>
        <v>236302.5</v>
      </c>
      <c r="C2742" s="586">
        <f t="shared" si="173"/>
        <v>3.5</v>
      </c>
      <c r="F2742">
        <v>2741</v>
      </c>
      <c r="G2742" s="587">
        <f t="shared" si="174"/>
        <v>472605</v>
      </c>
      <c r="H2742" s="586">
        <f t="shared" si="175"/>
        <v>7</v>
      </c>
    </row>
    <row r="2743" spans="1:8" x14ac:dyDescent="0.25">
      <c r="A2743">
        <v>2742</v>
      </c>
      <c r="B2743" s="579">
        <f t="shared" si="176"/>
        <v>236302.5</v>
      </c>
      <c r="C2743" s="586">
        <f t="shared" si="173"/>
        <v>3.5</v>
      </c>
      <c r="F2743">
        <v>2742</v>
      </c>
      <c r="G2743" s="587">
        <f t="shared" si="174"/>
        <v>472605</v>
      </c>
      <c r="H2743" s="586">
        <f t="shared" si="175"/>
        <v>7</v>
      </c>
    </row>
    <row r="2744" spans="1:8" x14ac:dyDescent="0.25">
      <c r="A2744">
        <v>2743</v>
      </c>
      <c r="B2744" s="579">
        <f t="shared" si="176"/>
        <v>236302.5</v>
      </c>
      <c r="C2744" s="586">
        <f t="shared" si="173"/>
        <v>3.5</v>
      </c>
      <c r="F2744">
        <v>2743</v>
      </c>
      <c r="G2744" s="587">
        <f t="shared" si="174"/>
        <v>472605</v>
      </c>
      <c r="H2744" s="586">
        <f t="shared" si="175"/>
        <v>7</v>
      </c>
    </row>
    <row r="2745" spans="1:8" x14ac:dyDescent="0.25">
      <c r="A2745">
        <v>2744</v>
      </c>
      <c r="B2745" s="579">
        <f t="shared" si="176"/>
        <v>236302.5</v>
      </c>
      <c r="C2745" s="586">
        <f t="shared" si="173"/>
        <v>3.5</v>
      </c>
      <c r="F2745">
        <v>2744</v>
      </c>
      <c r="G2745" s="587">
        <f t="shared" si="174"/>
        <v>472605</v>
      </c>
      <c r="H2745" s="586">
        <f t="shared" si="175"/>
        <v>7</v>
      </c>
    </row>
    <row r="2746" spans="1:8" x14ac:dyDescent="0.25">
      <c r="A2746">
        <v>2745</v>
      </c>
      <c r="B2746" s="579">
        <f t="shared" si="176"/>
        <v>236302.5</v>
      </c>
      <c r="C2746" s="586">
        <f t="shared" si="173"/>
        <v>3.5</v>
      </c>
      <c r="F2746">
        <v>2745</v>
      </c>
      <c r="G2746" s="587">
        <f t="shared" si="174"/>
        <v>472605</v>
      </c>
      <c r="H2746" s="586">
        <f t="shared" si="175"/>
        <v>7</v>
      </c>
    </row>
    <row r="2747" spans="1:8" x14ac:dyDescent="0.25">
      <c r="A2747">
        <v>2746</v>
      </c>
      <c r="B2747" s="579">
        <f t="shared" si="176"/>
        <v>236302.5</v>
      </c>
      <c r="C2747" s="586">
        <f t="shared" si="173"/>
        <v>3.5</v>
      </c>
      <c r="F2747">
        <v>2746</v>
      </c>
      <c r="G2747" s="587">
        <f t="shared" si="174"/>
        <v>472605</v>
      </c>
      <c r="H2747" s="586">
        <f t="shared" si="175"/>
        <v>7</v>
      </c>
    </row>
    <row r="2748" spans="1:8" x14ac:dyDescent="0.25">
      <c r="A2748">
        <v>2747</v>
      </c>
      <c r="B2748" s="579">
        <f t="shared" si="176"/>
        <v>236302.5</v>
      </c>
      <c r="C2748" s="586">
        <f t="shared" si="173"/>
        <v>3.5</v>
      </c>
      <c r="F2748">
        <v>2747</v>
      </c>
      <c r="G2748" s="587">
        <f t="shared" si="174"/>
        <v>472605</v>
      </c>
      <c r="H2748" s="586">
        <f t="shared" si="175"/>
        <v>7</v>
      </c>
    </row>
    <row r="2749" spans="1:8" x14ac:dyDescent="0.25">
      <c r="A2749">
        <v>2748</v>
      </c>
      <c r="B2749" s="579">
        <f t="shared" si="176"/>
        <v>236302.5</v>
      </c>
      <c r="C2749" s="586">
        <f t="shared" si="173"/>
        <v>3.5</v>
      </c>
      <c r="F2749">
        <v>2748</v>
      </c>
      <c r="G2749" s="587">
        <f t="shared" si="174"/>
        <v>472605</v>
      </c>
      <c r="H2749" s="586">
        <f t="shared" si="175"/>
        <v>7</v>
      </c>
    </row>
    <row r="2750" spans="1:8" x14ac:dyDescent="0.25">
      <c r="A2750">
        <v>2749</v>
      </c>
      <c r="B2750" s="579">
        <f t="shared" si="176"/>
        <v>236302.5</v>
      </c>
      <c r="C2750" s="586">
        <f t="shared" si="173"/>
        <v>3.5</v>
      </c>
      <c r="F2750">
        <v>2749</v>
      </c>
      <c r="G2750" s="587">
        <f t="shared" si="174"/>
        <v>472605</v>
      </c>
      <c r="H2750" s="586">
        <f t="shared" si="175"/>
        <v>7</v>
      </c>
    </row>
    <row r="2751" spans="1:8" x14ac:dyDescent="0.25">
      <c r="A2751">
        <v>2750</v>
      </c>
      <c r="B2751" s="579">
        <f t="shared" si="176"/>
        <v>236302.5</v>
      </c>
      <c r="C2751" s="586">
        <f t="shared" si="173"/>
        <v>3.5</v>
      </c>
      <c r="F2751">
        <v>2750</v>
      </c>
      <c r="G2751" s="587">
        <f t="shared" si="174"/>
        <v>472605</v>
      </c>
      <c r="H2751" s="586">
        <f t="shared" si="175"/>
        <v>7</v>
      </c>
    </row>
    <row r="2752" spans="1:8" x14ac:dyDescent="0.25">
      <c r="A2752">
        <v>2751</v>
      </c>
      <c r="B2752" s="579">
        <f t="shared" si="176"/>
        <v>236302.5</v>
      </c>
      <c r="C2752" s="586">
        <f t="shared" si="173"/>
        <v>3.5</v>
      </c>
      <c r="F2752">
        <v>2751</v>
      </c>
      <c r="G2752" s="587">
        <f t="shared" si="174"/>
        <v>472605</v>
      </c>
      <c r="H2752" s="586">
        <f t="shared" si="175"/>
        <v>7</v>
      </c>
    </row>
    <row r="2753" spans="1:8" x14ac:dyDescent="0.25">
      <c r="A2753">
        <v>2752</v>
      </c>
      <c r="B2753" s="579">
        <f t="shared" si="176"/>
        <v>236302.5</v>
      </c>
      <c r="C2753" s="586">
        <f t="shared" si="173"/>
        <v>3.5</v>
      </c>
      <c r="F2753">
        <v>2752</v>
      </c>
      <c r="G2753" s="587">
        <f t="shared" si="174"/>
        <v>472605</v>
      </c>
      <c r="H2753" s="586">
        <f t="shared" si="175"/>
        <v>7</v>
      </c>
    </row>
    <row r="2754" spans="1:8" x14ac:dyDescent="0.25">
      <c r="A2754">
        <v>2753</v>
      </c>
      <c r="B2754" s="579">
        <f t="shared" si="176"/>
        <v>236302.5</v>
      </c>
      <c r="C2754" s="586">
        <f t="shared" si="173"/>
        <v>3.5</v>
      </c>
      <c r="F2754">
        <v>2753</v>
      </c>
      <c r="G2754" s="587">
        <f t="shared" si="174"/>
        <v>472605</v>
      </c>
      <c r="H2754" s="586">
        <f t="shared" si="175"/>
        <v>7</v>
      </c>
    </row>
    <row r="2755" spans="1:8" x14ac:dyDescent="0.25">
      <c r="A2755">
        <v>2754</v>
      </c>
      <c r="B2755" s="579">
        <f t="shared" si="176"/>
        <v>236302.5</v>
      </c>
      <c r="C2755" s="586">
        <f t="shared" ref="C2755:C2818" si="177">B2755/$D$2</f>
        <v>3.5</v>
      </c>
      <c r="F2755">
        <v>2754</v>
      </c>
      <c r="G2755" s="587">
        <f t="shared" ref="G2755:G2818" si="178">H2755*$D$2</f>
        <v>472605</v>
      </c>
      <c r="H2755" s="586">
        <f t="shared" si="175"/>
        <v>7</v>
      </c>
    </row>
    <row r="2756" spans="1:8" x14ac:dyDescent="0.25">
      <c r="A2756">
        <v>2755</v>
      </c>
      <c r="B2756" s="579">
        <f t="shared" si="176"/>
        <v>236302.5</v>
      </c>
      <c r="C2756" s="586">
        <f t="shared" si="177"/>
        <v>3.5</v>
      </c>
      <c r="F2756">
        <v>2755</v>
      </c>
      <c r="G2756" s="587">
        <f t="shared" si="178"/>
        <v>472605</v>
      </c>
      <c r="H2756" s="586">
        <f t="shared" si="175"/>
        <v>7</v>
      </c>
    </row>
    <row r="2757" spans="1:8" x14ac:dyDescent="0.25">
      <c r="A2757">
        <v>2756</v>
      </c>
      <c r="B2757" s="579">
        <f t="shared" si="176"/>
        <v>236302.5</v>
      </c>
      <c r="C2757" s="586">
        <f t="shared" si="177"/>
        <v>3.5</v>
      </c>
      <c r="F2757">
        <v>2756</v>
      </c>
      <c r="G2757" s="587">
        <f t="shared" si="178"/>
        <v>472605</v>
      </c>
      <c r="H2757" s="586">
        <f t="shared" si="175"/>
        <v>7</v>
      </c>
    </row>
    <row r="2758" spans="1:8" x14ac:dyDescent="0.25">
      <c r="A2758">
        <v>2757</v>
      </c>
      <c r="B2758" s="579">
        <f t="shared" si="176"/>
        <v>236302.5</v>
      </c>
      <c r="C2758" s="586">
        <f t="shared" si="177"/>
        <v>3.5</v>
      </c>
      <c r="F2758">
        <v>2757</v>
      </c>
      <c r="G2758" s="587">
        <f t="shared" si="178"/>
        <v>472605</v>
      </c>
      <c r="H2758" s="586">
        <f t="shared" si="175"/>
        <v>7</v>
      </c>
    </row>
    <row r="2759" spans="1:8" x14ac:dyDescent="0.25">
      <c r="A2759">
        <v>2758</v>
      </c>
      <c r="B2759" s="579">
        <f t="shared" si="176"/>
        <v>236302.5</v>
      </c>
      <c r="C2759" s="586">
        <f t="shared" si="177"/>
        <v>3.5</v>
      </c>
      <c r="F2759">
        <v>2758</v>
      </c>
      <c r="G2759" s="587">
        <f t="shared" si="178"/>
        <v>472605</v>
      </c>
      <c r="H2759" s="586">
        <f t="shared" si="175"/>
        <v>7</v>
      </c>
    </row>
    <row r="2760" spans="1:8" x14ac:dyDescent="0.25">
      <c r="A2760">
        <v>2759</v>
      </c>
      <c r="B2760" s="579">
        <f t="shared" si="176"/>
        <v>236302.5</v>
      </c>
      <c r="C2760" s="586">
        <f t="shared" si="177"/>
        <v>3.5</v>
      </c>
      <c r="F2760">
        <v>2759</v>
      </c>
      <c r="G2760" s="587">
        <f t="shared" si="178"/>
        <v>472605</v>
      </c>
      <c r="H2760" s="586">
        <f t="shared" si="175"/>
        <v>7</v>
      </c>
    </row>
    <row r="2761" spans="1:8" x14ac:dyDescent="0.25">
      <c r="A2761">
        <v>2760</v>
      </c>
      <c r="B2761" s="579">
        <f t="shared" si="176"/>
        <v>236302.5</v>
      </c>
      <c r="C2761" s="586">
        <f t="shared" si="177"/>
        <v>3.5</v>
      </c>
      <c r="F2761">
        <v>2760</v>
      </c>
      <c r="G2761" s="587">
        <f t="shared" si="178"/>
        <v>472605</v>
      </c>
      <c r="H2761" s="586">
        <f t="shared" si="175"/>
        <v>7</v>
      </c>
    </row>
    <row r="2762" spans="1:8" x14ac:dyDescent="0.25">
      <c r="A2762">
        <v>2761</v>
      </c>
      <c r="B2762" s="579">
        <f t="shared" si="176"/>
        <v>236302.5</v>
      </c>
      <c r="C2762" s="586">
        <f t="shared" si="177"/>
        <v>3.5</v>
      </c>
      <c r="F2762">
        <v>2761</v>
      </c>
      <c r="G2762" s="587">
        <f t="shared" si="178"/>
        <v>472605</v>
      </c>
      <c r="H2762" s="586">
        <f t="shared" si="175"/>
        <v>7</v>
      </c>
    </row>
    <row r="2763" spans="1:8" x14ac:dyDescent="0.25">
      <c r="A2763">
        <v>2762</v>
      </c>
      <c r="B2763" s="579">
        <f t="shared" si="176"/>
        <v>236302.5</v>
      </c>
      <c r="C2763" s="586">
        <f t="shared" si="177"/>
        <v>3.5</v>
      </c>
      <c r="F2763">
        <v>2762</v>
      </c>
      <c r="G2763" s="587">
        <f t="shared" si="178"/>
        <v>472605</v>
      </c>
      <c r="H2763" s="586">
        <f t="shared" si="175"/>
        <v>7</v>
      </c>
    </row>
    <row r="2764" spans="1:8" x14ac:dyDescent="0.25">
      <c r="A2764">
        <v>2763</v>
      </c>
      <c r="B2764" s="579">
        <f t="shared" si="176"/>
        <v>236302.5</v>
      </c>
      <c r="C2764" s="586">
        <f t="shared" si="177"/>
        <v>3.5</v>
      </c>
      <c r="F2764">
        <v>2763</v>
      </c>
      <c r="G2764" s="587">
        <f t="shared" si="178"/>
        <v>472605</v>
      </c>
      <c r="H2764" s="586">
        <f t="shared" si="175"/>
        <v>7</v>
      </c>
    </row>
    <row r="2765" spans="1:8" x14ac:dyDescent="0.25">
      <c r="A2765">
        <v>2764</v>
      </c>
      <c r="B2765" s="579">
        <f t="shared" si="176"/>
        <v>236302.5</v>
      </c>
      <c r="C2765" s="586">
        <f t="shared" si="177"/>
        <v>3.5</v>
      </c>
      <c r="F2765">
        <v>2764</v>
      </c>
      <c r="G2765" s="587">
        <f t="shared" si="178"/>
        <v>472605</v>
      </c>
      <c r="H2765" s="586">
        <f t="shared" si="175"/>
        <v>7</v>
      </c>
    </row>
    <row r="2766" spans="1:8" x14ac:dyDescent="0.25">
      <c r="A2766">
        <v>2765</v>
      </c>
      <c r="B2766" s="579">
        <f t="shared" si="176"/>
        <v>236302.5</v>
      </c>
      <c r="C2766" s="586">
        <f t="shared" si="177"/>
        <v>3.5</v>
      </c>
      <c r="F2766">
        <v>2765</v>
      </c>
      <c r="G2766" s="587">
        <f t="shared" si="178"/>
        <v>472605</v>
      </c>
      <c r="H2766" s="586">
        <f t="shared" si="175"/>
        <v>7</v>
      </c>
    </row>
    <row r="2767" spans="1:8" x14ac:dyDescent="0.25">
      <c r="A2767">
        <v>2766</v>
      </c>
      <c r="B2767" s="579">
        <f t="shared" si="176"/>
        <v>236302.5</v>
      </c>
      <c r="C2767" s="586">
        <f t="shared" si="177"/>
        <v>3.5</v>
      </c>
      <c r="F2767">
        <v>2766</v>
      </c>
      <c r="G2767" s="587">
        <f t="shared" si="178"/>
        <v>472605</v>
      </c>
      <c r="H2767" s="586">
        <f t="shared" si="175"/>
        <v>7</v>
      </c>
    </row>
    <row r="2768" spans="1:8" x14ac:dyDescent="0.25">
      <c r="A2768">
        <v>2767</v>
      </c>
      <c r="B2768" s="579">
        <f t="shared" si="176"/>
        <v>236302.5</v>
      </c>
      <c r="C2768" s="586">
        <f t="shared" si="177"/>
        <v>3.5</v>
      </c>
      <c r="F2768">
        <v>2767</v>
      </c>
      <c r="G2768" s="587">
        <f t="shared" si="178"/>
        <v>472605</v>
      </c>
      <c r="H2768" s="586">
        <f t="shared" si="175"/>
        <v>7</v>
      </c>
    </row>
    <row r="2769" spans="1:8" x14ac:dyDescent="0.25">
      <c r="A2769">
        <v>2768</v>
      </c>
      <c r="B2769" s="579">
        <f t="shared" si="176"/>
        <v>236302.5</v>
      </c>
      <c r="C2769" s="586">
        <f t="shared" si="177"/>
        <v>3.5</v>
      </c>
      <c r="F2769">
        <v>2768</v>
      </c>
      <c r="G2769" s="587">
        <f t="shared" si="178"/>
        <v>472605</v>
      </c>
      <c r="H2769" s="586">
        <f t="shared" si="175"/>
        <v>7</v>
      </c>
    </row>
    <row r="2770" spans="1:8" x14ac:dyDescent="0.25">
      <c r="A2770">
        <v>2769</v>
      </c>
      <c r="B2770" s="579">
        <f t="shared" si="176"/>
        <v>236302.5</v>
      </c>
      <c r="C2770" s="586">
        <f t="shared" si="177"/>
        <v>3.5</v>
      </c>
      <c r="F2770">
        <v>2769</v>
      </c>
      <c r="G2770" s="587">
        <f t="shared" si="178"/>
        <v>472605</v>
      </c>
      <c r="H2770" s="586">
        <f t="shared" si="175"/>
        <v>7</v>
      </c>
    </row>
    <row r="2771" spans="1:8" x14ac:dyDescent="0.25">
      <c r="A2771">
        <v>2770</v>
      </c>
      <c r="B2771" s="579">
        <f t="shared" si="176"/>
        <v>236302.5</v>
      </c>
      <c r="C2771" s="586">
        <f t="shared" si="177"/>
        <v>3.5</v>
      </c>
      <c r="F2771">
        <v>2770</v>
      </c>
      <c r="G2771" s="587">
        <f t="shared" si="178"/>
        <v>472605</v>
      </c>
      <c r="H2771" s="586">
        <f t="shared" ref="H2771:H2834" si="179">$L$7</f>
        <v>7</v>
      </c>
    </row>
    <row r="2772" spans="1:8" x14ac:dyDescent="0.25">
      <c r="A2772">
        <v>2771</v>
      </c>
      <c r="B2772" s="579">
        <f t="shared" si="176"/>
        <v>236302.5</v>
      </c>
      <c r="C2772" s="586">
        <f t="shared" si="177"/>
        <v>3.5</v>
      </c>
      <c r="F2772">
        <v>2771</v>
      </c>
      <c r="G2772" s="587">
        <f t="shared" si="178"/>
        <v>472605</v>
      </c>
      <c r="H2772" s="586">
        <f t="shared" si="179"/>
        <v>7</v>
      </c>
    </row>
    <row r="2773" spans="1:8" x14ac:dyDescent="0.25">
      <c r="A2773">
        <v>2772</v>
      </c>
      <c r="B2773" s="579">
        <f t="shared" si="176"/>
        <v>236302.5</v>
      </c>
      <c r="C2773" s="586">
        <f t="shared" si="177"/>
        <v>3.5</v>
      </c>
      <c r="F2773">
        <v>2772</v>
      </c>
      <c r="G2773" s="587">
        <f t="shared" si="178"/>
        <v>472605</v>
      </c>
      <c r="H2773" s="586">
        <f t="shared" si="179"/>
        <v>7</v>
      </c>
    </row>
    <row r="2774" spans="1:8" x14ac:dyDescent="0.25">
      <c r="A2774">
        <v>2773</v>
      </c>
      <c r="B2774" s="579">
        <f t="shared" si="176"/>
        <v>236302.5</v>
      </c>
      <c r="C2774" s="586">
        <f t="shared" si="177"/>
        <v>3.5</v>
      </c>
      <c r="F2774">
        <v>2773</v>
      </c>
      <c r="G2774" s="587">
        <f t="shared" si="178"/>
        <v>472605</v>
      </c>
      <c r="H2774" s="586">
        <f t="shared" si="179"/>
        <v>7</v>
      </c>
    </row>
    <row r="2775" spans="1:8" x14ac:dyDescent="0.25">
      <c r="A2775">
        <v>2774</v>
      </c>
      <c r="B2775" s="579">
        <f t="shared" si="176"/>
        <v>236302.5</v>
      </c>
      <c r="C2775" s="586">
        <f t="shared" si="177"/>
        <v>3.5</v>
      </c>
      <c r="F2775">
        <v>2774</v>
      </c>
      <c r="G2775" s="587">
        <f t="shared" si="178"/>
        <v>472605</v>
      </c>
      <c r="H2775" s="586">
        <f t="shared" si="179"/>
        <v>7</v>
      </c>
    </row>
    <row r="2776" spans="1:8" x14ac:dyDescent="0.25">
      <c r="A2776">
        <v>2775</v>
      </c>
      <c r="B2776" s="579">
        <f t="shared" si="176"/>
        <v>236302.5</v>
      </c>
      <c r="C2776" s="586">
        <f t="shared" si="177"/>
        <v>3.5</v>
      </c>
      <c r="F2776">
        <v>2775</v>
      </c>
      <c r="G2776" s="587">
        <f t="shared" si="178"/>
        <v>472605</v>
      </c>
      <c r="H2776" s="586">
        <f t="shared" si="179"/>
        <v>7</v>
      </c>
    </row>
    <row r="2777" spans="1:8" x14ac:dyDescent="0.25">
      <c r="A2777">
        <v>2776</v>
      </c>
      <c r="B2777" s="579">
        <f t="shared" si="176"/>
        <v>236302.5</v>
      </c>
      <c r="C2777" s="586">
        <f t="shared" si="177"/>
        <v>3.5</v>
      </c>
      <c r="F2777">
        <v>2776</v>
      </c>
      <c r="G2777" s="587">
        <f t="shared" si="178"/>
        <v>472605</v>
      </c>
      <c r="H2777" s="586">
        <f t="shared" si="179"/>
        <v>7</v>
      </c>
    </row>
    <row r="2778" spans="1:8" x14ac:dyDescent="0.25">
      <c r="A2778">
        <v>2777</v>
      </c>
      <c r="B2778" s="579">
        <f t="shared" si="176"/>
        <v>236302.5</v>
      </c>
      <c r="C2778" s="586">
        <f t="shared" si="177"/>
        <v>3.5</v>
      </c>
      <c r="F2778">
        <v>2777</v>
      </c>
      <c r="G2778" s="587">
        <f t="shared" si="178"/>
        <v>472605</v>
      </c>
      <c r="H2778" s="586">
        <f t="shared" si="179"/>
        <v>7</v>
      </c>
    </row>
    <row r="2779" spans="1:8" x14ac:dyDescent="0.25">
      <c r="A2779">
        <v>2778</v>
      </c>
      <c r="B2779" s="579">
        <f t="shared" ref="B2779:B2842" si="180">3.5*$D$2</f>
        <v>236302.5</v>
      </c>
      <c r="C2779" s="586">
        <f t="shared" si="177"/>
        <v>3.5</v>
      </c>
      <c r="F2779">
        <v>2778</v>
      </c>
      <c r="G2779" s="587">
        <f t="shared" si="178"/>
        <v>472605</v>
      </c>
      <c r="H2779" s="586">
        <f t="shared" si="179"/>
        <v>7</v>
      </c>
    </row>
    <row r="2780" spans="1:8" x14ac:dyDescent="0.25">
      <c r="A2780">
        <v>2779</v>
      </c>
      <c r="B2780" s="579">
        <f t="shared" si="180"/>
        <v>236302.5</v>
      </c>
      <c r="C2780" s="586">
        <f t="shared" si="177"/>
        <v>3.5</v>
      </c>
      <c r="F2780">
        <v>2779</v>
      </c>
      <c r="G2780" s="587">
        <f t="shared" si="178"/>
        <v>472605</v>
      </c>
      <c r="H2780" s="586">
        <f t="shared" si="179"/>
        <v>7</v>
      </c>
    </row>
    <row r="2781" spans="1:8" x14ac:dyDescent="0.25">
      <c r="A2781">
        <v>2780</v>
      </c>
      <c r="B2781" s="579">
        <f t="shared" si="180"/>
        <v>236302.5</v>
      </c>
      <c r="C2781" s="586">
        <f t="shared" si="177"/>
        <v>3.5</v>
      </c>
      <c r="F2781">
        <v>2780</v>
      </c>
      <c r="G2781" s="587">
        <f t="shared" si="178"/>
        <v>472605</v>
      </c>
      <c r="H2781" s="586">
        <f t="shared" si="179"/>
        <v>7</v>
      </c>
    </row>
    <row r="2782" spans="1:8" x14ac:dyDescent="0.25">
      <c r="A2782">
        <v>2781</v>
      </c>
      <c r="B2782" s="579">
        <f t="shared" si="180"/>
        <v>236302.5</v>
      </c>
      <c r="C2782" s="586">
        <f t="shared" si="177"/>
        <v>3.5</v>
      </c>
      <c r="F2782">
        <v>2781</v>
      </c>
      <c r="G2782" s="587">
        <f t="shared" si="178"/>
        <v>472605</v>
      </c>
      <c r="H2782" s="586">
        <f t="shared" si="179"/>
        <v>7</v>
      </c>
    </row>
    <row r="2783" spans="1:8" x14ac:dyDescent="0.25">
      <c r="A2783">
        <v>2782</v>
      </c>
      <c r="B2783" s="579">
        <f t="shared" si="180"/>
        <v>236302.5</v>
      </c>
      <c r="C2783" s="586">
        <f t="shared" si="177"/>
        <v>3.5</v>
      </c>
      <c r="F2783">
        <v>2782</v>
      </c>
      <c r="G2783" s="587">
        <f t="shared" si="178"/>
        <v>472605</v>
      </c>
      <c r="H2783" s="586">
        <f t="shared" si="179"/>
        <v>7</v>
      </c>
    </row>
    <row r="2784" spans="1:8" x14ac:dyDescent="0.25">
      <c r="A2784">
        <v>2783</v>
      </c>
      <c r="B2784" s="579">
        <f t="shared" si="180"/>
        <v>236302.5</v>
      </c>
      <c r="C2784" s="586">
        <f t="shared" si="177"/>
        <v>3.5</v>
      </c>
      <c r="F2784">
        <v>2783</v>
      </c>
      <c r="G2784" s="587">
        <f t="shared" si="178"/>
        <v>472605</v>
      </c>
      <c r="H2784" s="586">
        <f t="shared" si="179"/>
        <v>7</v>
      </c>
    </row>
    <row r="2785" spans="1:8" x14ac:dyDescent="0.25">
      <c r="A2785">
        <v>2784</v>
      </c>
      <c r="B2785" s="579">
        <f t="shared" si="180"/>
        <v>236302.5</v>
      </c>
      <c r="C2785" s="586">
        <f t="shared" si="177"/>
        <v>3.5</v>
      </c>
      <c r="F2785">
        <v>2784</v>
      </c>
      <c r="G2785" s="587">
        <f t="shared" si="178"/>
        <v>472605</v>
      </c>
      <c r="H2785" s="586">
        <f t="shared" si="179"/>
        <v>7</v>
      </c>
    </row>
    <row r="2786" spans="1:8" x14ac:dyDescent="0.25">
      <c r="A2786">
        <v>2785</v>
      </c>
      <c r="B2786" s="579">
        <f t="shared" si="180"/>
        <v>236302.5</v>
      </c>
      <c r="C2786" s="586">
        <f t="shared" si="177"/>
        <v>3.5</v>
      </c>
      <c r="F2786">
        <v>2785</v>
      </c>
      <c r="G2786" s="587">
        <f t="shared" si="178"/>
        <v>472605</v>
      </c>
      <c r="H2786" s="586">
        <f t="shared" si="179"/>
        <v>7</v>
      </c>
    </row>
    <row r="2787" spans="1:8" x14ac:dyDescent="0.25">
      <c r="A2787">
        <v>2786</v>
      </c>
      <c r="B2787" s="579">
        <f t="shared" si="180"/>
        <v>236302.5</v>
      </c>
      <c r="C2787" s="586">
        <f t="shared" si="177"/>
        <v>3.5</v>
      </c>
      <c r="F2787">
        <v>2786</v>
      </c>
      <c r="G2787" s="587">
        <f t="shared" si="178"/>
        <v>472605</v>
      </c>
      <c r="H2787" s="586">
        <f t="shared" si="179"/>
        <v>7</v>
      </c>
    </row>
    <row r="2788" spans="1:8" x14ac:dyDescent="0.25">
      <c r="A2788">
        <v>2787</v>
      </c>
      <c r="B2788" s="579">
        <f t="shared" si="180"/>
        <v>236302.5</v>
      </c>
      <c r="C2788" s="586">
        <f t="shared" si="177"/>
        <v>3.5</v>
      </c>
      <c r="F2788">
        <v>2787</v>
      </c>
      <c r="G2788" s="587">
        <f t="shared" si="178"/>
        <v>472605</v>
      </c>
      <c r="H2788" s="586">
        <f t="shared" si="179"/>
        <v>7</v>
      </c>
    </row>
    <row r="2789" spans="1:8" x14ac:dyDescent="0.25">
      <c r="A2789">
        <v>2788</v>
      </c>
      <c r="B2789" s="579">
        <f t="shared" si="180"/>
        <v>236302.5</v>
      </c>
      <c r="C2789" s="586">
        <f t="shared" si="177"/>
        <v>3.5</v>
      </c>
      <c r="F2789">
        <v>2788</v>
      </c>
      <c r="G2789" s="587">
        <f t="shared" si="178"/>
        <v>472605</v>
      </c>
      <c r="H2789" s="586">
        <f t="shared" si="179"/>
        <v>7</v>
      </c>
    </row>
    <row r="2790" spans="1:8" x14ac:dyDescent="0.25">
      <c r="A2790">
        <v>2789</v>
      </c>
      <c r="B2790" s="579">
        <f t="shared" si="180"/>
        <v>236302.5</v>
      </c>
      <c r="C2790" s="586">
        <f t="shared" si="177"/>
        <v>3.5</v>
      </c>
      <c r="F2790">
        <v>2789</v>
      </c>
      <c r="G2790" s="587">
        <f t="shared" si="178"/>
        <v>472605</v>
      </c>
      <c r="H2790" s="586">
        <f t="shared" si="179"/>
        <v>7</v>
      </c>
    </row>
    <row r="2791" spans="1:8" x14ac:dyDescent="0.25">
      <c r="A2791">
        <v>2790</v>
      </c>
      <c r="B2791" s="579">
        <f t="shared" si="180"/>
        <v>236302.5</v>
      </c>
      <c r="C2791" s="586">
        <f t="shared" si="177"/>
        <v>3.5</v>
      </c>
      <c r="F2791">
        <v>2790</v>
      </c>
      <c r="G2791" s="587">
        <f t="shared" si="178"/>
        <v>472605</v>
      </c>
      <c r="H2791" s="586">
        <f t="shared" si="179"/>
        <v>7</v>
      </c>
    </row>
    <row r="2792" spans="1:8" x14ac:dyDescent="0.25">
      <c r="A2792">
        <v>2791</v>
      </c>
      <c r="B2792" s="579">
        <f t="shared" si="180"/>
        <v>236302.5</v>
      </c>
      <c r="C2792" s="586">
        <f t="shared" si="177"/>
        <v>3.5</v>
      </c>
      <c r="F2792">
        <v>2791</v>
      </c>
      <c r="G2792" s="587">
        <f t="shared" si="178"/>
        <v>472605</v>
      </c>
      <c r="H2792" s="586">
        <f t="shared" si="179"/>
        <v>7</v>
      </c>
    </row>
    <row r="2793" spans="1:8" x14ac:dyDescent="0.25">
      <c r="A2793">
        <v>2792</v>
      </c>
      <c r="B2793" s="579">
        <f t="shared" si="180"/>
        <v>236302.5</v>
      </c>
      <c r="C2793" s="586">
        <f t="shared" si="177"/>
        <v>3.5</v>
      </c>
      <c r="F2793">
        <v>2792</v>
      </c>
      <c r="G2793" s="587">
        <f t="shared" si="178"/>
        <v>472605</v>
      </c>
      <c r="H2793" s="586">
        <f t="shared" si="179"/>
        <v>7</v>
      </c>
    </row>
    <row r="2794" spans="1:8" x14ac:dyDescent="0.25">
      <c r="A2794">
        <v>2793</v>
      </c>
      <c r="B2794" s="579">
        <f t="shared" si="180"/>
        <v>236302.5</v>
      </c>
      <c r="C2794" s="586">
        <f t="shared" si="177"/>
        <v>3.5</v>
      </c>
      <c r="F2794">
        <v>2793</v>
      </c>
      <c r="G2794" s="587">
        <f t="shared" si="178"/>
        <v>472605</v>
      </c>
      <c r="H2794" s="586">
        <f t="shared" si="179"/>
        <v>7</v>
      </c>
    </row>
    <row r="2795" spans="1:8" x14ac:dyDescent="0.25">
      <c r="A2795">
        <v>2794</v>
      </c>
      <c r="B2795" s="579">
        <f t="shared" si="180"/>
        <v>236302.5</v>
      </c>
      <c r="C2795" s="586">
        <f t="shared" si="177"/>
        <v>3.5</v>
      </c>
      <c r="F2795">
        <v>2794</v>
      </c>
      <c r="G2795" s="587">
        <f t="shared" si="178"/>
        <v>472605</v>
      </c>
      <c r="H2795" s="586">
        <f t="shared" si="179"/>
        <v>7</v>
      </c>
    </row>
    <row r="2796" spans="1:8" x14ac:dyDescent="0.25">
      <c r="A2796">
        <v>2795</v>
      </c>
      <c r="B2796" s="579">
        <f t="shared" si="180"/>
        <v>236302.5</v>
      </c>
      <c r="C2796" s="586">
        <f t="shared" si="177"/>
        <v>3.5</v>
      </c>
      <c r="F2796">
        <v>2795</v>
      </c>
      <c r="G2796" s="587">
        <f t="shared" si="178"/>
        <v>472605</v>
      </c>
      <c r="H2796" s="586">
        <f t="shared" si="179"/>
        <v>7</v>
      </c>
    </row>
    <row r="2797" spans="1:8" x14ac:dyDescent="0.25">
      <c r="A2797">
        <v>2796</v>
      </c>
      <c r="B2797" s="579">
        <f t="shared" si="180"/>
        <v>236302.5</v>
      </c>
      <c r="C2797" s="586">
        <f t="shared" si="177"/>
        <v>3.5</v>
      </c>
      <c r="F2797">
        <v>2796</v>
      </c>
      <c r="G2797" s="587">
        <f t="shared" si="178"/>
        <v>472605</v>
      </c>
      <c r="H2797" s="586">
        <f t="shared" si="179"/>
        <v>7</v>
      </c>
    </row>
    <row r="2798" spans="1:8" x14ac:dyDescent="0.25">
      <c r="A2798">
        <v>2797</v>
      </c>
      <c r="B2798" s="579">
        <f t="shared" si="180"/>
        <v>236302.5</v>
      </c>
      <c r="C2798" s="586">
        <f t="shared" si="177"/>
        <v>3.5</v>
      </c>
      <c r="F2798">
        <v>2797</v>
      </c>
      <c r="G2798" s="587">
        <f t="shared" si="178"/>
        <v>472605</v>
      </c>
      <c r="H2798" s="586">
        <f t="shared" si="179"/>
        <v>7</v>
      </c>
    </row>
    <row r="2799" spans="1:8" x14ac:dyDescent="0.25">
      <c r="A2799">
        <v>2798</v>
      </c>
      <c r="B2799" s="579">
        <f t="shared" si="180"/>
        <v>236302.5</v>
      </c>
      <c r="C2799" s="586">
        <f t="shared" si="177"/>
        <v>3.5</v>
      </c>
      <c r="F2799">
        <v>2798</v>
      </c>
      <c r="G2799" s="587">
        <f t="shared" si="178"/>
        <v>472605</v>
      </c>
      <c r="H2799" s="586">
        <f t="shared" si="179"/>
        <v>7</v>
      </c>
    </row>
    <row r="2800" spans="1:8" x14ac:dyDescent="0.25">
      <c r="A2800">
        <v>2799</v>
      </c>
      <c r="B2800" s="579">
        <f t="shared" si="180"/>
        <v>236302.5</v>
      </c>
      <c r="C2800" s="586">
        <f t="shared" si="177"/>
        <v>3.5</v>
      </c>
      <c r="F2800">
        <v>2799</v>
      </c>
      <c r="G2800" s="587">
        <f t="shared" si="178"/>
        <v>472605</v>
      </c>
      <c r="H2800" s="586">
        <f t="shared" si="179"/>
        <v>7</v>
      </c>
    </row>
    <row r="2801" spans="1:8" x14ac:dyDescent="0.25">
      <c r="A2801">
        <v>2800</v>
      </c>
      <c r="B2801" s="579">
        <f t="shared" si="180"/>
        <v>236302.5</v>
      </c>
      <c r="C2801" s="586">
        <f t="shared" si="177"/>
        <v>3.5</v>
      </c>
      <c r="F2801">
        <v>2800</v>
      </c>
      <c r="G2801" s="587">
        <f t="shared" si="178"/>
        <v>472605</v>
      </c>
      <c r="H2801" s="586">
        <f t="shared" si="179"/>
        <v>7</v>
      </c>
    </row>
    <row r="2802" spans="1:8" x14ac:dyDescent="0.25">
      <c r="A2802">
        <v>2801</v>
      </c>
      <c r="B2802" s="579">
        <f t="shared" si="180"/>
        <v>236302.5</v>
      </c>
      <c r="C2802" s="586">
        <f t="shared" si="177"/>
        <v>3.5</v>
      </c>
      <c r="F2802">
        <v>2801</v>
      </c>
      <c r="G2802" s="587">
        <f t="shared" si="178"/>
        <v>472605</v>
      </c>
      <c r="H2802" s="586">
        <f t="shared" si="179"/>
        <v>7</v>
      </c>
    </row>
    <row r="2803" spans="1:8" x14ac:dyDescent="0.25">
      <c r="A2803">
        <v>2802</v>
      </c>
      <c r="B2803" s="579">
        <f t="shared" si="180"/>
        <v>236302.5</v>
      </c>
      <c r="C2803" s="586">
        <f t="shared" si="177"/>
        <v>3.5</v>
      </c>
      <c r="F2803">
        <v>2802</v>
      </c>
      <c r="G2803" s="587">
        <f t="shared" si="178"/>
        <v>472605</v>
      </c>
      <c r="H2803" s="586">
        <f t="shared" si="179"/>
        <v>7</v>
      </c>
    </row>
    <row r="2804" spans="1:8" x14ac:dyDescent="0.25">
      <c r="A2804">
        <v>2803</v>
      </c>
      <c r="B2804" s="579">
        <f t="shared" si="180"/>
        <v>236302.5</v>
      </c>
      <c r="C2804" s="586">
        <f t="shared" si="177"/>
        <v>3.5</v>
      </c>
      <c r="F2804">
        <v>2803</v>
      </c>
      <c r="G2804" s="587">
        <f t="shared" si="178"/>
        <v>472605</v>
      </c>
      <c r="H2804" s="586">
        <f t="shared" si="179"/>
        <v>7</v>
      </c>
    </row>
    <row r="2805" spans="1:8" x14ac:dyDescent="0.25">
      <c r="A2805">
        <v>2804</v>
      </c>
      <c r="B2805" s="579">
        <f t="shared" si="180"/>
        <v>236302.5</v>
      </c>
      <c r="C2805" s="586">
        <f t="shared" si="177"/>
        <v>3.5</v>
      </c>
      <c r="F2805">
        <v>2804</v>
      </c>
      <c r="G2805" s="587">
        <f t="shared" si="178"/>
        <v>472605</v>
      </c>
      <c r="H2805" s="586">
        <f t="shared" si="179"/>
        <v>7</v>
      </c>
    </row>
    <row r="2806" spans="1:8" x14ac:dyDescent="0.25">
      <c r="A2806">
        <v>2805</v>
      </c>
      <c r="B2806" s="579">
        <f t="shared" si="180"/>
        <v>236302.5</v>
      </c>
      <c r="C2806" s="586">
        <f t="shared" si="177"/>
        <v>3.5</v>
      </c>
      <c r="F2806">
        <v>2805</v>
      </c>
      <c r="G2806" s="587">
        <f t="shared" si="178"/>
        <v>472605</v>
      </c>
      <c r="H2806" s="586">
        <f t="shared" si="179"/>
        <v>7</v>
      </c>
    </row>
    <row r="2807" spans="1:8" x14ac:dyDescent="0.25">
      <c r="A2807">
        <v>2806</v>
      </c>
      <c r="B2807" s="579">
        <f t="shared" si="180"/>
        <v>236302.5</v>
      </c>
      <c r="C2807" s="586">
        <f t="shared" si="177"/>
        <v>3.5</v>
      </c>
      <c r="F2807">
        <v>2806</v>
      </c>
      <c r="G2807" s="587">
        <f t="shared" si="178"/>
        <v>472605</v>
      </c>
      <c r="H2807" s="586">
        <f t="shared" si="179"/>
        <v>7</v>
      </c>
    </row>
    <row r="2808" spans="1:8" x14ac:dyDescent="0.25">
      <c r="A2808">
        <v>2807</v>
      </c>
      <c r="B2808" s="579">
        <f t="shared" si="180"/>
        <v>236302.5</v>
      </c>
      <c r="C2808" s="586">
        <f t="shared" si="177"/>
        <v>3.5</v>
      </c>
      <c r="F2808">
        <v>2807</v>
      </c>
      <c r="G2808" s="587">
        <f t="shared" si="178"/>
        <v>472605</v>
      </c>
      <c r="H2808" s="586">
        <f t="shared" si="179"/>
        <v>7</v>
      </c>
    </row>
    <row r="2809" spans="1:8" x14ac:dyDescent="0.25">
      <c r="A2809">
        <v>2808</v>
      </c>
      <c r="B2809" s="579">
        <f t="shared" si="180"/>
        <v>236302.5</v>
      </c>
      <c r="C2809" s="586">
        <f t="shared" si="177"/>
        <v>3.5</v>
      </c>
      <c r="F2809">
        <v>2808</v>
      </c>
      <c r="G2809" s="587">
        <f t="shared" si="178"/>
        <v>472605</v>
      </c>
      <c r="H2809" s="586">
        <f t="shared" si="179"/>
        <v>7</v>
      </c>
    </row>
    <row r="2810" spans="1:8" x14ac:dyDescent="0.25">
      <c r="A2810">
        <v>2809</v>
      </c>
      <c r="B2810" s="579">
        <f t="shared" si="180"/>
        <v>236302.5</v>
      </c>
      <c r="C2810" s="586">
        <f t="shared" si="177"/>
        <v>3.5</v>
      </c>
      <c r="F2810">
        <v>2809</v>
      </c>
      <c r="G2810" s="587">
        <f t="shared" si="178"/>
        <v>472605</v>
      </c>
      <c r="H2810" s="586">
        <f t="shared" si="179"/>
        <v>7</v>
      </c>
    </row>
    <row r="2811" spans="1:8" x14ac:dyDescent="0.25">
      <c r="A2811">
        <v>2810</v>
      </c>
      <c r="B2811" s="579">
        <f t="shared" si="180"/>
        <v>236302.5</v>
      </c>
      <c r="C2811" s="586">
        <f t="shared" si="177"/>
        <v>3.5</v>
      </c>
      <c r="F2811">
        <v>2810</v>
      </c>
      <c r="G2811" s="587">
        <f t="shared" si="178"/>
        <v>472605</v>
      </c>
      <c r="H2811" s="586">
        <f t="shared" si="179"/>
        <v>7</v>
      </c>
    </row>
    <row r="2812" spans="1:8" x14ac:dyDescent="0.25">
      <c r="A2812">
        <v>2811</v>
      </c>
      <c r="B2812" s="579">
        <f t="shared" si="180"/>
        <v>236302.5</v>
      </c>
      <c r="C2812" s="586">
        <f t="shared" si="177"/>
        <v>3.5</v>
      </c>
      <c r="F2812">
        <v>2811</v>
      </c>
      <c r="G2812" s="587">
        <f t="shared" si="178"/>
        <v>472605</v>
      </c>
      <c r="H2812" s="586">
        <f t="shared" si="179"/>
        <v>7</v>
      </c>
    </row>
    <row r="2813" spans="1:8" x14ac:dyDescent="0.25">
      <c r="A2813">
        <v>2812</v>
      </c>
      <c r="B2813" s="579">
        <f t="shared" si="180"/>
        <v>236302.5</v>
      </c>
      <c r="C2813" s="586">
        <f t="shared" si="177"/>
        <v>3.5</v>
      </c>
      <c r="F2813">
        <v>2812</v>
      </c>
      <c r="G2813" s="587">
        <f t="shared" si="178"/>
        <v>472605</v>
      </c>
      <c r="H2813" s="586">
        <f t="shared" si="179"/>
        <v>7</v>
      </c>
    </row>
    <row r="2814" spans="1:8" x14ac:dyDescent="0.25">
      <c r="A2814">
        <v>2813</v>
      </c>
      <c r="B2814" s="579">
        <f t="shared" si="180"/>
        <v>236302.5</v>
      </c>
      <c r="C2814" s="586">
        <f t="shared" si="177"/>
        <v>3.5</v>
      </c>
      <c r="F2814">
        <v>2813</v>
      </c>
      <c r="G2814" s="587">
        <f t="shared" si="178"/>
        <v>472605</v>
      </c>
      <c r="H2814" s="586">
        <f t="shared" si="179"/>
        <v>7</v>
      </c>
    </row>
    <row r="2815" spans="1:8" x14ac:dyDescent="0.25">
      <c r="A2815">
        <v>2814</v>
      </c>
      <c r="B2815" s="579">
        <f t="shared" si="180"/>
        <v>236302.5</v>
      </c>
      <c r="C2815" s="586">
        <f t="shared" si="177"/>
        <v>3.5</v>
      </c>
      <c r="F2815">
        <v>2814</v>
      </c>
      <c r="G2815" s="587">
        <f t="shared" si="178"/>
        <v>472605</v>
      </c>
      <c r="H2815" s="586">
        <f t="shared" si="179"/>
        <v>7</v>
      </c>
    </row>
    <row r="2816" spans="1:8" x14ac:dyDescent="0.25">
      <c r="A2816">
        <v>2815</v>
      </c>
      <c r="B2816" s="579">
        <f t="shared" si="180"/>
        <v>236302.5</v>
      </c>
      <c r="C2816" s="586">
        <f t="shared" si="177"/>
        <v>3.5</v>
      </c>
      <c r="F2816">
        <v>2815</v>
      </c>
      <c r="G2816" s="587">
        <f t="shared" si="178"/>
        <v>472605</v>
      </c>
      <c r="H2816" s="586">
        <f t="shared" si="179"/>
        <v>7</v>
      </c>
    </row>
    <row r="2817" spans="1:8" x14ac:dyDescent="0.25">
      <c r="A2817">
        <v>2816</v>
      </c>
      <c r="B2817" s="579">
        <f t="shared" si="180"/>
        <v>236302.5</v>
      </c>
      <c r="C2817" s="586">
        <f t="shared" si="177"/>
        <v>3.5</v>
      </c>
      <c r="F2817">
        <v>2816</v>
      </c>
      <c r="G2817" s="587">
        <f t="shared" si="178"/>
        <v>472605</v>
      </c>
      <c r="H2817" s="586">
        <f t="shared" si="179"/>
        <v>7</v>
      </c>
    </row>
    <row r="2818" spans="1:8" x14ac:dyDescent="0.25">
      <c r="A2818">
        <v>2817</v>
      </c>
      <c r="B2818" s="579">
        <f t="shared" si="180"/>
        <v>236302.5</v>
      </c>
      <c r="C2818" s="586">
        <f t="shared" si="177"/>
        <v>3.5</v>
      </c>
      <c r="F2818">
        <v>2817</v>
      </c>
      <c r="G2818" s="587">
        <f t="shared" si="178"/>
        <v>472605</v>
      </c>
      <c r="H2818" s="586">
        <f t="shared" si="179"/>
        <v>7</v>
      </c>
    </row>
    <row r="2819" spans="1:8" x14ac:dyDescent="0.25">
      <c r="A2819">
        <v>2818</v>
      </c>
      <c r="B2819" s="579">
        <f t="shared" si="180"/>
        <v>236302.5</v>
      </c>
      <c r="C2819" s="586">
        <f t="shared" ref="C2819:C2882" si="181">B2819/$D$2</f>
        <v>3.5</v>
      </c>
      <c r="F2819">
        <v>2818</v>
      </c>
      <c r="G2819" s="587">
        <f t="shared" ref="G2819:G2882" si="182">H2819*$D$2</f>
        <v>472605</v>
      </c>
      <c r="H2819" s="586">
        <f t="shared" si="179"/>
        <v>7</v>
      </c>
    </row>
    <row r="2820" spans="1:8" x14ac:dyDescent="0.25">
      <c r="A2820">
        <v>2819</v>
      </c>
      <c r="B2820" s="579">
        <f t="shared" si="180"/>
        <v>236302.5</v>
      </c>
      <c r="C2820" s="586">
        <f t="shared" si="181"/>
        <v>3.5</v>
      </c>
      <c r="F2820">
        <v>2819</v>
      </c>
      <c r="G2820" s="587">
        <f t="shared" si="182"/>
        <v>472605</v>
      </c>
      <c r="H2820" s="586">
        <f t="shared" si="179"/>
        <v>7</v>
      </c>
    </row>
    <row r="2821" spans="1:8" x14ac:dyDescent="0.25">
      <c r="A2821">
        <v>2820</v>
      </c>
      <c r="B2821" s="579">
        <f t="shared" si="180"/>
        <v>236302.5</v>
      </c>
      <c r="C2821" s="586">
        <f t="shared" si="181"/>
        <v>3.5</v>
      </c>
      <c r="F2821">
        <v>2820</v>
      </c>
      <c r="G2821" s="587">
        <f t="shared" si="182"/>
        <v>472605</v>
      </c>
      <c r="H2821" s="586">
        <f t="shared" si="179"/>
        <v>7</v>
      </c>
    </row>
    <row r="2822" spans="1:8" x14ac:dyDescent="0.25">
      <c r="A2822">
        <v>2821</v>
      </c>
      <c r="B2822" s="579">
        <f t="shared" si="180"/>
        <v>236302.5</v>
      </c>
      <c r="C2822" s="586">
        <f t="shared" si="181"/>
        <v>3.5</v>
      </c>
      <c r="F2822">
        <v>2821</v>
      </c>
      <c r="G2822" s="587">
        <f t="shared" si="182"/>
        <v>472605</v>
      </c>
      <c r="H2822" s="586">
        <f t="shared" si="179"/>
        <v>7</v>
      </c>
    </row>
    <row r="2823" spans="1:8" x14ac:dyDescent="0.25">
      <c r="A2823">
        <v>2822</v>
      </c>
      <c r="B2823" s="579">
        <f t="shared" si="180"/>
        <v>236302.5</v>
      </c>
      <c r="C2823" s="586">
        <f t="shared" si="181"/>
        <v>3.5</v>
      </c>
      <c r="F2823">
        <v>2822</v>
      </c>
      <c r="G2823" s="587">
        <f t="shared" si="182"/>
        <v>472605</v>
      </c>
      <c r="H2823" s="586">
        <f t="shared" si="179"/>
        <v>7</v>
      </c>
    </row>
    <row r="2824" spans="1:8" x14ac:dyDescent="0.25">
      <c r="A2824">
        <v>2823</v>
      </c>
      <c r="B2824" s="579">
        <f t="shared" si="180"/>
        <v>236302.5</v>
      </c>
      <c r="C2824" s="586">
        <f t="shared" si="181"/>
        <v>3.5</v>
      </c>
      <c r="F2824">
        <v>2823</v>
      </c>
      <c r="G2824" s="587">
        <f t="shared" si="182"/>
        <v>472605</v>
      </c>
      <c r="H2824" s="586">
        <f t="shared" si="179"/>
        <v>7</v>
      </c>
    </row>
    <row r="2825" spans="1:8" x14ac:dyDescent="0.25">
      <c r="A2825">
        <v>2824</v>
      </c>
      <c r="B2825" s="579">
        <f t="shared" si="180"/>
        <v>236302.5</v>
      </c>
      <c r="C2825" s="586">
        <f t="shared" si="181"/>
        <v>3.5</v>
      </c>
      <c r="F2825">
        <v>2824</v>
      </c>
      <c r="G2825" s="587">
        <f t="shared" si="182"/>
        <v>472605</v>
      </c>
      <c r="H2825" s="586">
        <f t="shared" si="179"/>
        <v>7</v>
      </c>
    </row>
    <row r="2826" spans="1:8" x14ac:dyDescent="0.25">
      <c r="A2826">
        <v>2825</v>
      </c>
      <c r="B2826" s="579">
        <f t="shared" si="180"/>
        <v>236302.5</v>
      </c>
      <c r="C2826" s="586">
        <f t="shared" si="181"/>
        <v>3.5</v>
      </c>
      <c r="F2826">
        <v>2825</v>
      </c>
      <c r="G2826" s="587">
        <f t="shared" si="182"/>
        <v>472605</v>
      </c>
      <c r="H2826" s="586">
        <f t="shared" si="179"/>
        <v>7</v>
      </c>
    </row>
    <row r="2827" spans="1:8" x14ac:dyDescent="0.25">
      <c r="A2827">
        <v>2826</v>
      </c>
      <c r="B2827" s="579">
        <f t="shared" si="180"/>
        <v>236302.5</v>
      </c>
      <c r="C2827" s="586">
        <f t="shared" si="181"/>
        <v>3.5</v>
      </c>
      <c r="F2827">
        <v>2826</v>
      </c>
      <c r="G2827" s="587">
        <f t="shared" si="182"/>
        <v>472605</v>
      </c>
      <c r="H2827" s="586">
        <f t="shared" si="179"/>
        <v>7</v>
      </c>
    </row>
    <row r="2828" spans="1:8" x14ac:dyDescent="0.25">
      <c r="A2828">
        <v>2827</v>
      </c>
      <c r="B2828" s="579">
        <f t="shared" si="180"/>
        <v>236302.5</v>
      </c>
      <c r="C2828" s="586">
        <f t="shared" si="181"/>
        <v>3.5</v>
      </c>
      <c r="F2828">
        <v>2827</v>
      </c>
      <c r="G2828" s="587">
        <f t="shared" si="182"/>
        <v>472605</v>
      </c>
      <c r="H2828" s="586">
        <f t="shared" si="179"/>
        <v>7</v>
      </c>
    </row>
    <row r="2829" spans="1:8" x14ac:dyDescent="0.25">
      <c r="A2829">
        <v>2828</v>
      </c>
      <c r="B2829" s="579">
        <f t="shared" si="180"/>
        <v>236302.5</v>
      </c>
      <c r="C2829" s="586">
        <f t="shared" si="181"/>
        <v>3.5</v>
      </c>
      <c r="F2829">
        <v>2828</v>
      </c>
      <c r="G2829" s="587">
        <f t="shared" si="182"/>
        <v>472605</v>
      </c>
      <c r="H2829" s="586">
        <f t="shared" si="179"/>
        <v>7</v>
      </c>
    </row>
    <row r="2830" spans="1:8" x14ac:dyDescent="0.25">
      <c r="A2830">
        <v>2829</v>
      </c>
      <c r="B2830" s="579">
        <f t="shared" si="180"/>
        <v>236302.5</v>
      </c>
      <c r="C2830" s="586">
        <f t="shared" si="181"/>
        <v>3.5</v>
      </c>
      <c r="F2830">
        <v>2829</v>
      </c>
      <c r="G2830" s="587">
        <f t="shared" si="182"/>
        <v>472605</v>
      </c>
      <c r="H2830" s="586">
        <f t="shared" si="179"/>
        <v>7</v>
      </c>
    </row>
    <row r="2831" spans="1:8" x14ac:dyDescent="0.25">
      <c r="A2831">
        <v>2830</v>
      </c>
      <c r="B2831" s="579">
        <f t="shared" si="180"/>
        <v>236302.5</v>
      </c>
      <c r="C2831" s="586">
        <f t="shared" si="181"/>
        <v>3.5</v>
      </c>
      <c r="F2831">
        <v>2830</v>
      </c>
      <c r="G2831" s="587">
        <f t="shared" si="182"/>
        <v>472605</v>
      </c>
      <c r="H2831" s="586">
        <f t="shared" si="179"/>
        <v>7</v>
      </c>
    </row>
    <row r="2832" spans="1:8" x14ac:dyDescent="0.25">
      <c r="A2832">
        <v>2831</v>
      </c>
      <c r="B2832" s="579">
        <f t="shared" si="180"/>
        <v>236302.5</v>
      </c>
      <c r="C2832" s="586">
        <f t="shared" si="181"/>
        <v>3.5</v>
      </c>
      <c r="F2832">
        <v>2831</v>
      </c>
      <c r="G2832" s="587">
        <f t="shared" si="182"/>
        <v>472605</v>
      </c>
      <c r="H2832" s="586">
        <f t="shared" si="179"/>
        <v>7</v>
      </c>
    </row>
    <row r="2833" spans="1:8" x14ac:dyDescent="0.25">
      <c r="A2833">
        <v>2832</v>
      </c>
      <c r="B2833" s="579">
        <f t="shared" si="180"/>
        <v>236302.5</v>
      </c>
      <c r="C2833" s="586">
        <f t="shared" si="181"/>
        <v>3.5</v>
      </c>
      <c r="F2833">
        <v>2832</v>
      </c>
      <c r="G2833" s="587">
        <f t="shared" si="182"/>
        <v>472605</v>
      </c>
      <c r="H2833" s="586">
        <f t="shared" si="179"/>
        <v>7</v>
      </c>
    </row>
    <row r="2834" spans="1:8" x14ac:dyDescent="0.25">
      <c r="A2834">
        <v>2833</v>
      </c>
      <c r="B2834" s="579">
        <f t="shared" si="180"/>
        <v>236302.5</v>
      </c>
      <c r="C2834" s="586">
        <f t="shared" si="181"/>
        <v>3.5</v>
      </c>
      <c r="F2834">
        <v>2833</v>
      </c>
      <c r="G2834" s="587">
        <f t="shared" si="182"/>
        <v>472605</v>
      </c>
      <c r="H2834" s="586">
        <f t="shared" si="179"/>
        <v>7</v>
      </c>
    </row>
    <row r="2835" spans="1:8" x14ac:dyDescent="0.25">
      <c r="A2835">
        <v>2834</v>
      </c>
      <c r="B2835" s="579">
        <f t="shared" si="180"/>
        <v>236302.5</v>
      </c>
      <c r="C2835" s="586">
        <f t="shared" si="181"/>
        <v>3.5</v>
      </c>
      <c r="F2835">
        <v>2834</v>
      </c>
      <c r="G2835" s="587">
        <f t="shared" si="182"/>
        <v>472605</v>
      </c>
      <c r="H2835" s="586">
        <f t="shared" ref="H2835:H2898" si="183">$L$7</f>
        <v>7</v>
      </c>
    </row>
    <row r="2836" spans="1:8" x14ac:dyDescent="0.25">
      <c r="A2836">
        <v>2835</v>
      </c>
      <c r="B2836" s="579">
        <f t="shared" si="180"/>
        <v>236302.5</v>
      </c>
      <c r="C2836" s="586">
        <f t="shared" si="181"/>
        <v>3.5</v>
      </c>
      <c r="F2836">
        <v>2835</v>
      </c>
      <c r="G2836" s="587">
        <f t="shared" si="182"/>
        <v>472605</v>
      </c>
      <c r="H2836" s="586">
        <f t="shared" si="183"/>
        <v>7</v>
      </c>
    </row>
    <row r="2837" spans="1:8" x14ac:dyDescent="0.25">
      <c r="A2837">
        <v>2836</v>
      </c>
      <c r="B2837" s="579">
        <f t="shared" si="180"/>
        <v>236302.5</v>
      </c>
      <c r="C2837" s="586">
        <f t="shared" si="181"/>
        <v>3.5</v>
      </c>
      <c r="F2837">
        <v>2836</v>
      </c>
      <c r="G2837" s="587">
        <f t="shared" si="182"/>
        <v>472605</v>
      </c>
      <c r="H2837" s="586">
        <f t="shared" si="183"/>
        <v>7</v>
      </c>
    </row>
    <row r="2838" spans="1:8" x14ac:dyDescent="0.25">
      <c r="A2838">
        <v>2837</v>
      </c>
      <c r="B2838" s="579">
        <f t="shared" si="180"/>
        <v>236302.5</v>
      </c>
      <c r="C2838" s="586">
        <f t="shared" si="181"/>
        <v>3.5</v>
      </c>
      <c r="F2838">
        <v>2837</v>
      </c>
      <c r="G2838" s="587">
        <f t="shared" si="182"/>
        <v>472605</v>
      </c>
      <c r="H2838" s="586">
        <f t="shared" si="183"/>
        <v>7</v>
      </c>
    </row>
    <row r="2839" spans="1:8" x14ac:dyDescent="0.25">
      <c r="A2839">
        <v>2838</v>
      </c>
      <c r="B2839" s="579">
        <f t="shared" si="180"/>
        <v>236302.5</v>
      </c>
      <c r="C2839" s="586">
        <f t="shared" si="181"/>
        <v>3.5</v>
      </c>
      <c r="F2839">
        <v>2838</v>
      </c>
      <c r="G2839" s="587">
        <f t="shared" si="182"/>
        <v>472605</v>
      </c>
      <c r="H2839" s="586">
        <f t="shared" si="183"/>
        <v>7</v>
      </c>
    </row>
    <row r="2840" spans="1:8" x14ac:dyDescent="0.25">
      <c r="A2840">
        <v>2839</v>
      </c>
      <c r="B2840" s="579">
        <f t="shared" si="180"/>
        <v>236302.5</v>
      </c>
      <c r="C2840" s="586">
        <f t="shared" si="181"/>
        <v>3.5</v>
      </c>
      <c r="F2840">
        <v>2839</v>
      </c>
      <c r="G2840" s="587">
        <f t="shared" si="182"/>
        <v>472605</v>
      </c>
      <c r="H2840" s="586">
        <f t="shared" si="183"/>
        <v>7</v>
      </c>
    </row>
    <row r="2841" spans="1:8" x14ac:dyDescent="0.25">
      <c r="A2841">
        <v>2840</v>
      </c>
      <c r="B2841" s="579">
        <f t="shared" si="180"/>
        <v>236302.5</v>
      </c>
      <c r="C2841" s="586">
        <f t="shared" si="181"/>
        <v>3.5</v>
      </c>
      <c r="F2841">
        <v>2840</v>
      </c>
      <c r="G2841" s="587">
        <f t="shared" si="182"/>
        <v>472605</v>
      </c>
      <c r="H2841" s="586">
        <f t="shared" si="183"/>
        <v>7</v>
      </c>
    </row>
    <row r="2842" spans="1:8" x14ac:dyDescent="0.25">
      <c r="A2842">
        <v>2841</v>
      </c>
      <c r="B2842" s="579">
        <f t="shared" si="180"/>
        <v>236302.5</v>
      </c>
      <c r="C2842" s="586">
        <f t="shared" si="181"/>
        <v>3.5</v>
      </c>
      <c r="F2842">
        <v>2841</v>
      </c>
      <c r="G2842" s="587">
        <f t="shared" si="182"/>
        <v>472605</v>
      </c>
      <c r="H2842" s="586">
        <f t="shared" si="183"/>
        <v>7</v>
      </c>
    </row>
    <row r="2843" spans="1:8" x14ac:dyDescent="0.25">
      <c r="A2843">
        <v>2842</v>
      </c>
      <c r="B2843" s="579">
        <f t="shared" ref="B2843:B2906" si="184">3.5*$D$2</f>
        <v>236302.5</v>
      </c>
      <c r="C2843" s="586">
        <f t="shared" si="181"/>
        <v>3.5</v>
      </c>
      <c r="F2843">
        <v>2842</v>
      </c>
      <c r="G2843" s="587">
        <f t="shared" si="182"/>
        <v>472605</v>
      </c>
      <c r="H2843" s="586">
        <f t="shared" si="183"/>
        <v>7</v>
      </c>
    </row>
    <row r="2844" spans="1:8" x14ac:dyDescent="0.25">
      <c r="A2844">
        <v>2843</v>
      </c>
      <c r="B2844" s="579">
        <f t="shared" si="184"/>
        <v>236302.5</v>
      </c>
      <c r="C2844" s="586">
        <f t="shared" si="181"/>
        <v>3.5</v>
      </c>
      <c r="F2844">
        <v>2843</v>
      </c>
      <c r="G2844" s="587">
        <f t="shared" si="182"/>
        <v>472605</v>
      </c>
      <c r="H2844" s="586">
        <f t="shared" si="183"/>
        <v>7</v>
      </c>
    </row>
    <row r="2845" spans="1:8" x14ac:dyDescent="0.25">
      <c r="A2845">
        <v>2844</v>
      </c>
      <c r="B2845" s="579">
        <f t="shared" si="184"/>
        <v>236302.5</v>
      </c>
      <c r="C2845" s="586">
        <f t="shared" si="181"/>
        <v>3.5</v>
      </c>
      <c r="F2845">
        <v>2844</v>
      </c>
      <c r="G2845" s="587">
        <f t="shared" si="182"/>
        <v>472605</v>
      </c>
      <c r="H2845" s="586">
        <f t="shared" si="183"/>
        <v>7</v>
      </c>
    </row>
    <row r="2846" spans="1:8" x14ac:dyDescent="0.25">
      <c r="A2846">
        <v>2845</v>
      </c>
      <c r="B2846" s="579">
        <f t="shared" si="184"/>
        <v>236302.5</v>
      </c>
      <c r="C2846" s="586">
        <f t="shared" si="181"/>
        <v>3.5</v>
      </c>
      <c r="F2846">
        <v>2845</v>
      </c>
      <c r="G2846" s="587">
        <f t="shared" si="182"/>
        <v>472605</v>
      </c>
      <c r="H2846" s="586">
        <f t="shared" si="183"/>
        <v>7</v>
      </c>
    </row>
    <row r="2847" spans="1:8" x14ac:dyDescent="0.25">
      <c r="A2847">
        <v>2846</v>
      </c>
      <c r="B2847" s="579">
        <f t="shared" si="184"/>
        <v>236302.5</v>
      </c>
      <c r="C2847" s="586">
        <f t="shared" si="181"/>
        <v>3.5</v>
      </c>
      <c r="F2847">
        <v>2846</v>
      </c>
      <c r="G2847" s="587">
        <f t="shared" si="182"/>
        <v>472605</v>
      </c>
      <c r="H2847" s="586">
        <f t="shared" si="183"/>
        <v>7</v>
      </c>
    </row>
    <row r="2848" spans="1:8" x14ac:dyDescent="0.25">
      <c r="A2848">
        <v>2847</v>
      </c>
      <c r="B2848" s="579">
        <f t="shared" si="184"/>
        <v>236302.5</v>
      </c>
      <c r="C2848" s="586">
        <f t="shared" si="181"/>
        <v>3.5</v>
      </c>
      <c r="F2848">
        <v>2847</v>
      </c>
      <c r="G2848" s="587">
        <f t="shared" si="182"/>
        <v>472605</v>
      </c>
      <c r="H2848" s="586">
        <f t="shared" si="183"/>
        <v>7</v>
      </c>
    </row>
    <row r="2849" spans="1:8" x14ac:dyDescent="0.25">
      <c r="A2849">
        <v>2848</v>
      </c>
      <c r="B2849" s="579">
        <f t="shared" si="184"/>
        <v>236302.5</v>
      </c>
      <c r="C2849" s="586">
        <f t="shared" si="181"/>
        <v>3.5</v>
      </c>
      <c r="F2849">
        <v>2848</v>
      </c>
      <c r="G2849" s="587">
        <f t="shared" si="182"/>
        <v>472605</v>
      </c>
      <c r="H2849" s="586">
        <f t="shared" si="183"/>
        <v>7</v>
      </c>
    </row>
    <row r="2850" spans="1:8" x14ac:dyDescent="0.25">
      <c r="A2850">
        <v>2849</v>
      </c>
      <c r="B2850" s="579">
        <f t="shared" si="184"/>
        <v>236302.5</v>
      </c>
      <c r="C2850" s="586">
        <f t="shared" si="181"/>
        <v>3.5</v>
      </c>
      <c r="F2850">
        <v>2849</v>
      </c>
      <c r="G2850" s="587">
        <f t="shared" si="182"/>
        <v>472605</v>
      </c>
      <c r="H2850" s="586">
        <f t="shared" si="183"/>
        <v>7</v>
      </c>
    </row>
    <row r="2851" spans="1:8" x14ac:dyDescent="0.25">
      <c r="A2851">
        <v>2850</v>
      </c>
      <c r="B2851" s="579">
        <f t="shared" si="184"/>
        <v>236302.5</v>
      </c>
      <c r="C2851" s="586">
        <f t="shared" si="181"/>
        <v>3.5</v>
      </c>
      <c r="F2851">
        <v>2850</v>
      </c>
      <c r="G2851" s="587">
        <f t="shared" si="182"/>
        <v>472605</v>
      </c>
      <c r="H2851" s="586">
        <f t="shared" si="183"/>
        <v>7</v>
      </c>
    </row>
    <row r="2852" spans="1:8" x14ac:dyDescent="0.25">
      <c r="A2852">
        <v>2851</v>
      </c>
      <c r="B2852" s="579">
        <f t="shared" si="184"/>
        <v>236302.5</v>
      </c>
      <c r="C2852" s="586">
        <f t="shared" si="181"/>
        <v>3.5</v>
      </c>
      <c r="F2852">
        <v>2851</v>
      </c>
      <c r="G2852" s="587">
        <f t="shared" si="182"/>
        <v>472605</v>
      </c>
      <c r="H2852" s="586">
        <f t="shared" si="183"/>
        <v>7</v>
      </c>
    </row>
    <row r="2853" spans="1:8" x14ac:dyDescent="0.25">
      <c r="A2853">
        <v>2852</v>
      </c>
      <c r="B2853" s="579">
        <f t="shared" si="184"/>
        <v>236302.5</v>
      </c>
      <c r="C2853" s="586">
        <f t="shared" si="181"/>
        <v>3.5</v>
      </c>
      <c r="F2853">
        <v>2852</v>
      </c>
      <c r="G2853" s="587">
        <f t="shared" si="182"/>
        <v>472605</v>
      </c>
      <c r="H2853" s="586">
        <f t="shared" si="183"/>
        <v>7</v>
      </c>
    </row>
    <row r="2854" spans="1:8" x14ac:dyDescent="0.25">
      <c r="A2854">
        <v>2853</v>
      </c>
      <c r="B2854" s="579">
        <f t="shared" si="184"/>
        <v>236302.5</v>
      </c>
      <c r="C2854" s="586">
        <f t="shared" si="181"/>
        <v>3.5</v>
      </c>
      <c r="F2854">
        <v>2853</v>
      </c>
      <c r="G2854" s="587">
        <f t="shared" si="182"/>
        <v>472605</v>
      </c>
      <c r="H2854" s="586">
        <f t="shared" si="183"/>
        <v>7</v>
      </c>
    </row>
    <row r="2855" spans="1:8" x14ac:dyDescent="0.25">
      <c r="A2855">
        <v>2854</v>
      </c>
      <c r="B2855" s="579">
        <f t="shared" si="184"/>
        <v>236302.5</v>
      </c>
      <c r="C2855" s="586">
        <f t="shared" si="181"/>
        <v>3.5</v>
      </c>
      <c r="F2855">
        <v>2854</v>
      </c>
      <c r="G2855" s="587">
        <f t="shared" si="182"/>
        <v>472605</v>
      </c>
      <c r="H2855" s="586">
        <f t="shared" si="183"/>
        <v>7</v>
      </c>
    </row>
    <row r="2856" spans="1:8" x14ac:dyDescent="0.25">
      <c r="A2856">
        <v>2855</v>
      </c>
      <c r="B2856" s="579">
        <f t="shared" si="184"/>
        <v>236302.5</v>
      </c>
      <c r="C2856" s="586">
        <f t="shared" si="181"/>
        <v>3.5</v>
      </c>
      <c r="F2856">
        <v>2855</v>
      </c>
      <c r="G2856" s="587">
        <f t="shared" si="182"/>
        <v>472605</v>
      </c>
      <c r="H2856" s="586">
        <f t="shared" si="183"/>
        <v>7</v>
      </c>
    </row>
    <row r="2857" spans="1:8" x14ac:dyDescent="0.25">
      <c r="A2857">
        <v>2856</v>
      </c>
      <c r="B2857" s="579">
        <f t="shared" si="184"/>
        <v>236302.5</v>
      </c>
      <c r="C2857" s="586">
        <f t="shared" si="181"/>
        <v>3.5</v>
      </c>
      <c r="F2857">
        <v>2856</v>
      </c>
      <c r="G2857" s="587">
        <f t="shared" si="182"/>
        <v>472605</v>
      </c>
      <c r="H2857" s="586">
        <f t="shared" si="183"/>
        <v>7</v>
      </c>
    </row>
    <row r="2858" spans="1:8" x14ac:dyDescent="0.25">
      <c r="A2858">
        <v>2857</v>
      </c>
      <c r="B2858" s="579">
        <f t="shared" si="184"/>
        <v>236302.5</v>
      </c>
      <c r="C2858" s="586">
        <f t="shared" si="181"/>
        <v>3.5</v>
      </c>
      <c r="F2858">
        <v>2857</v>
      </c>
      <c r="G2858" s="587">
        <f t="shared" si="182"/>
        <v>472605</v>
      </c>
      <c r="H2858" s="586">
        <f t="shared" si="183"/>
        <v>7</v>
      </c>
    </row>
    <row r="2859" spans="1:8" x14ac:dyDescent="0.25">
      <c r="A2859">
        <v>2858</v>
      </c>
      <c r="B2859" s="579">
        <f t="shared" si="184"/>
        <v>236302.5</v>
      </c>
      <c r="C2859" s="586">
        <f t="shared" si="181"/>
        <v>3.5</v>
      </c>
      <c r="F2859">
        <v>2858</v>
      </c>
      <c r="G2859" s="587">
        <f t="shared" si="182"/>
        <v>472605</v>
      </c>
      <c r="H2859" s="586">
        <f t="shared" si="183"/>
        <v>7</v>
      </c>
    </row>
    <row r="2860" spans="1:8" x14ac:dyDescent="0.25">
      <c r="A2860">
        <v>2859</v>
      </c>
      <c r="B2860" s="579">
        <f t="shared" si="184"/>
        <v>236302.5</v>
      </c>
      <c r="C2860" s="586">
        <f t="shared" si="181"/>
        <v>3.5</v>
      </c>
      <c r="F2860">
        <v>2859</v>
      </c>
      <c r="G2860" s="587">
        <f t="shared" si="182"/>
        <v>472605</v>
      </c>
      <c r="H2860" s="586">
        <f t="shared" si="183"/>
        <v>7</v>
      </c>
    </row>
    <row r="2861" spans="1:8" x14ac:dyDescent="0.25">
      <c r="A2861">
        <v>2860</v>
      </c>
      <c r="B2861" s="579">
        <f t="shared" si="184"/>
        <v>236302.5</v>
      </c>
      <c r="C2861" s="586">
        <f t="shared" si="181"/>
        <v>3.5</v>
      </c>
      <c r="F2861">
        <v>2860</v>
      </c>
      <c r="G2861" s="587">
        <f t="shared" si="182"/>
        <v>472605</v>
      </c>
      <c r="H2861" s="586">
        <f t="shared" si="183"/>
        <v>7</v>
      </c>
    </row>
    <row r="2862" spans="1:8" x14ac:dyDescent="0.25">
      <c r="A2862">
        <v>2861</v>
      </c>
      <c r="B2862" s="579">
        <f t="shared" si="184"/>
        <v>236302.5</v>
      </c>
      <c r="C2862" s="586">
        <f t="shared" si="181"/>
        <v>3.5</v>
      </c>
      <c r="F2862">
        <v>2861</v>
      </c>
      <c r="G2862" s="587">
        <f t="shared" si="182"/>
        <v>472605</v>
      </c>
      <c r="H2862" s="586">
        <f t="shared" si="183"/>
        <v>7</v>
      </c>
    </row>
    <row r="2863" spans="1:8" x14ac:dyDescent="0.25">
      <c r="A2863">
        <v>2862</v>
      </c>
      <c r="B2863" s="579">
        <f t="shared" si="184"/>
        <v>236302.5</v>
      </c>
      <c r="C2863" s="586">
        <f t="shared" si="181"/>
        <v>3.5</v>
      </c>
      <c r="F2863">
        <v>2862</v>
      </c>
      <c r="G2863" s="587">
        <f t="shared" si="182"/>
        <v>472605</v>
      </c>
      <c r="H2863" s="586">
        <f t="shared" si="183"/>
        <v>7</v>
      </c>
    </row>
    <row r="2864" spans="1:8" x14ac:dyDescent="0.25">
      <c r="A2864">
        <v>2863</v>
      </c>
      <c r="B2864" s="579">
        <f t="shared" si="184"/>
        <v>236302.5</v>
      </c>
      <c r="C2864" s="586">
        <f t="shared" si="181"/>
        <v>3.5</v>
      </c>
      <c r="F2864">
        <v>2863</v>
      </c>
      <c r="G2864" s="587">
        <f t="shared" si="182"/>
        <v>472605</v>
      </c>
      <c r="H2864" s="586">
        <f t="shared" si="183"/>
        <v>7</v>
      </c>
    </row>
    <row r="2865" spans="1:8" x14ac:dyDescent="0.25">
      <c r="A2865">
        <v>2864</v>
      </c>
      <c r="B2865" s="579">
        <f t="shared" si="184"/>
        <v>236302.5</v>
      </c>
      <c r="C2865" s="586">
        <f t="shared" si="181"/>
        <v>3.5</v>
      </c>
      <c r="F2865">
        <v>2864</v>
      </c>
      <c r="G2865" s="587">
        <f t="shared" si="182"/>
        <v>472605</v>
      </c>
      <c r="H2865" s="586">
        <f t="shared" si="183"/>
        <v>7</v>
      </c>
    </row>
    <row r="2866" spans="1:8" x14ac:dyDescent="0.25">
      <c r="A2866">
        <v>2865</v>
      </c>
      <c r="B2866" s="579">
        <f t="shared" si="184"/>
        <v>236302.5</v>
      </c>
      <c r="C2866" s="586">
        <f t="shared" si="181"/>
        <v>3.5</v>
      </c>
      <c r="F2866">
        <v>2865</v>
      </c>
      <c r="G2866" s="587">
        <f t="shared" si="182"/>
        <v>472605</v>
      </c>
      <c r="H2866" s="586">
        <f t="shared" si="183"/>
        <v>7</v>
      </c>
    </row>
    <row r="2867" spans="1:8" x14ac:dyDescent="0.25">
      <c r="A2867">
        <v>2866</v>
      </c>
      <c r="B2867" s="579">
        <f t="shared" si="184"/>
        <v>236302.5</v>
      </c>
      <c r="C2867" s="586">
        <f t="shared" si="181"/>
        <v>3.5</v>
      </c>
      <c r="F2867">
        <v>2866</v>
      </c>
      <c r="G2867" s="587">
        <f t="shared" si="182"/>
        <v>472605</v>
      </c>
      <c r="H2867" s="586">
        <f t="shared" si="183"/>
        <v>7</v>
      </c>
    </row>
    <row r="2868" spans="1:8" x14ac:dyDescent="0.25">
      <c r="A2868">
        <v>2867</v>
      </c>
      <c r="B2868" s="579">
        <f t="shared" si="184"/>
        <v>236302.5</v>
      </c>
      <c r="C2868" s="586">
        <f t="shared" si="181"/>
        <v>3.5</v>
      </c>
      <c r="F2868">
        <v>2867</v>
      </c>
      <c r="G2868" s="587">
        <f t="shared" si="182"/>
        <v>472605</v>
      </c>
      <c r="H2868" s="586">
        <f t="shared" si="183"/>
        <v>7</v>
      </c>
    </row>
    <row r="2869" spans="1:8" x14ac:dyDescent="0.25">
      <c r="A2869">
        <v>2868</v>
      </c>
      <c r="B2869" s="579">
        <f t="shared" si="184"/>
        <v>236302.5</v>
      </c>
      <c r="C2869" s="586">
        <f t="shared" si="181"/>
        <v>3.5</v>
      </c>
      <c r="F2869">
        <v>2868</v>
      </c>
      <c r="G2869" s="587">
        <f t="shared" si="182"/>
        <v>472605</v>
      </c>
      <c r="H2869" s="586">
        <f t="shared" si="183"/>
        <v>7</v>
      </c>
    </row>
    <row r="2870" spans="1:8" x14ac:dyDescent="0.25">
      <c r="A2870">
        <v>2869</v>
      </c>
      <c r="B2870" s="579">
        <f t="shared" si="184"/>
        <v>236302.5</v>
      </c>
      <c r="C2870" s="586">
        <f t="shared" si="181"/>
        <v>3.5</v>
      </c>
      <c r="F2870">
        <v>2869</v>
      </c>
      <c r="G2870" s="587">
        <f t="shared" si="182"/>
        <v>472605</v>
      </c>
      <c r="H2870" s="586">
        <f t="shared" si="183"/>
        <v>7</v>
      </c>
    </row>
    <row r="2871" spans="1:8" x14ac:dyDescent="0.25">
      <c r="A2871">
        <v>2870</v>
      </c>
      <c r="B2871" s="579">
        <f t="shared" si="184"/>
        <v>236302.5</v>
      </c>
      <c r="C2871" s="586">
        <f t="shared" si="181"/>
        <v>3.5</v>
      </c>
      <c r="F2871">
        <v>2870</v>
      </c>
      <c r="G2871" s="587">
        <f t="shared" si="182"/>
        <v>472605</v>
      </c>
      <c r="H2871" s="586">
        <f t="shared" si="183"/>
        <v>7</v>
      </c>
    </row>
    <row r="2872" spans="1:8" x14ac:dyDescent="0.25">
      <c r="A2872">
        <v>2871</v>
      </c>
      <c r="B2872" s="579">
        <f t="shared" si="184"/>
        <v>236302.5</v>
      </c>
      <c r="C2872" s="586">
        <f t="shared" si="181"/>
        <v>3.5</v>
      </c>
      <c r="F2872">
        <v>2871</v>
      </c>
      <c r="G2872" s="587">
        <f t="shared" si="182"/>
        <v>472605</v>
      </c>
      <c r="H2872" s="586">
        <f t="shared" si="183"/>
        <v>7</v>
      </c>
    </row>
    <row r="2873" spans="1:8" x14ac:dyDescent="0.25">
      <c r="A2873">
        <v>2872</v>
      </c>
      <c r="B2873" s="579">
        <f t="shared" si="184"/>
        <v>236302.5</v>
      </c>
      <c r="C2873" s="586">
        <f t="shared" si="181"/>
        <v>3.5</v>
      </c>
      <c r="F2873">
        <v>2872</v>
      </c>
      <c r="G2873" s="587">
        <f t="shared" si="182"/>
        <v>472605</v>
      </c>
      <c r="H2873" s="586">
        <f t="shared" si="183"/>
        <v>7</v>
      </c>
    </row>
    <row r="2874" spans="1:8" x14ac:dyDescent="0.25">
      <c r="A2874">
        <v>2873</v>
      </c>
      <c r="B2874" s="579">
        <f t="shared" si="184"/>
        <v>236302.5</v>
      </c>
      <c r="C2874" s="586">
        <f t="shared" si="181"/>
        <v>3.5</v>
      </c>
      <c r="F2874">
        <v>2873</v>
      </c>
      <c r="G2874" s="587">
        <f t="shared" si="182"/>
        <v>472605</v>
      </c>
      <c r="H2874" s="586">
        <f t="shared" si="183"/>
        <v>7</v>
      </c>
    </row>
    <row r="2875" spans="1:8" x14ac:dyDescent="0.25">
      <c r="A2875">
        <v>2874</v>
      </c>
      <c r="B2875" s="579">
        <f t="shared" si="184"/>
        <v>236302.5</v>
      </c>
      <c r="C2875" s="586">
        <f t="shared" si="181"/>
        <v>3.5</v>
      </c>
      <c r="F2875">
        <v>2874</v>
      </c>
      <c r="G2875" s="587">
        <f t="shared" si="182"/>
        <v>472605</v>
      </c>
      <c r="H2875" s="586">
        <f t="shared" si="183"/>
        <v>7</v>
      </c>
    </row>
    <row r="2876" spans="1:8" x14ac:dyDescent="0.25">
      <c r="A2876">
        <v>2875</v>
      </c>
      <c r="B2876" s="579">
        <f t="shared" si="184"/>
        <v>236302.5</v>
      </c>
      <c r="C2876" s="586">
        <f t="shared" si="181"/>
        <v>3.5</v>
      </c>
      <c r="F2876">
        <v>2875</v>
      </c>
      <c r="G2876" s="587">
        <f t="shared" si="182"/>
        <v>472605</v>
      </c>
      <c r="H2876" s="586">
        <f t="shared" si="183"/>
        <v>7</v>
      </c>
    </row>
    <row r="2877" spans="1:8" x14ac:dyDescent="0.25">
      <c r="A2877">
        <v>2876</v>
      </c>
      <c r="B2877" s="579">
        <f t="shared" si="184"/>
        <v>236302.5</v>
      </c>
      <c r="C2877" s="586">
        <f t="shared" si="181"/>
        <v>3.5</v>
      </c>
      <c r="F2877">
        <v>2876</v>
      </c>
      <c r="G2877" s="587">
        <f t="shared" si="182"/>
        <v>472605</v>
      </c>
      <c r="H2877" s="586">
        <f t="shared" si="183"/>
        <v>7</v>
      </c>
    </row>
    <row r="2878" spans="1:8" x14ac:dyDescent="0.25">
      <c r="A2878">
        <v>2877</v>
      </c>
      <c r="B2878" s="579">
        <f t="shared" si="184"/>
        <v>236302.5</v>
      </c>
      <c r="C2878" s="586">
        <f t="shared" si="181"/>
        <v>3.5</v>
      </c>
      <c r="F2878">
        <v>2877</v>
      </c>
      <c r="G2878" s="587">
        <f t="shared" si="182"/>
        <v>472605</v>
      </c>
      <c r="H2878" s="586">
        <f t="shared" si="183"/>
        <v>7</v>
      </c>
    </row>
    <row r="2879" spans="1:8" x14ac:dyDescent="0.25">
      <c r="A2879">
        <v>2878</v>
      </c>
      <c r="B2879" s="579">
        <f t="shared" si="184"/>
        <v>236302.5</v>
      </c>
      <c r="C2879" s="586">
        <f t="shared" si="181"/>
        <v>3.5</v>
      </c>
      <c r="F2879">
        <v>2878</v>
      </c>
      <c r="G2879" s="587">
        <f t="shared" si="182"/>
        <v>472605</v>
      </c>
      <c r="H2879" s="586">
        <f t="shared" si="183"/>
        <v>7</v>
      </c>
    </row>
    <row r="2880" spans="1:8" x14ac:dyDescent="0.25">
      <c r="A2880">
        <v>2879</v>
      </c>
      <c r="B2880" s="579">
        <f t="shared" si="184"/>
        <v>236302.5</v>
      </c>
      <c r="C2880" s="586">
        <f t="shared" si="181"/>
        <v>3.5</v>
      </c>
      <c r="F2880">
        <v>2879</v>
      </c>
      <c r="G2880" s="587">
        <f t="shared" si="182"/>
        <v>472605</v>
      </c>
      <c r="H2880" s="586">
        <f t="shared" si="183"/>
        <v>7</v>
      </c>
    </row>
    <row r="2881" spans="1:8" x14ac:dyDescent="0.25">
      <c r="A2881">
        <v>2880</v>
      </c>
      <c r="B2881" s="579">
        <f t="shared" si="184"/>
        <v>236302.5</v>
      </c>
      <c r="C2881" s="586">
        <f t="shared" si="181"/>
        <v>3.5</v>
      </c>
      <c r="F2881">
        <v>2880</v>
      </c>
      <c r="G2881" s="587">
        <f t="shared" si="182"/>
        <v>472605</v>
      </c>
      <c r="H2881" s="586">
        <f t="shared" si="183"/>
        <v>7</v>
      </c>
    </row>
    <row r="2882" spans="1:8" x14ac:dyDescent="0.25">
      <c r="A2882">
        <v>2881</v>
      </c>
      <c r="B2882" s="579">
        <f t="shared" si="184"/>
        <v>236302.5</v>
      </c>
      <c r="C2882" s="586">
        <f t="shared" si="181"/>
        <v>3.5</v>
      </c>
      <c r="F2882">
        <v>2881</v>
      </c>
      <c r="G2882" s="587">
        <f t="shared" si="182"/>
        <v>472605</v>
      </c>
      <c r="H2882" s="586">
        <f t="shared" si="183"/>
        <v>7</v>
      </c>
    </row>
    <row r="2883" spans="1:8" x14ac:dyDescent="0.25">
      <c r="A2883">
        <v>2882</v>
      </c>
      <c r="B2883" s="579">
        <f t="shared" si="184"/>
        <v>236302.5</v>
      </c>
      <c r="C2883" s="586">
        <f t="shared" ref="C2883:C2946" si="185">B2883/$D$2</f>
        <v>3.5</v>
      </c>
      <c r="F2883">
        <v>2882</v>
      </c>
      <c r="G2883" s="587">
        <f t="shared" ref="G2883:G2946" si="186">H2883*$D$2</f>
        <v>472605</v>
      </c>
      <c r="H2883" s="586">
        <f t="shared" si="183"/>
        <v>7</v>
      </c>
    </row>
    <row r="2884" spans="1:8" x14ac:dyDescent="0.25">
      <c r="A2884">
        <v>2883</v>
      </c>
      <c r="B2884" s="579">
        <f t="shared" si="184"/>
        <v>236302.5</v>
      </c>
      <c r="C2884" s="586">
        <f t="shared" si="185"/>
        <v>3.5</v>
      </c>
      <c r="F2884">
        <v>2883</v>
      </c>
      <c r="G2884" s="587">
        <f t="shared" si="186"/>
        <v>472605</v>
      </c>
      <c r="H2884" s="586">
        <f t="shared" si="183"/>
        <v>7</v>
      </c>
    </row>
    <row r="2885" spans="1:8" x14ac:dyDescent="0.25">
      <c r="A2885">
        <v>2884</v>
      </c>
      <c r="B2885" s="579">
        <f t="shared" si="184"/>
        <v>236302.5</v>
      </c>
      <c r="C2885" s="586">
        <f t="shared" si="185"/>
        <v>3.5</v>
      </c>
      <c r="F2885">
        <v>2884</v>
      </c>
      <c r="G2885" s="587">
        <f t="shared" si="186"/>
        <v>472605</v>
      </c>
      <c r="H2885" s="586">
        <f t="shared" si="183"/>
        <v>7</v>
      </c>
    </row>
    <row r="2886" spans="1:8" x14ac:dyDescent="0.25">
      <c r="A2886">
        <v>2885</v>
      </c>
      <c r="B2886" s="579">
        <f t="shared" si="184"/>
        <v>236302.5</v>
      </c>
      <c r="C2886" s="586">
        <f t="shared" si="185"/>
        <v>3.5</v>
      </c>
      <c r="F2886">
        <v>2885</v>
      </c>
      <c r="G2886" s="587">
        <f t="shared" si="186"/>
        <v>472605</v>
      </c>
      <c r="H2886" s="586">
        <f t="shared" si="183"/>
        <v>7</v>
      </c>
    </row>
    <row r="2887" spans="1:8" x14ac:dyDescent="0.25">
      <c r="A2887">
        <v>2886</v>
      </c>
      <c r="B2887" s="579">
        <f t="shared" si="184"/>
        <v>236302.5</v>
      </c>
      <c r="C2887" s="586">
        <f t="shared" si="185"/>
        <v>3.5</v>
      </c>
      <c r="F2887">
        <v>2886</v>
      </c>
      <c r="G2887" s="587">
        <f t="shared" si="186"/>
        <v>472605</v>
      </c>
      <c r="H2887" s="586">
        <f t="shared" si="183"/>
        <v>7</v>
      </c>
    </row>
    <row r="2888" spans="1:8" x14ac:dyDescent="0.25">
      <c r="A2888">
        <v>2887</v>
      </c>
      <c r="B2888" s="579">
        <f t="shared" si="184"/>
        <v>236302.5</v>
      </c>
      <c r="C2888" s="586">
        <f t="shared" si="185"/>
        <v>3.5</v>
      </c>
      <c r="F2888">
        <v>2887</v>
      </c>
      <c r="G2888" s="587">
        <f t="shared" si="186"/>
        <v>472605</v>
      </c>
      <c r="H2888" s="586">
        <f t="shared" si="183"/>
        <v>7</v>
      </c>
    </row>
    <row r="2889" spans="1:8" x14ac:dyDescent="0.25">
      <c r="A2889">
        <v>2888</v>
      </c>
      <c r="B2889" s="579">
        <f t="shared" si="184"/>
        <v>236302.5</v>
      </c>
      <c r="C2889" s="586">
        <f t="shared" si="185"/>
        <v>3.5</v>
      </c>
      <c r="F2889">
        <v>2888</v>
      </c>
      <c r="G2889" s="587">
        <f t="shared" si="186"/>
        <v>472605</v>
      </c>
      <c r="H2889" s="586">
        <f t="shared" si="183"/>
        <v>7</v>
      </c>
    </row>
    <row r="2890" spans="1:8" x14ac:dyDescent="0.25">
      <c r="A2890">
        <v>2889</v>
      </c>
      <c r="B2890" s="579">
        <f t="shared" si="184"/>
        <v>236302.5</v>
      </c>
      <c r="C2890" s="586">
        <f t="shared" si="185"/>
        <v>3.5</v>
      </c>
      <c r="F2890">
        <v>2889</v>
      </c>
      <c r="G2890" s="587">
        <f t="shared" si="186"/>
        <v>472605</v>
      </c>
      <c r="H2890" s="586">
        <f t="shared" si="183"/>
        <v>7</v>
      </c>
    </row>
    <row r="2891" spans="1:8" x14ac:dyDescent="0.25">
      <c r="A2891">
        <v>2890</v>
      </c>
      <c r="B2891" s="579">
        <f t="shared" si="184"/>
        <v>236302.5</v>
      </c>
      <c r="C2891" s="586">
        <f t="shared" si="185"/>
        <v>3.5</v>
      </c>
      <c r="F2891">
        <v>2890</v>
      </c>
      <c r="G2891" s="587">
        <f t="shared" si="186"/>
        <v>472605</v>
      </c>
      <c r="H2891" s="586">
        <f t="shared" si="183"/>
        <v>7</v>
      </c>
    </row>
    <row r="2892" spans="1:8" x14ac:dyDescent="0.25">
      <c r="A2892">
        <v>2891</v>
      </c>
      <c r="B2892" s="579">
        <f t="shared" si="184"/>
        <v>236302.5</v>
      </c>
      <c r="C2892" s="586">
        <f t="shared" si="185"/>
        <v>3.5</v>
      </c>
      <c r="F2892">
        <v>2891</v>
      </c>
      <c r="G2892" s="587">
        <f t="shared" si="186"/>
        <v>472605</v>
      </c>
      <c r="H2892" s="586">
        <f t="shared" si="183"/>
        <v>7</v>
      </c>
    </row>
    <row r="2893" spans="1:8" x14ac:dyDescent="0.25">
      <c r="A2893">
        <v>2892</v>
      </c>
      <c r="B2893" s="579">
        <f t="shared" si="184"/>
        <v>236302.5</v>
      </c>
      <c r="C2893" s="586">
        <f t="shared" si="185"/>
        <v>3.5</v>
      </c>
      <c r="F2893">
        <v>2892</v>
      </c>
      <c r="G2893" s="587">
        <f t="shared" si="186"/>
        <v>472605</v>
      </c>
      <c r="H2893" s="586">
        <f t="shared" si="183"/>
        <v>7</v>
      </c>
    </row>
    <row r="2894" spans="1:8" x14ac:dyDescent="0.25">
      <c r="A2894">
        <v>2893</v>
      </c>
      <c r="B2894" s="579">
        <f t="shared" si="184"/>
        <v>236302.5</v>
      </c>
      <c r="C2894" s="586">
        <f t="shared" si="185"/>
        <v>3.5</v>
      </c>
      <c r="F2894">
        <v>2893</v>
      </c>
      <c r="G2894" s="587">
        <f t="shared" si="186"/>
        <v>472605</v>
      </c>
      <c r="H2894" s="586">
        <f t="shared" si="183"/>
        <v>7</v>
      </c>
    </row>
    <row r="2895" spans="1:8" x14ac:dyDescent="0.25">
      <c r="A2895">
        <v>2894</v>
      </c>
      <c r="B2895" s="579">
        <f t="shared" si="184"/>
        <v>236302.5</v>
      </c>
      <c r="C2895" s="586">
        <f t="shared" si="185"/>
        <v>3.5</v>
      </c>
      <c r="F2895">
        <v>2894</v>
      </c>
      <c r="G2895" s="587">
        <f t="shared" si="186"/>
        <v>472605</v>
      </c>
      <c r="H2895" s="586">
        <f t="shared" si="183"/>
        <v>7</v>
      </c>
    </row>
    <row r="2896" spans="1:8" x14ac:dyDescent="0.25">
      <c r="A2896">
        <v>2895</v>
      </c>
      <c r="B2896" s="579">
        <f t="shared" si="184"/>
        <v>236302.5</v>
      </c>
      <c r="C2896" s="586">
        <f t="shared" si="185"/>
        <v>3.5</v>
      </c>
      <c r="F2896">
        <v>2895</v>
      </c>
      <c r="G2896" s="587">
        <f t="shared" si="186"/>
        <v>472605</v>
      </c>
      <c r="H2896" s="586">
        <f t="shared" si="183"/>
        <v>7</v>
      </c>
    </row>
    <row r="2897" spans="1:8" x14ac:dyDescent="0.25">
      <c r="A2897">
        <v>2896</v>
      </c>
      <c r="B2897" s="579">
        <f t="shared" si="184"/>
        <v>236302.5</v>
      </c>
      <c r="C2897" s="586">
        <f t="shared" si="185"/>
        <v>3.5</v>
      </c>
      <c r="F2897">
        <v>2896</v>
      </c>
      <c r="G2897" s="587">
        <f t="shared" si="186"/>
        <v>472605</v>
      </c>
      <c r="H2897" s="586">
        <f t="shared" si="183"/>
        <v>7</v>
      </c>
    </row>
    <row r="2898" spans="1:8" x14ac:dyDescent="0.25">
      <c r="A2898">
        <v>2897</v>
      </c>
      <c r="B2898" s="579">
        <f t="shared" si="184"/>
        <v>236302.5</v>
      </c>
      <c r="C2898" s="586">
        <f t="shared" si="185"/>
        <v>3.5</v>
      </c>
      <c r="F2898">
        <v>2897</v>
      </c>
      <c r="G2898" s="587">
        <f t="shared" si="186"/>
        <v>472605</v>
      </c>
      <c r="H2898" s="586">
        <f t="shared" si="183"/>
        <v>7</v>
      </c>
    </row>
    <row r="2899" spans="1:8" x14ac:dyDescent="0.25">
      <c r="A2899">
        <v>2898</v>
      </c>
      <c r="B2899" s="579">
        <f t="shared" si="184"/>
        <v>236302.5</v>
      </c>
      <c r="C2899" s="586">
        <f t="shared" si="185"/>
        <v>3.5</v>
      </c>
      <c r="F2899">
        <v>2898</v>
      </c>
      <c r="G2899" s="587">
        <f t="shared" si="186"/>
        <v>472605</v>
      </c>
      <c r="H2899" s="586">
        <f t="shared" ref="H2899:H2962" si="187">$L$7</f>
        <v>7</v>
      </c>
    </row>
    <row r="2900" spans="1:8" x14ac:dyDescent="0.25">
      <c r="A2900">
        <v>2899</v>
      </c>
      <c r="B2900" s="579">
        <f t="shared" si="184"/>
        <v>236302.5</v>
      </c>
      <c r="C2900" s="586">
        <f t="shared" si="185"/>
        <v>3.5</v>
      </c>
      <c r="F2900">
        <v>2899</v>
      </c>
      <c r="G2900" s="587">
        <f t="shared" si="186"/>
        <v>472605</v>
      </c>
      <c r="H2900" s="586">
        <f t="shared" si="187"/>
        <v>7</v>
      </c>
    </row>
    <row r="2901" spans="1:8" x14ac:dyDescent="0.25">
      <c r="A2901">
        <v>2900</v>
      </c>
      <c r="B2901" s="579">
        <f t="shared" si="184"/>
        <v>236302.5</v>
      </c>
      <c r="C2901" s="586">
        <f t="shared" si="185"/>
        <v>3.5</v>
      </c>
      <c r="F2901">
        <v>2900</v>
      </c>
      <c r="G2901" s="587">
        <f t="shared" si="186"/>
        <v>472605</v>
      </c>
      <c r="H2901" s="586">
        <f t="shared" si="187"/>
        <v>7</v>
      </c>
    </row>
    <row r="2902" spans="1:8" x14ac:dyDescent="0.25">
      <c r="A2902">
        <v>2901</v>
      </c>
      <c r="B2902" s="579">
        <f t="shared" si="184"/>
        <v>236302.5</v>
      </c>
      <c r="C2902" s="586">
        <f t="shared" si="185"/>
        <v>3.5</v>
      </c>
      <c r="F2902">
        <v>2901</v>
      </c>
      <c r="G2902" s="587">
        <f t="shared" si="186"/>
        <v>472605</v>
      </c>
      <c r="H2902" s="586">
        <f t="shared" si="187"/>
        <v>7</v>
      </c>
    </row>
    <row r="2903" spans="1:8" x14ac:dyDescent="0.25">
      <c r="A2903">
        <v>2902</v>
      </c>
      <c r="B2903" s="579">
        <f t="shared" si="184"/>
        <v>236302.5</v>
      </c>
      <c r="C2903" s="586">
        <f t="shared" si="185"/>
        <v>3.5</v>
      </c>
      <c r="F2903">
        <v>2902</v>
      </c>
      <c r="G2903" s="587">
        <f t="shared" si="186"/>
        <v>472605</v>
      </c>
      <c r="H2903" s="586">
        <f t="shared" si="187"/>
        <v>7</v>
      </c>
    </row>
    <row r="2904" spans="1:8" x14ac:dyDescent="0.25">
      <c r="A2904">
        <v>2903</v>
      </c>
      <c r="B2904" s="579">
        <f t="shared" si="184"/>
        <v>236302.5</v>
      </c>
      <c r="C2904" s="586">
        <f t="shared" si="185"/>
        <v>3.5</v>
      </c>
      <c r="F2904">
        <v>2903</v>
      </c>
      <c r="G2904" s="587">
        <f t="shared" si="186"/>
        <v>472605</v>
      </c>
      <c r="H2904" s="586">
        <f t="shared" si="187"/>
        <v>7</v>
      </c>
    </row>
    <row r="2905" spans="1:8" x14ac:dyDescent="0.25">
      <c r="A2905">
        <v>2904</v>
      </c>
      <c r="B2905" s="579">
        <f t="shared" si="184"/>
        <v>236302.5</v>
      </c>
      <c r="C2905" s="586">
        <f t="shared" si="185"/>
        <v>3.5</v>
      </c>
      <c r="F2905">
        <v>2904</v>
      </c>
      <c r="G2905" s="587">
        <f t="shared" si="186"/>
        <v>472605</v>
      </c>
      <c r="H2905" s="586">
        <f t="shared" si="187"/>
        <v>7</v>
      </c>
    </row>
    <row r="2906" spans="1:8" x14ac:dyDescent="0.25">
      <c r="A2906">
        <v>2905</v>
      </c>
      <c r="B2906" s="579">
        <f t="shared" si="184"/>
        <v>236302.5</v>
      </c>
      <c r="C2906" s="586">
        <f t="shared" si="185"/>
        <v>3.5</v>
      </c>
      <c r="F2906">
        <v>2905</v>
      </c>
      <c r="G2906" s="587">
        <f t="shared" si="186"/>
        <v>472605</v>
      </c>
      <c r="H2906" s="586">
        <f t="shared" si="187"/>
        <v>7</v>
      </c>
    </row>
    <row r="2907" spans="1:8" x14ac:dyDescent="0.25">
      <c r="A2907">
        <v>2906</v>
      </c>
      <c r="B2907" s="579">
        <f t="shared" ref="B2907:B2970" si="188">3.5*$D$2</f>
        <v>236302.5</v>
      </c>
      <c r="C2907" s="586">
        <f t="shared" si="185"/>
        <v>3.5</v>
      </c>
      <c r="F2907">
        <v>2906</v>
      </c>
      <c r="G2907" s="587">
        <f t="shared" si="186"/>
        <v>472605</v>
      </c>
      <c r="H2907" s="586">
        <f t="shared" si="187"/>
        <v>7</v>
      </c>
    </row>
    <row r="2908" spans="1:8" x14ac:dyDescent="0.25">
      <c r="A2908">
        <v>2907</v>
      </c>
      <c r="B2908" s="579">
        <f t="shared" si="188"/>
        <v>236302.5</v>
      </c>
      <c r="C2908" s="586">
        <f t="shared" si="185"/>
        <v>3.5</v>
      </c>
      <c r="F2908">
        <v>2907</v>
      </c>
      <c r="G2908" s="587">
        <f t="shared" si="186"/>
        <v>472605</v>
      </c>
      <c r="H2908" s="586">
        <f t="shared" si="187"/>
        <v>7</v>
      </c>
    </row>
    <row r="2909" spans="1:8" x14ac:dyDescent="0.25">
      <c r="A2909">
        <v>2908</v>
      </c>
      <c r="B2909" s="579">
        <f t="shared" si="188"/>
        <v>236302.5</v>
      </c>
      <c r="C2909" s="586">
        <f t="shared" si="185"/>
        <v>3.5</v>
      </c>
      <c r="F2909">
        <v>2908</v>
      </c>
      <c r="G2909" s="587">
        <f t="shared" si="186"/>
        <v>472605</v>
      </c>
      <c r="H2909" s="586">
        <f t="shared" si="187"/>
        <v>7</v>
      </c>
    </row>
    <row r="2910" spans="1:8" x14ac:dyDescent="0.25">
      <c r="A2910">
        <v>2909</v>
      </c>
      <c r="B2910" s="579">
        <f t="shared" si="188"/>
        <v>236302.5</v>
      </c>
      <c r="C2910" s="586">
        <f t="shared" si="185"/>
        <v>3.5</v>
      </c>
      <c r="F2910">
        <v>2909</v>
      </c>
      <c r="G2910" s="587">
        <f t="shared" si="186"/>
        <v>472605</v>
      </c>
      <c r="H2910" s="586">
        <f t="shared" si="187"/>
        <v>7</v>
      </c>
    </row>
    <row r="2911" spans="1:8" x14ac:dyDescent="0.25">
      <c r="A2911">
        <v>2910</v>
      </c>
      <c r="B2911" s="579">
        <f t="shared" si="188"/>
        <v>236302.5</v>
      </c>
      <c r="C2911" s="586">
        <f t="shared" si="185"/>
        <v>3.5</v>
      </c>
      <c r="F2911">
        <v>2910</v>
      </c>
      <c r="G2911" s="587">
        <f t="shared" si="186"/>
        <v>472605</v>
      </c>
      <c r="H2911" s="586">
        <f t="shared" si="187"/>
        <v>7</v>
      </c>
    </row>
    <row r="2912" spans="1:8" x14ac:dyDescent="0.25">
      <c r="A2912">
        <v>2911</v>
      </c>
      <c r="B2912" s="579">
        <f t="shared" si="188"/>
        <v>236302.5</v>
      </c>
      <c r="C2912" s="586">
        <f t="shared" si="185"/>
        <v>3.5</v>
      </c>
      <c r="F2912">
        <v>2911</v>
      </c>
      <c r="G2912" s="587">
        <f t="shared" si="186"/>
        <v>472605</v>
      </c>
      <c r="H2912" s="586">
        <f t="shared" si="187"/>
        <v>7</v>
      </c>
    </row>
    <row r="2913" spans="1:8" x14ac:dyDescent="0.25">
      <c r="A2913">
        <v>2912</v>
      </c>
      <c r="B2913" s="579">
        <f t="shared" si="188"/>
        <v>236302.5</v>
      </c>
      <c r="C2913" s="586">
        <f t="shared" si="185"/>
        <v>3.5</v>
      </c>
      <c r="F2913">
        <v>2912</v>
      </c>
      <c r="G2913" s="587">
        <f t="shared" si="186"/>
        <v>472605</v>
      </c>
      <c r="H2913" s="586">
        <f t="shared" si="187"/>
        <v>7</v>
      </c>
    </row>
    <row r="2914" spans="1:8" x14ac:dyDescent="0.25">
      <c r="A2914">
        <v>2913</v>
      </c>
      <c r="B2914" s="579">
        <f t="shared" si="188"/>
        <v>236302.5</v>
      </c>
      <c r="C2914" s="586">
        <f t="shared" si="185"/>
        <v>3.5</v>
      </c>
      <c r="F2914">
        <v>2913</v>
      </c>
      <c r="G2914" s="587">
        <f t="shared" si="186"/>
        <v>472605</v>
      </c>
      <c r="H2914" s="586">
        <f t="shared" si="187"/>
        <v>7</v>
      </c>
    </row>
    <row r="2915" spans="1:8" x14ac:dyDescent="0.25">
      <c r="A2915">
        <v>2914</v>
      </c>
      <c r="B2915" s="579">
        <f t="shared" si="188"/>
        <v>236302.5</v>
      </c>
      <c r="C2915" s="586">
        <f t="shared" si="185"/>
        <v>3.5</v>
      </c>
      <c r="F2915">
        <v>2914</v>
      </c>
      <c r="G2915" s="587">
        <f t="shared" si="186"/>
        <v>472605</v>
      </c>
      <c r="H2915" s="586">
        <f t="shared" si="187"/>
        <v>7</v>
      </c>
    </row>
    <row r="2916" spans="1:8" x14ac:dyDescent="0.25">
      <c r="A2916">
        <v>2915</v>
      </c>
      <c r="B2916" s="579">
        <f t="shared" si="188"/>
        <v>236302.5</v>
      </c>
      <c r="C2916" s="586">
        <f t="shared" si="185"/>
        <v>3.5</v>
      </c>
      <c r="F2916">
        <v>2915</v>
      </c>
      <c r="G2916" s="587">
        <f t="shared" si="186"/>
        <v>472605</v>
      </c>
      <c r="H2916" s="586">
        <f t="shared" si="187"/>
        <v>7</v>
      </c>
    </row>
    <row r="2917" spans="1:8" x14ac:dyDescent="0.25">
      <c r="A2917">
        <v>2916</v>
      </c>
      <c r="B2917" s="579">
        <f t="shared" si="188"/>
        <v>236302.5</v>
      </c>
      <c r="C2917" s="586">
        <f t="shared" si="185"/>
        <v>3.5</v>
      </c>
      <c r="F2917">
        <v>2916</v>
      </c>
      <c r="G2917" s="587">
        <f t="shared" si="186"/>
        <v>472605</v>
      </c>
      <c r="H2917" s="586">
        <f t="shared" si="187"/>
        <v>7</v>
      </c>
    </row>
    <row r="2918" spans="1:8" x14ac:dyDescent="0.25">
      <c r="A2918">
        <v>2917</v>
      </c>
      <c r="B2918" s="579">
        <f t="shared" si="188"/>
        <v>236302.5</v>
      </c>
      <c r="C2918" s="586">
        <f t="shared" si="185"/>
        <v>3.5</v>
      </c>
      <c r="F2918">
        <v>2917</v>
      </c>
      <c r="G2918" s="587">
        <f t="shared" si="186"/>
        <v>472605</v>
      </c>
      <c r="H2918" s="586">
        <f t="shared" si="187"/>
        <v>7</v>
      </c>
    </row>
    <row r="2919" spans="1:8" x14ac:dyDescent="0.25">
      <c r="A2919">
        <v>2918</v>
      </c>
      <c r="B2919" s="579">
        <f t="shared" si="188"/>
        <v>236302.5</v>
      </c>
      <c r="C2919" s="586">
        <f t="shared" si="185"/>
        <v>3.5</v>
      </c>
      <c r="F2919">
        <v>2918</v>
      </c>
      <c r="G2919" s="587">
        <f t="shared" si="186"/>
        <v>472605</v>
      </c>
      <c r="H2919" s="586">
        <f t="shared" si="187"/>
        <v>7</v>
      </c>
    </row>
    <row r="2920" spans="1:8" x14ac:dyDescent="0.25">
      <c r="A2920">
        <v>2919</v>
      </c>
      <c r="B2920" s="579">
        <f t="shared" si="188"/>
        <v>236302.5</v>
      </c>
      <c r="C2920" s="586">
        <f t="shared" si="185"/>
        <v>3.5</v>
      </c>
      <c r="F2920">
        <v>2919</v>
      </c>
      <c r="G2920" s="587">
        <f t="shared" si="186"/>
        <v>472605</v>
      </c>
      <c r="H2920" s="586">
        <f t="shared" si="187"/>
        <v>7</v>
      </c>
    </row>
    <row r="2921" spans="1:8" x14ac:dyDescent="0.25">
      <c r="A2921">
        <v>2920</v>
      </c>
      <c r="B2921" s="579">
        <f t="shared" si="188"/>
        <v>236302.5</v>
      </c>
      <c r="C2921" s="586">
        <f t="shared" si="185"/>
        <v>3.5</v>
      </c>
      <c r="F2921">
        <v>2920</v>
      </c>
      <c r="G2921" s="587">
        <f t="shared" si="186"/>
        <v>472605</v>
      </c>
      <c r="H2921" s="586">
        <f t="shared" si="187"/>
        <v>7</v>
      </c>
    </row>
    <row r="2922" spans="1:8" x14ac:dyDescent="0.25">
      <c r="A2922">
        <v>2921</v>
      </c>
      <c r="B2922" s="579">
        <f t="shared" si="188"/>
        <v>236302.5</v>
      </c>
      <c r="C2922" s="586">
        <f t="shared" si="185"/>
        <v>3.5</v>
      </c>
      <c r="F2922">
        <v>2921</v>
      </c>
      <c r="G2922" s="587">
        <f t="shared" si="186"/>
        <v>472605</v>
      </c>
      <c r="H2922" s="586">
        <f t="shared" si="187"/>
        <v>7</v>
      </c>
    </row>
    <row r="2923" spans="1:8" x14ac:dyDescent="0.25">
      <c r="A2923">
        <v>2922</v>
      </c>
      <c r="B2923" s="579">
        <f t="shared" si="188"/>
        <v>236302.5</v>
      </c>
      <c r="C2923" s="586">
        <f t="shared" si="185"/>
        <v>3.5</v>
      </c>
      <c r="F2923">
        <v>2922</v>
      </c>
      <c r="G2923" s="587">
        <f t="shared" si="186"/>
        <v>472605</v>
      </c>
      <c r="H2923" s="586">
        <f t="shared" si="187"/>
        <v>7</v>
      </c>
    </row>
    <row r="2924" spans="1:8" x14ac:dyDescent="0.25">
      <c r="A2924">
        <v>2923</v>
      </c>
      <c r="B2924" s="579">
        <f t="shared" si="188"/>
        <v>236302.5</v>
      </c>
      <c r="C2924" s="586">
        <f t="shared" si="185"/>
        <v>3.5</v>
      </c>
      <c r="F2924">
        <v>2923</v>
      </c>
      <c r="G2924" s="587">
        <f t="shared" si="186"/>
        <v>472605</v>
      </c>
      <c r="H2924" s="586">
        <f t="shared" si="187"/>
        <v>7</v>
      </c>
    </row>
    <row r="2925" spans="1:8" x14ac:dyDescent="0.25">
      <c r="A2925">
        <v>2924</v>
      </c>
      <c r="B2925" s="579">
        <f t="shared" si="188"/>
        <v>236302.5</v>
      </c>
      <c r="C2925" s="586">
        <f t="shared" si="185"/>
        <v>3.5</v>
      </c>
      <c r="F2925">
        <v>2924</v>
      </c>
      <c r="G2925" s="587">
        <f t="shared" si="186"/>
        <v>472605</v>
      </c>
      <c r="H2925" s="586">
        <f t="shared" si="187"/>
        <v>7</v>
      </c>
    </row>
    <row r="2926" spans="1:8" x14ac:dyDescent="0.25">
      <c r="A2926">
        <v>2925</v>
      </c>
      <c r="B2926" s="579">
        <f t="shared" si="188"/>
        <v>236302.5</v>
      </c>
      <c r="C2926" s="586">
        <f t="shared" si="185"/>
        <v>3.5</v>
      </c>
      <c r="F2926">
        <v>2925</v>
      </c>
      <c r="G2926" s="587">
        <f t="shared" si="186"/>
        <v>472605</v>
      </c>
      <c r="H2926" s="586">
        <f t="shared" si="187"/>
        <v>7</v>
      </c>
    </row>
    <row r="2927" spans="1:8" x14ac:dyDescent="0.25">
      <c r="A2927">
        <v>2926</v>
      </c>
      <c r="B2927" s="579">
        <f t="shared" si="188"/>
        <v>236302.5</v>
      </c>
      <c r="C2927" s="586">
        <f t="shared" si="185"/>
        <v>3.5</v>
      </c>
      <c r="F2927">
        <v>2926</v>
      </c>
      <c r="G2927" s="587">
        <f t="shared" si="186"/>
        <v>472605</v>
      </c>
      <c r="H2927" s="586">
        <f t="shared" si="187"/>
        <v>7</v>
      </c>
    </row>
    <row r="2928" spans="1:8" x14ac:dyDescent="0.25">
      <c r="A2928">
        <v>2927</v>
      </c>
      <c r="B2928" s="579">
        <f t="shared" si="188"/>
        <v>236302.5</v>
      </c>
      <c r="C2928" s="586">
        <f t="shared" si="185"/>
        <v>3.5</v>
      </c>
      <c r="F2928">
        <v>2927</v>
      </c>
      <c r="G2928" s="587">
        <f t="shared" si="186"/>
        <v>472605</v>
      </c>
      <c r="H2928" s="586">
        <f t="shared" si="187"/>
        <v>7</v>
      </c>
    </row>
    <row r="2929" spans="1:8" x14ac:dyDescent="0.25">
      <c r="A2929">
        <v>2928</v>
      </c>
      <c r="B2929" s="579">
        <f t="shared" si="188"/>
        <v>236302.5</v>
      </c>
      <c r="C2929" s="586">
        <f t="shared" si="185"/>
        <v>3.5</v>
      </c>
      <c r="F2929">
        <v>2928</v>
      </c>
      <c r="G2929" s="587">
        <f t="shared" si="186"/>
        <v>472605</v>
      </c>
      <c r="H2929" s="586">
        <f t="shared" si="187"/>
        <v>7</v>
      </c>
    </row>
    <row r="2930" spans="1:8" x14ac:dyDescent="0.25">
      <c r="A2930">
        <v>2929</v>
      </c>
      <c r="B2930" s="579">
        <f t="shared" si="188"/>
        <v>236302.5</v>
      </c>
      <c r="C2930" s="586">
        <f t="shared" si="185"/>
        <v>3.5</v>
      </c>
      <c r="F2930">
        <v>2929</v>
      </c>
      <c r="G2930" s="587">
        <f t="shared" si="186"/>
        <v>472605</v>
      </c>
      <c r="H2930" s="586">
        <f t="shared" si="187"/>
        <v>7</v>
      </c>
    </row>
    <row r="2931" spans="1:8" x14ac:dyDescent="0.25">
      <c r="A2931">
        <v>2930</v>
      </c>
      <c r="B2931" s="579">
        <f t="shared" si="188"/>
        <v>236302.5</v>
      </c>
      <c r="C2931" s="586">
        <f t="shared" si="185"/>
        <v>3.5</v>
      </c>
      <c r="F2931">
        <v>2930</v>
      </c>
      <c r="G2931" s="587">
        <f t="shared" si="186"/>
        <v>472605</v>
      </c>
      <c r="H2931" s="586">
        <f t="shared" si="187"/>
        <v>7</v>
      </c>
    </row>
    <row r="2932" spans="1:8" x14ac:dyDescent="0.25">
      <c r="A2932">
        <v>2931</v>
      </c>
      <c r="B2932" s="579">
        <f t="shared" si="188"/>
        <v>236302.5</v>
      </c>
      <c r="C2932" s="586">
        <f t="shared" si="185"/>
        <v>3.5</v>
      </c>
      <c r="F2932">
        <v>2931</v>
      </c>
      <c r="G2932" s="587">
        <f t="shared" si="186"/>
        <v>472605</v>
      </c>
      <c r="H2932" s="586">
        <f t="shared" si="187"/>
        <v>7</v>
      </c>
    </row>
    <row r="2933" spans="1:8" x14ac:dyDescent="0.25">
      <c r="A2933">
        <v>2932</v>
      </c>
      <c r="B2933" s="579">
        <f t="shared" si="188"/>
        <v>236302.5</v>
      </c>
      <c r="C2933" s="586">
        <f t="shared" si="185"/>
        <v>3.5</v>
      </c>
      <c r="F2933">
        <v>2932</v>
      </c>
      <c r="G2933" s="587">
        <f t="shared" si="186"/>
        <v>472605</v>
      </c>
      <c r="H2933" s="586">
        <f t="shared" si="187"/>
        <v>7</v>
      </c>
    </row>
    <row r="2934" spans="1:8" x14ac:dyDescent="0.25">
      <c r="A2934">
        <v>2933</v>
      </c>
      <c r="B2934" s="579">
        <f t="shared" si="188"/>
        <v>236302.5</v>
      </c>
      <c r="C2934" s="586">
        <f t="shared" si="185"/>
        <v>3.5</v>
      </c>
      <c r="F2934">
        <v>2933</v>
      </c>
      <c r="G2934" s="587">
        <f t="shared" si="186"/>
        <v>472605</v>
      </c>
      <c r="H2934" s="586">
        <f t="shared" si="187"/>
        <v>7</v>
      </c>
    </row>
    <row r="2935" spans="1:8" x14ac:dyDescent="0.25">
      <c r="A2935">
        <v>2934</v>
      </c>
      <c r="B2935" s="579">
        <f t="shared" si="188"/>
        <v>236302.5</v>
      </c>
      <c r="C2935" s="586">
        <f t="shared" si="185"/>
        <v>3.5</v>
      </c>
      <c r="F2935">
        <v>2934</v>
      </c>
      <c r="G2935" s="587">
        <f t="shared" si="186"/>
        <v>472605</v>
      </c>
      <c r="H2935" s="586">
        <f t="shared" si="187"/>
        <v>7</v>
      </c>
    </row>
    <row r="2936" spans="1:8" x14ac:dyDescent="0.25">
      <c r="A2936">
        <v>2935</v>
      </c>
      <c r="B2936" s="579">
        <f t="shared" si="188"/>
        <v>236302.5</v>
      </c>
      <c r="C2936" s="586">
        <f t="shared" si="185"/>
        <v>3.5</v>
      </c>
      <c r="F2936">
        <v>2935</v>
      </c>
      <c r="G2936" s="587">
        <f t="shared" si="186"/>
        <v>472605</v>
      </c>
      <c r="H2936" s="586">
        <f t="shared" si="187"/>
        <v>7</v>
      </c>
    </row>
    <row r="2937" spans="1:8" x14ac:dyDescent="0.25">
      <c r="A2937">
        <v>2936</v>
      </c>
      <c r="B2937" s="579">
        <f t="shared" si="188"/>
        <v>236302.5</v>
      </c>
      <c r="C2937" s="586">
        <f t="shared" si="185"/>
        <v>3.5</v>
      </c>
      <c r="F2937">
        <v>2936</v>
      </c>
      <c r="G2937" s="587">
        <f t="shared" si="186"/>
        <v>472605</v>
      </c>
      <c r="H2937" s="586">
        <f t="shared" si="187"/>
        <v>7</v>
      </c>
    </row>
    <row r="2938" spans="1:8" x14ac:dyDescent="0.25">
      <c r="A2938">
        <v>2937</v>
      </c>
      <c r="B2938" s="579">
        <f t="shared" si="188"/>
        <v>236302.5</v>
      </c>
      <c r="C2938" s="586">
        <f t="shared" si="185"/>
        <v>3.5</v>
      </c>
      <c r="F2938">
        <v>2937</v>
      </c>
      <c r="G2938" s="587">
        <f t="shared" si="186"/>
        <v>472605</v>
      </c>
      <c r="H2938" s="586">
        <f t="shared" si="187"/>
        <v>7</v>
      </c>
    </row>
    <row r="2939" spans="1:8" x14ac:dyDescent="0.25">
      <c r="A2939">
        <v>2938</v>
      </c>
      <c r="B2939" s="579">
        <f t="shared" si="188"/>
        <v>236302.5</v>
      </c>
      <c r="C2939" s="586">
        <f t="shared" si="185"/>
        <v>3.5</v>
      </c>
      <c r="F2939">
        <v>2938</v>
      </c>
      <c r="G2939" s="587">
        <f t="shared" si="186"/>
        <v>472605</v>
      </c>
      <c r="H2939" s="586">
        <f t="shared" si="187"/>
        <v>7</v>
      </c>
    </row>
    <row r="2940" spans="1:8" x14ac:dyDescent="0.25">
      <c r="A2940">
        <v>2939</v>
      </c>
      <c r="B2940" s="579">
        <f t="shared" si="188"/>
        <v>236302.5</v>
      </c>
      <c r="C2940" s="586">
        <f t="shared" si="185"/>
        <v>3.5</v>
      </c>
      <c r="F2940">
        <v>2939</v>
      </c>
      <c r="G2940" s="587">
        <f t="shared" si="186"/>
        <v>472605</v>
      </c>
      <c r="H2940" s="586">
        <f t="shared" si="187"/>
        <v>7</v>
      </c>
    </row>
    <row r="2941" spans="1:8" x14ac:dyDescent="0.25">
      <c r="A2941">
        <v>2940</v>
      </c>
      <c r="B2941" s="579">
        <f t="shared" si="188"/>
        <v>236302.5</v>
      </c>
      <c r="C2941" s="586">
        <f t="shared" si="185"/>
        <v>3.5</v>
      </c>
      <c r="F2941">
        <v>2940</v>
      </c>
      <c r="G2941" s="587">
        <f t="shared" si="186"/>
        <v>472605</v>
      </c>
      <c r="H2941" s="586">
        <f t="shared" si="187"/>
        <v>7</v>
      </c>
    </row>
    <row r="2942" spans="1:8" x14ac:dyDescent="0.25">
      <c r="A2942">
        <v>2941</v>
      </c>
      <c r="B2942" s="579">
        <f t="shared" si="188"/>
        <v>236302.5</v>
      </c>
      <c r="C2942" s="586">
        <f t="shared" si="185"/>
        <v>3.5</v>
      </c>
      <c r="F2942">
        <v>2941</v>
      </c>
      <c r="G2942" s="587">
        <f t="shared" si="186"/>
        <v>472605</v>
      </c>
      <c r="H2942" s="586">
        <f t="shared" si="187"/>
        <v>7</v>
      </c>
    </row>
    <row r="2943" spans="1:8" x14ac:dyDescent="0.25">
      <c r="A2943">
        <v>2942</v>
      </c>
      <c r="B2943" s="579">
        <f t="shared" si="188"/>
        <v>236302.5</v>
      </c>
      <c r="C2943" s="586">
        <f t="shared" si="185"/>
        <v>3.5</v>
      </c>
      <c r="F2943">
        <v>2942</v>
      </c>
      <c r="G2943" s="587">
        <f t="shared" si="186"/>
        <v>472605</v>
      </c>
      <c r="H2943" s="586">
        <f t="shared" si="187"/>
        <v>7</v>
      </c>
    </row>
    <row r="2944" spans="1:8" x14ac:dyDescent="0.25">
      <c r="A2944">
        <v>2943</v>
      </c>
      <c r="B2944" s="579">
        <f t="shared" si="188"/>
        <v>236302.5</v>
      </c>
      <c r="C2944" s="586">
        <f t="shared" si="185"/>
        <v>3.5</v>
      </c>
      <c r="F2944">
        <v>2943</v>
      </c>
      <c r="G2944" s="587">
        <f t="shared" si="186"/>
        <v>472605</v>
      </c>
      <c r="H2944" s="586">
        <f t="shared" si="187"/>
        <v>7</v>
      </c>
    </row>
    <row r="2945" spans="1:8" x14ac:dyDescent="0.25">
      <c r="A2945">
        <v>2944</v>
      </c>
      <c r="B2945" s="579">
        <f t="shared" si="188"/>
        <v>236302.5</v>
      </c>
      <c r="C2945" s="586">
        <f t="shared" si="185"/>
        <v>3.5</v>
      </c>
      <c r="F2945">
        <v>2944</v>
      </c>
      <c r="G2945" s="587">
        <f t="shared" si="186"/>
        <v>472605</v>
      </c>
      <c r="H2945" s="586">
        <f t="shared" si="187"/>
        <v>7</v>
      </c>
    </row>
    <row r="2946" spans="1:8" x14ac:dyDescent="0.25">
      <c r="A2946">
        <v>2945</v>
      </c>
      <c r="B2946" s="579">
        <f t="shared" si="188"/>
        <v>236302.5</v>
      </c>
      <c r="C2946" s="586">
        <f t="shared" si="185"/>
        <v>3.5</v>
      </c>
      <c r="F2946">
        <v>2945</v>
      </c>
      <c r="G2946" s="587">
        <f t="shared" si="186"/>
        <v>472605</v>
      </c>
      <c r="H2946" s="586">
        <f t="shared" si="187"/>
        <v>7</v>
      </c>
    </row>
    <row r="2947" spans="1:8" x14ac:dyDescent="0.25">
      <c r="A2947">
        <v>2946</v>
      </c>
      <c r="B2947" s="579">
        <f t="shared" si="188"/>
        <v>236302.5</v>
      </c>
      <c r="C2947" s="586">
        <f t="shared" ref="C2947:C3010" si="189">B2947/$D$2</f>
        <v>3.5</v>
      </c>
      <c r="F2947">
        <v>2946</v>
      </c>
      <c r="G2947" s="587">
        <f t="shared" ref="G2947:G3010" si="190">H2947*$D$2</f>
        <v>472605</v>
      </c>
      <c r="H2947" s="586">
        <f t="shared" si="187"/>
        <v>7</v>
      </c>
    </row>
    <row r="2948" spans="1:8" x14ac:dyDescent="0.25">
      <c r="A2948">
        <v>2947</v>
      </c>
      <c r="B2948" s="579">
        <f t="shared" si="188"/>
        <v>236302.5</v>
      </c>
      <c r="C2948" s="586">
        <f t="shared" si="189"/>
        <v>3.5</v>
      </c>
      <c r="F2948">
        <v>2947</v>
      </c>
      <c r="G2948" s="587">
        <f t="shared" si="190"/>
        <v>472605</v>
      </c>
      <c r="H2948" s="586">
        <f t="shared" si="187"/>
        <v>7</v>
      </c>
    </row>
    <row r="2949" spans="1:8" x14ac:dyDescent="0.25">
      <c r="A2949">
        <v>2948</v>
      </c>
      <c r="B2949" s="579">
        <f t="shared" si="188"/>
        <v>236302.5</v>
      </c>
      <c r="C2949" s="586">
        <f t="shared" si="189"/>
        <v>3.5</v>
      </c>
      <c r="F2949">
        <v>2948</v>
      </c>
      <c r="G2949" s="587">
        <f t="shared" si="190"/>
        <v>472605</v>
      </c>
      <c r="H2949" s="586">
        <f t="shared" si="187"/>
        <v>7</v>
      </c>
    </row>
    <row r="2950" spans="1:8" x14ac:dyDescent="0.25">
      <c r="A2950">
        <v>2949</v>
      </c>
      <c r="B2950" s="579">
        <f t="shared" si="188"/>
        <v>236302.5</v>
      </c>
      <c r="C2950" s="586">
        <f t="shared" si="189"/>
        <v>3.5</v>
      </c>
      <c r="F2950">
        <v>2949</v>
      </c>
      <c r="G2950" s="587">
        <f t="shared" si="190"/>
        <v>472605</v>
      </c>
      <c r="H2950" s="586">
        <f t="shared" si="187"/>
        <v>7</v>
      </c>
    </row>
    <row r="2951" spans="1:8" x14ac:dyDescent="0.25">
      <c r="A2951">
        <v>2950</v>
      </c>
      <c r="B2951" s="579">
        <f t="shared" si="188"/>
        <v>236302.5</v>
      </c>
      <c r="C2951" s="586">
        <f t="shared" si="189"/>
        <v>3.5</v>
      </c>
      <c r="F2951">
        <v>2950</v>
      </c>
      <c r="G2951" s="587">
        <f t="shared" si="190"/>
        <v>472605</v>
      </c>
      <c r="H2951" s="586">
        <f t="shared" si="187"/>
        <v>7</v>
      </c>
    </row>
    <row r="2952" spans="1:8" x14ac:dyDescent="0.25">
      <c r="A2952">
        <v>2951</v>
      </c>
      <c r="B2952" s="579">
        <f t="shared" si="188"/>
        <v>236302.5</v>
      </c>
      <c r="C2952" s="586">
        <f t="shared" si="189"/>
        <v>3.5</v>
      </c>
      <c r="F2952">
        <v>2951</v>
      </c>
      <c r="G2952" s="587">
        <f t="shared" si="190"/>
        <v>472605</v>
      </c>
      <c r="H2952" s="586">
        <f t="shared" si="187"/>
        <v>7</v>
      </c>
    </row>
    <row r="2953" spans="1:8" x14ac:dyDescent="0.25">
      <c r="A2953">
        <v>2952</v>
      </c>
      <c r="B2953" s="579">
        <f t="shared" si="188"/>
        <v>236302.5</v>
      </c>
      <c r="C2953" s="586">
        <f t="shared" si="189"/>
        <v>3.5</v>
      </c>
      <c r="F2953">
        <v>2952</v>
      </c>
      <c r="G2953" s="587">
        <f t="shared" si="190"/>
        <v>472605</v>
      </c>
      <c r="H2953" s="586">
        <f t="shared" si="187"/>
        <v>7</v>
      </c>
    </row>
    <row r="2954" spans="1:8" x14ac:dyDescent="0.25">
      <c r="A2954">
        <v>2953</v>
      </c>
      <c r="B2954" s="579">
        <f t="shared" si="188"/>
        <v>236302.5</v>
      </c>
      <c r="C2954" s="586">
        <f t="shared" si="189"/>
        <v>3.5</v>
      </c>
      <c r="F2954">
        <v>2953</v>
      </c>
      <c r="G2954" s="587">
        <f t="shared" si="190"/>
        <v>472605</v>
      </c>
      <c r="H2954" s="586">
        <f t="shared" si="187"/>
        <v>7</v>
      </c>
    </row>
    <row r="2955" spans="1:8" x14ac:dyDescent="0.25">
      <c r="A2955">
        <v>2954</v>
      </c>
      <c r="B2955" s="579">
        <f t="shared" si="188"/>
        <v>236302.5</v>
      </c>
      <c r="C2955" s="586">
        <f t="shared" si="189"/>
        <v>3.5</v>
      </c>
      <c r="F2955">
        <v>2954</v>
      </c>
      <c r="G2955" s="587">
        <f t="shared" si="190"/>
        <v>472605</v>
      </c>
      <c r="H2955" s="586">
        <f t="shared" si="187"/>
        <v>7</v>
      </c>
    </row>
    <row r="2956" spans="1:8" x14ac:dyDescent="0.25">
      <c r="A2956">
        <v>2955</v>
      </c>
      <c r="B2956" s="579">
        <f t="shared" si="188"/>
        <v>236302.5</v>
      </c>
      <c r="C2956" s="586">
        <f t="shared" si="189"/>
        <v>3.5</v>
      </c>
      <c r="F2956">
        <v>2955</v>
      </c>
      <c r="G2956" s="587">
        <f t="shared" si="190"/>
        <v>472605</v>
      </c>
      <c r="H2956" s="586">
        <f t="shared" si="187"/>
        <v>7</v>
      </c>
    </row>
    <row r="2957" spans="1:8" x14ac:dyDescent="0.25">
      <c r="A2957">
        <v>2956</v>
      </c>
      <c r="B2957" s="579">
        <f t="shared" si="188"/>
        <v>236302.5</v>
      </c>
      <c r="C2957" s="586">
        <f t="shared" si="189"/>
        <v>3.5</v>
      </c>
      <c r="F2957">
        <v>2956</v>
      </c>
      <c r="G2957" s="587">
        <f t="shared" si="190"/>
        <v>472605</v>
      </c>
      <c r="H2957" s="586">
        <f t="shared" si="187"/>
        <v>7</v>
      </c>
    </row>
    <row r="2958" spans="1:8" x14ac:dyDescent="0.25">
      <c r="A2958">
        <v>2957</v>
      </c>
      <c r="B2958" s="579">
        <f t="shared" si="188"/>
        <v>236302.5</v>
      </c>
      <c r="C2958" s="586">
        <f t="shared" si="189"/>
        <v>3.5</v>
      </c>
      <c r="F2958">
        <v>2957</v>
      </c>
      <c r="G2958" s="587">
        <f t="shared" si="190"/>
        <v>472605</v>
      </c>
      <c r="H2958" s="586">
        <f t="shared" si="187"/>
        <v>7</v>
      </c>
    </row>
    <row r="2959" spans="1:8" x14ac:dyDescent="0.25">
      <c r="A2959">
        <v>2958</v>
      </c>
      <c r="B2959" s="579">
        <f t="shared" si="188"/>
        <v>236302.5</v>
      </c>
      <c r="C2959" s="586">
        <f t="shared" si="189"/>
        <v>3.5</v>
      </c>
      <c r="F2959">
        <v>2958</v>
      </c>
      <c r="G2959" s="587">
        <f t="shared" si="190"/>
        <v>472605</v>
      </c>
      <c r="H2959" s="586">
        <f t="shared" si="187"/>
        <v>7</v>
      </c>
    </row>
    <row r="2960" spans="1:8" x14ac:dyDescent="0.25">
      <c r="A2960">
        <v>2959</v>
      </c>
      <c r="B2960" s="579">
        <f t="shared" si="188"/>
        <v>236302.5</v>
      </c>
      <c r="C2960" s="586">
        <f t="shared" si="189"/>
        <v>3.5</v>
      </c>
      <c r="F2960">
        <v>2959</v>
      </c>
      <c r="G2960" s="587">
        <f t="shared" si="190"/>
        <v>472605</v>
      </c>
      <c r="H2960" s="586">
        <f t="shared" si="187"/>
        <v>7</v>
      </c>
    </row>
    <row r="2961" spans="1:8" x14ac:dyDescent="0.25">
      <c r="A2961">
        <v>2960</v>
      </c>
      <c r="B2961" s="579">
        <f t="shared" si="188"/>
        <v>236302.5</v>
      </c>
      <c r="C2961" s="586">
        <f t="shared" si="189"/>
        <v>3.5</v>
      </c>
      <c r="F2961">
        <v>2960</v>
      </c>
      <c r="G2961" s="587">
        <f t="shared" si="190"/>
        <v>472605</v>
      </c>
      <c r="H2961" s="586">
        <f t="shared" si="187"/>
        <v>7</v>
      </c>
    </row>
    <row r="2962" spans="1:8" x14ac:dyDescent="0.25">
      <c r="A2962">
        <v>2961</v>
      </c>
      <c r="B2962" s="579">
        <f t="shared" si="188"/>
        <v>236302.5</v>
      </c>
      <c r="C2962" s="586">
        <f t="shared" si="189"/>
        <v>3.5</v>
      </c>
      <c r="F2962">
        <v>2961</v>
      </c>
      <c r="G2962" s="587">
        <f t="shared" si="190"/>
        <v>472605</v>
      </c>
      <c r="H2962" s="586">
        <f t="shared" si="187"/>
        <v>7</v>
      </c>
    </row>
    <row r="2963" spans="1:8" x14ac:dyDescent="0.25">
      <c r="A2963">
        <v>2962</v>
      </c>
      <c r="B2963" s="579">
        <f t="shared" si="188"/>
        <v>236302.5</v>
      </c>
      <c r="C2963" s="586">
        <f t="shared" si="189"/>
        <v>3.5</v>
      </c>
      <c r="F2963">
        <v>2962</v>
      </c>
      <c r="G2963" s="587">
        <f t="shared" si="190"/>
        <v>472605</v>
      </c>
      <c r="H2963" s="586">
        <f t="shared" ref="H2963:H3026" si="191">$L$7</f>
        <v>7</v>
      </c>
    </row>
    <row r="2964" spans="1:8" x14ac:dyDescent="0.25">
      <c r="A2964">
        <v>2963</v>
      </c>
      <c r="B2964" s="579">
        <f t="shared" si="188"/>
        <v>236302.5</v>
      </c>
      <c r="C2964" s="586">
        <f t="shared" si="189"/>
        <v>3.5</v>
      </c>
      <c r="F2964">
        <v>2963</v>
      </c>
      <c r="G2964" s="587">
        <f t="shared" si="190"/>
        <v>472605</v>
      </c>
      <c r="H2964" s="586">
        <f t="shared" si="191"/>
        <v>7</v>
      </c>
    </row>
    <row r="2965" spans="1:8" x14ac:dyDescent="0.25">
      <c r="A2965">
        <v>2964</v>
      </c>
      <c r="B2965" s="579">
        <f t="shared" si="188"/>
        <v>236302.5</v>
      </c>
      <c r="C2965" s="586">
        <f t="shared" si="189"/>
        <v>3.5</v>
      </c>
      <c r="F2965">
        <v>2964</v>
      </c>
      <c r="G2965" s="587">
        <f t="shared" si="190"/>
        <v>472605</v>
      </c>
      <c r="H2965" s="586">
        <f t="shared" si="191"/>
        <v>7</v>
      </c>
    </row>
    <row r="2966" spans="1:8" x14ac:dyDescent="0.25">
      <c r="A2966">
        <v>2965</v>
      </c>
      <c r="B2966" s="579">
        <f t="shared" si="188"/>
        <v>236302.5</v>
      </c>
      <c r="C2966" s="586">
        <f t="shared" si="189"/>
        <v>3.5</v>
      </c>
      <c r="F2966">
        <v>2965</v>
      </c>
      <c r="G2966" s="587">
        <f t="shared" si="190"/>
        <v>472605</v>
      </c>
      <c r="H2966" s="586">
        <f t="shared" si="191"/>
        <v>7</v>
      </c>
    </row>
    <row r="2967" spans="1:8" x14ac:dyDescent="0.25">
      <c r="A2967">
        <v>2966</v>
      </c>
      <c r="B2967" s="579">
        <f t="shared" si="188"/>
        <v>236302.5</v>
      </c>
      <c r="C2967" s="586">
        <f t="shared" si="189"/>
        <v>3.5</v>
      </c>
      <c r="F2967">
        <v>2966</v>
      </c>
      <c r="G2967" s="587">
        <f t="shared" si="190"/>
        <v>472605</v>
      </c>
      <c r="H2967" s="586">
        <f t="shared" si="191"/>
        <v>7</v>
      </c>
    </row>
    <row r="2968" spans="1:8" x14ac:dyDescent="0.25">
      <c r="A2968">
        <v>2967</v>
      </c>
      <c r="B2968" s="579">
        <f t="shared" si="188"/>
        <v>236302.5</v>
      </c>
      <c r="C2968" s="586">
        <f t="shared" si="189"/>
        <v>3.5</v>
      </c>
      <c r="F2968">
        <v>2967</v>
      </c>
      <c r="G2968" s="587">
        <f t="shared" si="190"/>
        <v>472605</v>
      </c>
      <c r="H2968" s="586">
        <f t="shared" si="191"/>
        <v>7</v>
      </c>
    </row>
    <row r="2969" spans="1:8" x14ac:dyDescent="0.25">
      <c r="A2969">
        <v>2968</v>
      </c>
      <c r="B2969" s="579">
        <f t="shared" si="188"/>
        <v>236302.5</v>
      </c>
      <c r="C2969" s="586">
        <f t="shared" si="189"/>
        <v>3.5</v>
      </c>
      <c r="F2969">
        <v>2968</v>
      </c>
      <c r="G2969" s="587">
        <f t="shared" si="190"/>
        <v>472605</v>
      </c>
      <c r="H2969" s="586">
        <f t="shared" si="191"/>
        <v>7</v>
      </c>
    </row>
    <row r="2970" spans="1:8" x14ac:dyDescent="0.25">
      <c r="A2970">
        <v>2969</v>
      </c>
      <c r="B2970" s="579">
        <f t="shared" si="188"/>
        <v>236302.5</v>
      </c>
      <c r="C2970" s="586">
        <f t="shared" si="189"/>
        <v>3.5</v>
      </c>
      <c r="F2970">
        <v>2969</v>
      </c>
      <c r="G2970" s="587">
        <f t="shared" si="190"/>
        <v>472605</v>
      </c>
      <c r="H2970" s="586">
        <f t="shared" si="191"/>
        <v>7</v>
      </c>
    </row>
    <row r="2971" spans="1:8" x14ac:dyDescent="0.25">
      <c r="A2971">
        <v>2970</v>
      </c>
      <c r="B2971" s="579">
        <f t="shared" ref="B2971:B3034" si="192">3.5*$D$2</f>
        <v>236302.5</v>
      </c>
      <c r="C2971" s="586">
        <f t="shared" si="189"/>
        <v>3.5</v>
      </c>
      <c r="F2971">
        <v>2970</v>
      </c>
      <c r="G2971" s="587">
        <f t="shared" si="190"/>
        <v>472605</v>
      </c>
      <c r="H2971" s="586">
        <f t="shared" si="191"/>
        <v>7</v>
      </c>
    </row>
    <row r="2972" spans="1:8" x14ac:dyDescent="0.25">
      <c r="A2972">
        <v>2971</v>
      </c>
      <c r="B2972" s="579">
        <f t="shared" si="192"/>
        <v>236302.5</v>
      </c>
      <c r="C2972" s="586">
        <f t="shared" si="189"/>
        <v>3.5</v>
      </c>
      <c r="F2972">
        <v>2971</v>
      </c>
      <c r="G2972" s="587">
        <f t="shared" si="190"/>
        <v>472605</v>
      </c>
      <c r="H2972" s="586">
        <f t="shared" si="191"/>
        <v>7</v>
      </c>
    </row>
    <row r="2973" spans="1:8" x14ac:dyDescent="0.25">
      <c r="A2973">
        <v>2972</v>
      </c>
      <c r="B2973" s="579">
        <f t="shared" si="192"/>
        <v>236302.5</v>
      </c>
      <c r="C2973" s="586">
        <f t="shared" si="189"/>
        <v>3.5</v>
      </c>
      <c r="F2973">
        <v>2972</v>
      </c>
      <c r="G2973" s="587">
        <f t="shared" si="190"/>
        <v>472605</v>
      </c>
      <c r="H2973" s="586">
        <f t="shared" si="191"/>
        <v>7</v>
      </c>
    </row>
    <row r="2974" spans="1:8" x14ac:dyDescent="0.25">
      <c r="A2974">
        <v>2973</v>
      </c>
      <c r="B2974" s="579">
        <f t="shared" si="192"/>
        <v>236302.5</v>
      </c>
      <c r="C2974" s="586">
        <f t="shared" si="189"/>
        <v>3.5</v>
      </c>
      <c r="F2974">
        <v>2973</v>
      </c>
      <c r="G2974" s="587">
        <f t="shared" si="190"/>
        <v>472605</v>
      </c>
      <c r="H2974" s="586">
        <f t="shared" si="191"/>
        <v>7</v>
      </c>
    </row>
    <row r="2975" spans="1:8" x14ac:dyDescent="0.25">
      <c r="A2975">
        <v>2974</v>
      </c>
      <c r="B2975" s="579">
        <f t="shared" si="192"/>
        <v>236302.5</v>
      </c>
      <c r="C2975" s="586">
        <f t="shared" si="189"/>
        <v>3.5</v>
      </c>
      <c r="F2975">
        <v>2974</v>
      </c>
      <c r="G2975" s="587">
        <f t="shared" si="190"/>
        <v>472605</v>
      </c>
      <c r="H2975" s="586">
        <f t="shared" si="191"/>
        <v>7</v>
      </c>
    </row>
    <row r="2976" spans="1:8" x14ac:dyDescent="0.25">
      <c r="A2976">
        <v>2975</v>
      </c>
      <c r="B2976" s="579">
        <f t="shared" si="192"/>
        <v>236302.5</v>
      </c>
      <c r="C2976" s="586">
        <f t="shared" si="189"/>
        <v>3.5</v>
      </c>
      <c r="F2976">
        <v>2975</v>
      </c>
      <c r="G2976" s="587">
        <f t="shared" si="190"/>
        <v>472605</v>
      </c>
      <c r="H2976" s="586">
        <f t="shared" si="191"/>
        <v>7</v>
      </c>
    </row>
    <row r="2977" spans="1:8" x14ac:dyDescent="0.25">
      <c r="A2977">
        <v>2976</v>
      </c>
      <c r="B2977" s="579">
        <f t="shared" si="192"/>
        <v>236302.5</v>
      </c>
      <c r="C2977" s="586">
        <f t="shared" si="189"/>
        <v>3.5</v>
      </c>
      <c r="F2977">
        <v>2976</v>
      </c>
      <c r="G2977" s="587">
        <f t="shared" si="190"/>
        <v>472605</v>
      </c>
      <c r="H2977" s="586">
        <f t="shared" si="191"/>
        <v>7</v>
      </c>
    </row>
    <row r="2978" spans="1:8" x14ac:dyDescent="0.25">
      <c r="A2978">
        <v>2977</v>
      </c>
      <c r="B2978" s="579">
        <f t="shared" si="192"/>
        <v>236302.5</v>
      </c>
      <c r="C2978" s="586">
        <f t="shared" si="189"/>
        <v>3.5</v>
      </c>
      <c r="F2978">
        <v>2977</v>
      </c>
      <c r="G2978" s="587">
        <f t="shared" si="190"/>
        <v>472605</v>
      </c>
      <c r="H2978" s="586">
        <f t="shared" si="191"/>
        <v>7</v>
      </c>
    </row>
    <row r="2979" spans="1:8" x14ac:dyDescent="0.25">
      <c r="A2979">
        <v>2978</v>
      </c>
      <c r="B2979" s="579">
        <f t="shared" si="192"/>
        <v>236302.5</v>
      </c>
      <c r="C2979" s="586">
        <f t="shared" si="189"/>
        <v>3.5</v>
      </c>
      <c r="F2979">
        <v>2978</v>
      </c>
      <c r="G2979" s="587">
        <f t="shared" si="190"/>
        <v>472605</v>
      </c>
      <c r="H2979" s="586">
        <f t="shared" si="191"/>
        <v>7</v>
      </c>
    </row>
    <row r="2980" spans="1:8" x14ac:dyDescent="0.25">
      <c r="A2980">
        <v>2979</v>
      </c>
      <c r="B2980" s="579">
        <f t="shared" si="192"/>
        <v>236302.5</v>
      </c>
      <c r="C2980" s="586">
        <f t="shared" si="189"/>
        <v>3.5</v>
      </c>
      <c r="F2980">
        <v>2979</v>
      </c>
      <c r="G2980" s="587">
        <f t="shared" si="190"/>
        <v>472605</v>
      </c>
      <c r="H2980" s="586">
        <f t="shared" si="191"/>
        <v>7</v>
      </c>
    </row>
    <row r="2981" spans="1:8" x14ac:dyDescent="0.25">
      <c r="A2981">
        <v>2980</v>
      </c>
      <c r="B2981" s="579">
        <f t="shared" si="192"/>
        <v>236302.5</v>
      </c>
      <c r="C2981" s="586">
        <f t="shared" si="189"/>
        <v>3.5</v>
      </c>
      <c r="F2981">
        <v>2980</v>
      </c>
      <c r="G2981" s="587">
        <f t="shared" si="190"/>
        <v>472605</v>
      </c>
      <c r="H2981" s="586">
        <f t="shared" si="191"/>
        <v>7</v>
      </c>
    </row>
    <row r="2982" spans="1:8" x14ac:dyDescent="0.25">
      <c r="A2982">
        <v>2981</v>
      </c>
      <c r="B2982" s="579">
        <f t="shared" si="192"/>
        <v>236302.5</v>
      </c>
      <c r="C2982" s="586">
        <f t="shared" si="189"/>
        <v>3.5</v>
      </c>
      <c r="F2982">
        <v>2981</v>
      </c>
      <c r="G2982" s="587">
        <f t="shared" si="190"/>
        <v>472605</v>
      </c>
      <c r="H2982" s="586">
        <f t="shared" si="191"/>
        <v>7</v>
      </c>
    </row>
    <row r="2983" spans="1:8" x14ac:dyDescent="0.25">
      <c r="A2983">
        <v>2982</v>
      </c>
      <c r="B2983" s="579">
        <f t="shared" si="192"/>
        <v>236302.5</v>
      </c>
      <c r="C2983" s="586">
        <f t="shared" si="189"/>
        <v>3.5</v>
      </c>
      <c r="F2983">
        <v>2982</v>
      </c>
      <c r="G2983" s="587">
        <f t="shared" si="190"/>
        <v>472605</v>
      </c>
      <c r="H2983" s="586">
        <f t="shared" si="191"/>
        <v>7</v>
      </c>
    </row>
    <row r="2984" spans="1:8" x14ac:dyDescent="0.25">
      <c r="A2984">
        <v>2983</v>
      </c>
      <c r="B2984" s="579">
        <f t="shared" si="192"/>
        <v>236302.5</v>
      </c>
      <c r="C2984" s="586">
        <f t="shared" si="189"/>
        <v>3.5</v>
      </c>
      <c r="F2984">
        <v>2983</v>
      </c>
      <c r="G2984" s="587">
        <f t="shared" si="190"/>
        <v>472605</v>
      </c>
      <c r="H2984" s="586">
        <f t="shared" si="191"/>
        <v>7</v>
      </c>
    </row>
    <row r="2985" spans="1:8" x14ac:dyDescent="0.25">
      <c r="A2985">
        <v>2984</v>
      </c>
      <c r="B2985" s="579">
        <f t="shared" si="192"/>
        <v>236302.5</v>
      </c>
      <c r="C2985" s="586">
        <f t="shared" si="189"/>
        <v>3.5</v>
      </c>
      <c r="F2985">
        <v>2984</v>
      </c>
      <c r="G2985" s="587">
        <f t="shared" si="190"/>
        <v>472605</v>
      </c>
      <c r="H2985" s="586">
        <f t="shared" si="191"/>
        <v>7</v>
      </c>
    </row>
    <row r="2986" spans="1:8" x14ac:dyDescent="0.25">
      <c r="A2986">
        <v>2985</v>
      </c>
      <c r="B2986" s="579">
        <f t="shared" si="192"/>
        <v>236302.5</v>
      </c>
      <c r="C2986" s="586">
        <f t="shared" si="189"/>
        <v>3.5</v>
      </c>
      <c r="F2986">
        <v>2985</v>
      </c>
      <c r="G2986" s="587">
        <f t="shared" si="190"/>
        <v>472605</v>
      </c>
      <c r="H2986" s="586">
        <f t="shared" si="191"/>
        <v>7</v>
      </c>
    </row>
    <row r="2987" spans="1:8" x14ac:dyDescent="0.25">
      <c r="A2987">
        <v>2986</v>
      </c>
      <c r="B2987" s="579">
        <f t="shared" si="192"/>
        <v>236302.5</v>
      </c>
      <c r="C2987" s="586">
        <f t="shared" si="189"/>
        <v>3.5</v>
      </c>
      <c r="F2987">
        <v>2986</v>
      </c>
      <c r="G2987" s="587">
        <f t="shared" si="190"/>
        <v>472605</v>
      </c>
      <c r="H2987" s="586">
        <f t="shared" si="191"/>
        <v>7</v>
      </c>
    </row>
    <row r="2988" spans="1:8" x14ac:dyDescent="0.25">
      <c r="A2988">
        <v>2987</v>
      </c>
      <c r="B2988" s="579">
        <f t="shared" si="192"/>
        <v>236302.5</v>
      </c>
      <c r="C2988" s="586">
        <f t="shared" si="189"/>
        <v>3.5</v>
      </c>
      <c r="F2988">
        <v>2987</v>
      </c>
      <c r="G2988" s="587">
        <f t="shared" si="190"/>
        <v>472605</v>
      </c>
      <c r="H2988" s="586">
        <f t="shared" si="191"/>
        <v>7</v>
      </c>
    </row>
    <row r="2989" spans="1:8" x14ac:dyDescent="0.25">
      <c r="A2989">
        <v>2988</v>
      </c>
      <c r="B2989" s="579">
        <f t="shared" si="192"/>
        <v>236302.5</v>
      </c>
      <c r="C2989" s="586">
        <f t="shared" si="189"/>
        <v>3.5</v>
      </c>
      <c r="F2989">
        <v>2988</v>
      </c>
      <c r="G2989" s="587">
        <f t="shared" si="190"/>
        <v>472605</v>
      </c>
      <c r="H2989" s="586">
        <f t="shared" si="191"/>
        <v>7</v>
      </c>
    </row>
    <row r="2990" spans="1:8" x14ac:dyDescent="0.25">
      <c r="A2990">
        <v>2989</v>
      </c>
      <c r="B2990" s="579">
        <f t="shared" si="192"/>
        <v>236302.5</v>
      </c>
      <c r="C2990" s="586">
        <f t="shared" si="189"/>
        <v>3.5</v>
      </c>
      <c r="F2990">
        <v>2989</v>
      </c>
      <c r="G2990" s="587">
        <f t="shared" si="190"/>
        <v>472605</v>
      </c>
      <c r="H2990" s="586">
        <f t="shared" si="191"/>
        <v>7</v>
      </c>
    </row>
    <row r="2991" spans="1:8" x14ac:dyDescent="0.25">
      <c r="A2991">
        <v>2990</v>
      </c>
      <c r="B2991" s="579">
        <f t="shared" si="192"/>
        <v>236302.5</v>
      </c>
      <c r="C2991" s="586">
        <f t="shared" si="189"/>
        <v>3.5</v>
      </c>
      <c r="F2991">
        <v>2990</v>
      </c>
      <c r="G2991" s="587">
        <f t="shared" si="190"/>
        <v>472605</v>
      </c>
      <c r="H2991" s="586">
        <f t="shared" si="191"/>
        <v>7</v>
      </c>
    </row>
    <row r="2992" spans="1:8" x14ac:dyDescent="0.25">
      <c r="A2992">
        <v>2991</v>
      </c>
      <c r="B2992" s="579">
        <f t="shared" si="192"/>
        <v>236302.5</v>
      </c>
      <c r="C2992" s="586">
        <f t="shared" si="189"/>
        <v>3.5</v>
      </c>
      <c r="F2992">
        <v>2991</v>
      </c>
      <c r="G2992" s="587">
        <f t="shared" si="190"/>
        <v>472605</v>
      </c>
      <c r="H2992" s="586">
        <f t="shared" si="191"/>
        <v>7</v>
      </c>
    </row>
    <row r="2993" spans="1:8" x14ac:dyDescent="0.25">
      <c r="A2993">
        <v>2992</v>
      </c>
      <c r="B2993" s="579">
        <f t="shared" si="192"/>
        <v>236302.5</v>
      </c>
      <c r="C2993" s="586">
        <f t="shared" si="189"/>
        <v>3.5</v>
      </c>
      <c r="F2993">
        <v>2992</v>
      </c>
      <c r="G2993" s="587">
        <f t="shared" si="190"/>
        <v>472605</v>
      </c>
      <c r="H2993" s="586">
        <f t="shared" si="191"/>
        <v>7</v>
      </c>
    </row>
    <row r="2994" spans="1:8" x14ac:dyDescent="0.25">
      <c r="A2994">
        <v>2993</v>
      </c>
      <c r="B2994" s="579">
        <f t="shared" si="192"/>
        <v>236302.5</v>
      </c>
      <c r="C2994" s="586">
        <f t="shared" si="189"/>
        <v>3.5</v>
      </c>
      <c r="F2994">
        <v>2993</v>
      </c>
      <c r="G2994" s="587">
        <f t="shared" si="190"/>
        <v>472605</v>
      </c>
      <c r="H2994" s="586">
        <f t="shared" si="191"/>
        <v>7</v>
      </c>
    </row>
    <row r="2995" spans="1:8" x14ac:dyDescent="0.25">
      <c r="A2995">
        <v>2994</v>
      </c>
      <c r="B2995" s="579">
        <f t="shared" si="192"/>
        <v>236302.5</v>
      </c>
      <c r="C2995" s="586">
        <f t="shared" si="189"/>
        <v>3.5</v>
      </c>
      <c r="F2995">
        <v>2994</v>
      </c>
      <c r="G2995" s="587">
        <f t="shared" si="190"/>
        <v>472605</v>
      </c>
      <c r="H2995" s="586">
        <f t="shared" si="191"/>
        <v>7</v>
      </c>
    </row>
    <row r="2996" spans="1:8" x14ac:dyDescent="0.25">
      <c r="A2996">
        <v>2995</v>
      </c>
      <c r="B2996" s="579">
        <f t="shared" si="192"/>
        <v>236302.5</v>
      </c>
      <c r="C2996" s="586">
        <f t="shared" si="189"/>
        <v>3.5</v>
      </c>
      <c r="F2996">
        <v>2995</v>
      </c>
      <c r="G2996" s="587">
        <f t="shared" si="190"/>
        <v>472605</v>
      </c>
      <c r="H2996" s="586">
        <f t="shared" si="191"/>
        <v>7</v>
      </c>
    </row>
    <row r="2997" spans="1:8" x14ac:dyDescent="0.25">
      <c r="A2997">
        <v>2996</v>
      </c>
      <c r="B2997" s="579">
        <f t="shared" si="192"/>
        <v>236302.5</v>
      </c>
      <c r="C2997" s="586">
        <f t="shared" si="189"/>
        <v>3.5</v>
      </c>
      <c r="F2997">
        <v>2996</v>
      </c>
      <c r="G2997" s="587">
        <f t="shared" si="190"/>
        <v>472605</v>
      </c>
      <c r="H2997" s="586">
        <f t="shared" si="191"/>
        <v>7</v>
      </c>
    </row>
    <row r="2998" spans="1:8" x14ac:dyDescent="0.25">
      <c r="A2998">
        <v>2997</v>
      </c>
      <c r="B2998" s="579">
        <f t="shared" si="192"/>
        <v>236302.5</v>
      </c>
      <c r="C2998" s="586">
        <f t="shared" si="189"/>
        <v>3.5</v>
      </c>
      <c r="F2998">
        <v>2997</v>
      </c>
      <c r="G2998" s="587">
        <f t="shared" si="190"/>
        <v>472605</v>
      </c>
      <c r="H2998" s="586">
        <f t="shared" si="191"/>
        <v>7</v>
      </c>
    </row>
    <row r="2999" spans="1:8" x14ac:dyDescent="0.25">
      <c r="A2999">
        <v>2998</v>
      </c>
      <c r="B2999" s="579">
        <f t="shared" si="192"/>
        <v>236302.5</v>
      </c>
      <c r="C2999" s="586">
        <f t="shared" si="189"/>
        <v>3.5</v>
      </c>
      <c r="F2999">
        <v>2998</v>
      </c>
      <c r="G2999" s="587">
        <f t="shared" si="190"/>
        <v>472605</v>
      </c>
      <c r="H2999" s="586">
        <f t="shared" si="191"/>
        <v>7</v>
      </c>
    </row>
    <row r="3000" spans="1:8" x14ac:dyDescent="0.25">
      <c r="A3000">
        <v>2999</v>
      </c>
      <c r="B3000" s="579">
        <f t="shared" si="192"/>
        <v>236302.5</v>
      </c>
      <c r="C3000" s="586">
        <f t="shared" si="189"/>
        <v>3.5</v>
      </c>
      <c r="F3000">
        <v>2999</v>
      </c>
      <c r="G3000" s="587">
        <f t="shared" si="190"/>
        <v>472605</v>
      </c>
      <c r="H3000" s="586">
        <f t="shared" si="191"/>
        <v>7</v>
      </c>
    </row>
    <row r="3001" spans="1:8" x14ac:dyDescent="0.25">
      <c r="A3001">
        <v>3000</v>
      </c>
      <c r="B3001" s="579">
        <f t="shared" si="192"/>
        <v>236302.5</v>
      </c>
      <c r="C3001" s="586">
        <f t="shared" si="189"/>
        <v>3.5</v>
      </c>
      <c r="F3001">
        <v>3000</v>
      </c>
      <c r="G3001" s="587">
        <f t="shared" si="190"/>
        <v>472605</v>
      </c>
      <c r="H3001" s="586">
        <f t="shared" si="191"/>
        <v>7</v>
      </c>
    </row>
    <row r="3002" spans="1:8" x14ac:dyDescent="0.25">
      <c r="A3002">
        <v>3001</v>
      </c>
      <c r="B3002" s="579">
        <f t="shared" si="192"/>
        <v>236302.5</v>
      </c>
      <c r="C3002" s="586">
        <f t="shared" si="189"/>
        <v>3.5</v>
      </c>
      <c r="F3002">
        <v>3001</v>
      </c>
      <c r="G3002" s="587">
        <f t="shared" si="190"/>
        <v>472605</v>
      </c>
      <c r="H3002" s="586">
        <f t="shared" si="191"/>
        <v>7</v>
      </c>
    </row>
    <row r="3003" spans="1:8" x14ac:dyDescent="0.25">
      <c r="A3003">
        <v>3002</v>
      </c>
      <c r="B3003" s="579">
        <f t="shared" si="192"/>
        <v>236302.5</v>
      </c>
      <c r="C3003" s="586">
        <f t="shared" si="189"/>
        <v>3.5</v>
      </c>
      <c r="F3003">
        <v>3002</v>
      </c>
      <c r="G3003" s="587">
        <f t="shared" si="190"/>
        <v>472605</v>
      </c>
      <c r="H3003" s="586">
        <f t="shared" si="191"/>
        <v>7</v>
      </c>
    </row>
    <row r="3004" spans="1:8" x14ac:dyDescent="0.25">
      <c r="A3004">
        <v>3003</v>
      </c>
      <c r="B3004" s="579">
        <f t="shared" si="192"/>
        <v>236302.5</v>
      </c>
      <c r="C3004" s="586">
        <f t="shared" si="189"/>
        <v>3.5</v>
      </c>
      <c r="F3004">
        <v>3003</v>
      </c>
      <c r="G3004" s="587">
        <f t="shared" si="190"/>
        <v>472605</v>
      </c>
      <c r="H3004" s="586">
        <f t="shared" si="191"/>
        <v>7</v>
      </c>
    </row>
    <row r="3005" spans="1:8" x14ac:dyDescent="0.25">
      <c r="A3005">
        <v>3004</v>
      </c>
      <c r="B3005" s="579">
        <f t="shared" si="192"/>
        <v>236302.5</v>
      </c>
      <c r="C3005" s="586">
        <f t="shared" si="189"/>
        <v>3.5</v>
      </c>
      <c r="F3005">
        <v>3004</v>
      </c>
      <c r="G3005" s="587">
        <f t="shared" si="190"/>
        <v>472605</v>
      </c>
      <c r="H3005" s="586">
        <f t="shared" si="191"/>
        <v>7</v>
      </c>
    </row>
    <row r="3006" spans="1:8" x14ac:dyDescent="0.25">
      <c r="A3006">
        <v>3005</v>
      </c>
      <c r="B3006" s="579">
        <f t="shared" si="192"/>
        <v>236302.5</v>
      </c>
      <c r="C3006" s="586">
        <f t="shared" si="189"/>
        <v>3.5</v>
      </c>
      <c r="F3006">
        <v>3005</v>
      </c>
      <c r="G3006" s="587">
        <f t="shared" si="190"/>
        <v>472605</v>
      </c>
      <c r="H3006" s="586">
        <f t="shared" si="191"/>
        <v>7</v>
      </c>
    </row>
    <row r="3007" spans="1:8" x14ac:dyDescent="0.25">
      <c r="A3007">
        <v>3006</v>
      </c>
      <c r="B3007" s="579">
        <f t="shared" si="192"/>
        <v>236302.5</v>
      </c>
      <c r="C3007" s="586">
        <f t="shared" si="189"/>
        <v>3.5</v>
      </c>
      <c r="F3007">
        <v>3006</v>
      </c>
      <c r="G3007" s="587">
        <f t="shared" si="190"/>
        <v>472605</v>
      </c>
      <c r="H3007" s="586">
        <f t="shared" si="191"/>
        <v>7</v>
      </c>
    </row>
    <row r="3008" spans="1:8" x14ac:dyDescent="0.25">
      <c r="A3008">
        <v>3007</v>
      </c>
      <c r="B3008" s="579">
        <f t="shared" si="192"/>
        <v>236302.5</v>
      </c>
      <c r="C3008" s="586">
        <f t="shared" si="189"/>
        <v>3.5</v>
      </c>
      <c r="F3008">
        <v>3007</v>
      </c>
      <c r="G3008" s="587">
        <f t="shared" si="190"/>
        <v>472605</v>
      </c>
      <c r="H3008" s="586">
        <f t="shared" si="191"/>
        <v>7</v>
      </c>
    </row>
    <row r="3009" spans="1:8" x14ac:dyDescent="0.25">
      <c r="A3009">
        <v>3008</v>
      </c>
      <c r="B3009" s="579">
        <f t="shared" si="192"/>
        <v>236302.5</v>
      </c>
      <c r="C3009" s="586">
        <f t="shared" si="189"/>
        <v>3.5</v>
      </c>
      <c r="F3009">
        <v>3008</v>
      </c>
      <c r="G3009" s="587">
        <f t="shared" si="190"/>
        <v>472605</v>
      </c>
      <c r="H3009" s="586">
        <f t="shared" si="191"/>
        <v>7</v>
      </c>
    </row>
    <row r="3010" spans="1:8" x14ac:dyDescent="0.25">
      <c r="A3010">
        <v>3009</v>
      </c>
      <c r="B3010" s="579">
        <f t="shared" si="192"/>
        <v>236302.5</v>
      </c>
      <c r="C3010" s="586">
        <f t="shared" si="189"/>
        <v>3.5</v>
      </c>
      <c r="F3010">
        <v>3009</v>
      </c>
      <c r="G3010" s="587">
        <f t="shared" si="190"/>
        <v>472605</v>
      </c>
      <c r="H3010" s="586">
        <f t="shared" si="191"/>
        <v>7</v>
      </c>
    </row>
    <row r="3011" spans="1:8" x14ac:dyDescent="0.25">
      <c r="A3011">
        <v>3010</v>
      </c>
      <c r="B3011" s="579">
        <f t="shared" si="192"/>
        <v>236302.5</v>
      </c>
      <c r="C3011" s="586">
        <f t="shared" ref="C3011:C3074" si="193">B3011/$D$2</f>
        <v>3.5</v>
      </c>
      <c r="F3011">
        <v>3010</v>
      </c>
      <c r="G3011" s="587">
        <f t="shared" ref="G3011:G3074" si="194">H3011*$D$2</f>
        <v>472605</v>
      </c>
      <c r="H3011" s="586">
        <f t="shared" si="191"/>
        <v>7</v>
      </c>
    </row>
    <row r="3012" spans="1:8" x14ac:dyDescent="0.25">
      <c r="A3012">
        <v>3011</v>
      </c>
      <c r="B3012" s="579">
        <f t="shared" si="192"/>
        <v>236302.5</v>
      </c>
      <c r="C3012" s="586">
        <f t="shared" si="193"/>
        <v>3.5</v>
      </c>
      <c r="F3012">
        <v>3011</v>
      </c>
      <c r="G3012" s="587">
        <f t="shared" si="194"/>
        <v>472605</v>
      </c>
      <c r="H3012" s="586">
        <f t="shared" si="191"/>
        <v>7</v>
      </c>
    </row>
    <row r="3013" spans="1:8" x14ac:dyDescent="0.25">
      <c r="A3013">
        <v>3012</v>
      </c>
      <c r="B3013" s="579">
        <f t="shared" si="192"/>
        <v>236302.5</v>
      </c>
      <c r="C3013" s="586">
        <f t="shared" si="193"/>
        <v>3.5</v>
      </c>
      <c r="F3013">
        <v>3012</v>
      </c>
      <c r="G3013" s="587">
        <f t="shared" si="194"/>
        <v>472605</v>
      </c>
      <c r="H3013" s="586">
        <f t="shared" si="191"/>
        <v>7</v>
      </c>
    </row>
    <row r="3014" spans="1:8" x14ac:dyDescent="0.25">
      <c r="A3014">
        <v>3013</v>
      </c>
      <c r="B3014" s="579">
        <f t="shared" si="192"/>
        <v>236302.5</v>
      </c>
      <c r="C3014" s="586">
        <f t="shared" si="193"/>
        <v>3.5</v>
      </c>
      <c r="F3014">
        <v>3013</v>
      </c>
      <c r="G3014" s="587">
        <f t="shared" si="194"/>
        <v>472605</v>
      </c>
      <c r="H3014" s="586">
        <f t="shared" si="191"/>
        <v>7</v>
      </c>
    </row>
    <row r="3015" spans="1:8" x14ac:dyDescent="0.25">
      <c r="A3015">
        <v>3014</v>
      </c>
      <c r="B3015" s="579">
        <f t="shared" si="192"/>
        <v>236302.5</v>
      </c>
      <c r="C3015" s="586">
        <f t="shared" si="193"/>
        <v>3.5</v>
      </c>
      <c r="F3015">
        <v>3014</v>
      </c>
      <c r="G3015" s="587">
        <f t="shared" si="194"/>
        <v>472605</v>
      </c>
      <c r="H3015" s="586">
        <f t="shared" si="191"/>
        <v>7</v>
      </c>
    </row>
    <row r="3016" spans="1:8" x14ac:dyDescent="0.25">
      <c r="A3016">
        <v>3015</v>
      </c>
      <c r="B3016" s="579">
        <f t="shared" si="192"/>
        <v>236302.5</v>
      </c>
      <c r="C3016" s="586">
        <f t="shared" si="193"/>
        <v>3.5</v>
      </c>
      <c r="F3016">
        <v>3015</v>
      </c>
      <c r="G3016" s="587">
        <f t="shared" si="194"/>
        <v>472605</v>
      </c>
      <c r="H3016" s="586">
        <f t="shared" si="191"/>
        <v>7</v>
      </c>
    </row>
    <row r="3017" spans="1:8" x14ac:dyDescent="0.25">
      <c r="A3017">
        <v>3016</v>
      </c>
      <c r="B3017" s="579">
        <f t="shared" si="192"/>
        <v>236302.5</v>
      </c>
      <c r="C3017" s="586">
        <f t="shared" si="193"/>
        <v>3.5</v>
      </c>
      <c r="F3017">
        <v>3016</v>
      </c>
      <c r="G3017" s="587">
        <f t="shared" si="194"/>
        <v>472605</v>
      </c>
      <c r="H3017" s="586">
        <f t="shared" si="191"/>
        <v>7</v>
      </c>
    </row>
    <row r="3018" spans="1:8" x14ac:dyDescent="0.25">
      <c r="A3018">
        <v>3017</v>
      </c>
      <c r="B3018" s="579">
        <f t="shared" si="192"/>
        <v>236302.5</v>
      </c>
      <c r="C3018" s="586">
        <f t="shared" si="193"/>
        <v>3.5</v>
      </c>
      <c r="F3018">
        <v>3017</v>
      </c>
      <c r="G3018" s="587">
        <f t="shared" si="194"/>
        <v>472605</v>
      </c>
      <c r="H3018" s="586">
        <f t="shared" si="191"/>
        <v>7</v>
      </c>
    </row>
    <row r="3019" spans="1:8" x14ac:dyDescent="0.25">
      <c r="A3019">
        <v>3018</v>
      </c>
      <c r="B3019" s="579">
        <f t="shared" si="192"/>
        <v>236302.5</v>
      </c>
      <c r="C3019" s="586">
        <f t="shared" si="193"/>
        <v>3.5</v>
      </c>
      <c r="F3019">
        <v>3018</v>
      </c>
      <c r="G3019" s="587">
        <f t="shared" si="194"/>
        <v>472605</v>
      </c>
      <c r="H3019" s="586">
        <f t="shared" si="191"/>
        <v>7</v>
      </c>
    </row>
    <row r="3020" spans="1:8" x14ac:dyDescent="0.25">
      <c r="A3020">
        <v>3019</v>
      </c>
      <c r="B3020" s="579">
        <f t="shared" si="192"/>
        <v>236302.5</v>
      </c>
      <c r="C3020" s="586">
        <f t="shared" si="193"/>
        <v>3.5</v>
      </c>
      <c r="F3020">
        <v>3019</v>
      </c>
      <c r="G3020" s="587">
        <f t="shared" si="194"/>
        <v>472605</v>
      </c>
      <c r="H3020" s="586">
        <f t="shared" si="191"/>
        <v>7</v>
      </c>
    </row>
    <row r="3021" spans="1:8" x14ac:dyDescent="0.25">
      <c r="A3021">
        <v>3020</v>
      </c>
      <c r="B3021" s="579">
        <f t="shared" si="192"/>
        <v>236302.5</v>
      </c>
      <c r="C3021" s="586">
        <f t="shared" si="193"/>
        <v>3.5</v>
      </c>
      <c r="F3021">
        <v>3020</v>
      </c>
      <c r="G3021" s="587">
        <f t="shared" si="194"/>
        <v>472605</v>
      </c>
      <c r="H3021" s="586">
        <f t="shared" si="191"/>
        <v>7</v>
      </c>
    </row>
    <row r="3022" spans="1:8" x14ac:dyDescent="0.25">
      <c r="A3022">
        <v>3021</v>
      </c>
      <c r="B3022" s="579">
        <f t="shared" si="192"/>
        <v>236302.5</v>
      </c>
      <c r="C3022" s="586">
        <f t="shared" si="193"/>
        <v>3.5</v>
      </c>
      <c r="F3022">
        <v>3021</v>
      </c>
      <c r="G3022" s="587">
        <f t="shared" si="194"/>
        <v>472605</v>
      </c>
      <c r="H3022" s="586">
        <f t="shared" si="191"/>
        <v>7</v>
      </c>
    </row>
    <row r="3023" spans="1:8" x14ac:dyDescent="0.25">
      <c r="A3023">
        <v>3022</v>
      </c>
      <c r="B3023" s="579">
        <f t="shared" si="192"/>
        <v>236302.5</v>
      </c>
      <c r="C3023" s="586">
        <f t="shared" si="193"/>
        <v>3.5</v>
      </c>
      <c r="F3023">
        <v>3022</v>
      </c>
      <c r="G3023" s="587">
        <f t="shared" si="194"/>
        <v>472605</v>
      </c>
      <c r="H3023" s="586">
        <f t="shared" si="191"/>
        <v>7</v>
      </c>
    </row>
    <row r="3024" spans="1:8" x14ac:dyDescent="0.25">
      <c r="A3024">
        <v>3023</v>
      </c>
      <c r="B3024" s="579">
        <f t="shared" si="192"/>
        <v>236302.5</v>
      </c>
      <c r="C3024" s="586">
        <f t="shared" si="193"/>
        <v>3.5</v>
      </c>
      <c r="F3024">
        <v>3023</v>
      </c>
      <c r="G3024" s="587">
        <f t="shared" si="194"/>
        <v>472605</v>
      </c>
      <c r="H3024" s="586">
        <f t="shared" si="191"/>
        <v>7</v>
      </c>
    </row>
    <row r="3025" spans="1:8" x14ac:dyDescent="0.25">
      <c r="A3025">
        <v>3024</v>
      </c>
      <c r="B3025" s="579">
        <f t="shared" si="192"/>
        <v>236302.5</v>
      </c>
      <c r="C3025" s="586">
        <f t="shared" si="193"/>
        <v>3.5</v>
      </c>
      <c r="F3025">
        <v>3024</v>
      </c>
      <c r="G3025" s="587">
        <f t="shared" si="194"/>
        <v>472605</v>
      </c>
      <c r="H3025" s="586">
        <f t="shared" si="191"/>
        <v>7</v>
      </c>
    </row>
    <row r="3026" spans="1:8" x14ac:dyDescent="0.25">
      <c r="A3026">
        <v>3025</v>
      </c>
      <c r="B3026" s="579">
        <f t="shared" si="192"/>
        <v>236302.5</v>
      </c>
      <c r="C3026" s="586">
        <f t="shared" si="193"/>
        <v>3.5</v>
      </c>
      <c r="F3026">
        <v>3025</v>
      </c>
      <c r="G3026" s="587">
        <f t="shared" si="194"/>
        <v>472605</v>
      </c>
      <c r="H3026" s="586">
        <f t="shared" si="191"/>
        <v>7</v>
      </c>
    </row>
    <row r="3027" spans="1:8" x14ac:dyDescent="0.25">
      <c r="A3027">
        <v>3026</v>
      </c>
      <c r="B3027" s="579">
        <f t="shared" si="192"/>
        <v>236302.5</v>
      </c>
      <c r="C3027" s="586">
        <f t="shared" si="193"/>
        <v>3.5</v>
      </c>
      <c r="F3027">
        <v>3026</v>
      </c>
      <c r="G3027" s="587">
        <f t="shared" si="194"/>
        <v>472605</v>
      </c>
      <c r="H3027" s="586">
        <f t="shared" ref="H3027:H3090" si="195">$L$7</f>
        <v>7</v>
      </c>
    </row>
    <row r="3028" spans="1:8" x14ac:dyDescent="0.25">
      <c r="A3028">
        <v>3027</v>
      </c>
      <c r="B3028" s="579">
        <f t="shared" si="192"/>
        <v>236302.5</v>
      </c>
      <c r="C3028" s="586">
        <f t="shared" si="193"/>
        <v>3.5</v>
      </c>
      <c r="F3028">
        <v>3027</v>
      </c>
      <c r="G3028" s="587">
        <f t="shared" si="194"/>
        <v>472605</v>
      </c>
      <c r="H3028" s="586">
        <f t="shared" si="195"/>
        <v>7</v>
      </c>
    </row>
    <row r="3029" spans="1:8" x14ac:dyDescent="0.25">
      <c r="A3029">
        <v>3028</v>
      </c>
      <c r="B3029" s="579">
        <f t="shared" si="192"/>
        <v>236302.5</v>
      </c>
      <c r="C3029" s="586">
        <f t="shared" si="193"/>
        <v>3.5</v>
      </c>
      <c r="F3029">
        <v>3028</v>
      </c>
      <c r="G3029" s="587">
        <f t="shared" si="194"/>
        <v>472605</v>
      </c>
      <c r="H3029" s="586">
        <f t="shared" si="195"/>
        <v>7</v>
      </c>
    </row>
    <row r="3030" spans="1:8" x14ac:dyDescent="0.25">
      <c r="A3030">
        <v>3029</v>
      </c>
      <c r="B3030" s="579">
        <f t="shared" si="192"/>
        <v>236302.5</v>
      </c>
      <c r="C3030" s="586">
        <f t="shared" si="193"/>
        <v>3.5</v>
      </c>
      <c r="F3030">
        <v>3029</v>
      </c>
      <c r="G3030" s="587">
        <f t="shared" si="194"/>
        <v>472605</v>
      </c>
      <c r="H3030" s="586">
        <f t="shared" si="195"/>
        <v>7</v>
      </c>
    </row>
    <row r="3031" spans="1:8" x14ac:dyDescent="0.25">
      <c r="A3031">
        <v>3030</v>
      </c>
      <c r="B3031" s="579">
        <f t="shared" si="192"/>
        <v>236302.5</v>
      </c>
      <c r="C3031" s="586">
        <f t="shared" si="193"/>
        <v>3.5</v>
      </c>
      <c r="F3031">
        <v>3030</v>
      </c>
      <c r="G3031" s="587">
        <f t="shared" si="194"/>
        <v>472605</v>
      </c>
      <c r="H3031" s="586">
        <f t="shared" si="195"/>
        <v>7</v>
      </c>
    </row>
    <row r="3032" spans="1:8" x14ac:dyDescent="0.25">
      <c r="A3032">
        <v>3031</v>
      </c>
      <c r="B3032" s="579">
        <f t="shared" si="192"/>
        <v>236302.5</v>
      </c>
      <c r="C3032" s="586">
        <f t="shared" si="193"/>
        <v>3.5</v>
      </c>
      <c r="F3032">
        <v>3031</v>
      </c>
      <c r="G3032" s="587">
        <f t="shared" si="194"/>
        <v>472605</v>
      </c>
      <c r="H3032" s="586">
        <f t="shared" si="195"/>
        <v>7</v>
      </c>
    </row>
    <row r="3033" spans="1:8" x14ac:dyDescent="0.25">
      <c r="A3033">
        <v>3032</v>
      </c>
      <c r="B3033" s="579">
        <f t="shared" si="192"/>
        <v>236302.5</v>
      </c>
      <c r="C3033" s="586">
        <f t="shared" si="193"/>
        <v>3.5</v>
      </c>
      <c r="F3033">
        <v>3032</v>
      </c>
      <c r="G3033" s="587">
        <f t="shared" si="194"/>
        <v>472605</v>
      </c>
      <c r="H3033" s="586">
        <f t="shared" si="195"/>
        <v>7</v>
      </c>
    </row>
    <row r="3034" spans="1:8" x14ac:dyDescent="0.25">
      <c r="A3034">
        <v>3033</v>
      </c>
      <c r="B3034" s="579">
        <f t="shared" si="192"/>
        <v>236302.5</v>
      </c>
      <c r="C3034" s="586">
        <f t="shared" si="193"/>
        <v>3.5</v>
      </c>
      <c r="F3034">
        <v>3033</v>
      </c>
      <c r="G3034" s="587">
        <f t="shared" si="194"/>
        <v>472605</v>
      </c>
      <c r="H3034" s="586">
        <f t="shared" si="195"/>
        <v>7</v>
      </c>
    </row>
    <row r="3035" spans="1:8" x14ac:dyDescent="0.25">
      <c r="A3035">
        <v>3034</v>
      </c>
      <c r="B3035" s="579">
        <f t="shared" ref="B3035:B3098" si="196">3.5*$D$2</f>
        <v>236302.5</v>
      </c>
      <c r="C3035" s="586">
        <f t="shared" si="193"/>
        <v>3.5</v>
      </c>
      <c r="F3035">
        <v>3034</v>
      </c>
      <c r="G3035" s="587">
        <f t="shared" si="194"/>
        <v>472605</v>
      </c>
      <c r="H3035" s="586">
        <f t="shared" si="195"/>
        <v>7</v>
      </c>
    </row>
    <row r="3036" spans="1:8" x14ac:dyDescent="0.25">
      <c r="A3036">
        <v>3035</v>
      </c>
      <c r="B3036" s="579">
        <f t="shared" si="196"/>
        <v>236302.5</v>
      </c>
      <c r="C3036" s="586">
        <f t="shared" si="193"/>
        <v>3.5</v>
      </c>
      <c r="F3036">
        <v>3035</v>
      </c>
      <c r="G3036" s="587">
        <f t="shared" si="194"/>
        <v>472605</v>
      </c>
      <c r="H3036" s="586">
        <f t="shared" si="195"/>
        <v>7</v>
      </c>
    </row>
    <row r="3037" spans="1:8" x14ac:dyDescent="0.25">
      <c r="A3037">
        <v>3036</v>
      </c>
      <c r="B3037" s="579">
        <f t="shared" si="196"/>
        <v>236302.5</v>
      </c>
      <c r="C3037" s="586">
        <f t="shared" si="193"/>
        <v>3.5</v>
      </c>
      <c r="F3037">
        <v>3036</v>
      </c>
      <c r="G3037" s="587">
        <f t="shared" si="194"/>
        <v>472605</v>
      </c>
      <c r="H3037" s="586">
        <f t="shared" si="195"/>
        <v>7</v>
      </c>
    </row>
    <row r="3038" spans="1:8" x14ac:dyDescent="0.25">
      <c r="A3038">
        <v>3037</v>
      </c>
      <c r="B3038" s="579">
        <f t="shared" si="196"/>
        <v>236302.5</v>
      </c>
      <c r="C3038" s="586">
        <f t="shared" si="193"/>
        <v>3.5</v>
      </c>
      <c r="F3038">
        <v>3037</v>
      </c>
      <c r="G3038" s="587">
        <f t="shared" si="194"/>
        <v>472605</v>
      </c>
      <c r="H3038" s="586">
        <f t="shared" si="195"/>
        <v>7</v>
      </c>
    </row>
    <row r="3039" spans="1:8" x14ac:dyDescent="0.25">
      <c r="A3039">
        <v>3038</v>
      </c>
      <c r="B3039" s="579">
        <f t="shared" si="196"/>
        <v>236302.5</v>
      </c>
      <c r="C3039" s="586">
        <f t="shared" si="193"/>
        <v>3.5</v>
      </c>
      <c r="F3039">
        <v>3038</v>
      </c>
      <c r="G3039" s="587">
        <f t="shared" si="194"/>
        <v>472605</v>
      </c>
      <c r="H3039" s="586">
        <f t="shared" si="195"/>
        <v>7</v>
      </c>
    </row>
    <row r="3040" spans="1:8" x14ac:dyDescent="0.25">
      <c r="A3040">
        <v>3039</v>
      </c>
      <c r="B3040" s="579">
        <f t="shared" si="196"/>
        <v>236302.5</v>
      </c>
      <c r="C3040" s="586">
        <f t="shared" si="193"/>
        <v>3.5</v>
      </c>
      <c r="F3040">
        <v>3039</v>
      </c>
      <c r="G3040" s="587">
        <f t="shared" si="194"/>
        <v>472605</v>
      </c>
      <c r="H3040" s="586">
        <f t="shared" si="195"/>
        <v>7</v>
      </c>
    </row>
    <row r="3041" spans="1:8" x14ac:dyDescent="0.25">
      <c r="A3041">
        <v>3040</v>
      </c>
      <c r="B3041" s="579">
        <f t="shared" si="196"/>
        <v>236302.5</v>
      </c>
      <c r="C3041" s="586">
        <f t="shared" si="193"/>
        <v>3.5</v>
      </c>
      <c r="F3041">
        <v>3040</v>
      </c>
      <c r="G3041" s="587">
        <f t="shared" si="194"/>
        <v>472605</v>
      </c>
      <c r="H3041" s="586">
        <f t="shared" si="195"/>
        <v>7</v>
      </c>
    </row>
    <row r="3042" spans="1:8" x14ac:dyDescent="0.25">
      <c r="A3042">
        <v>3041</v>
      </c>
      <c r="B3042" s="579">
        <f t="shared" si="196"/>
        <v>236302.5</v>
      </c>
      <c r="C3042" s="586">
        <f t="shared" si="193"/>
        <v>3.5</v>
      </c>
      <c r="F3042">
        <v>3041</v>
      </c>
      <c r="G3042" s="587">
        <f t="shared" si="194"/>
        <v>472605</v>
      </c>
      <c r="H3042" s="586">
        <f t="shared" si="195"/>
        <v>7</v>
      </c>
    </row>
    <row r="3043" spans="1:8" x14ac:dyDescent="0.25">
      <c r="A3043">
        <v>3042</v>
      </c>
      <c r="B3043" s="579">
        <f t="shared" si="196"/>
        <v>236302.5</v>
      </c>
      <c r="C3043" s="586">
        <f t="shared" si="193"/>
        <v>3.5</v>
      </c>
      <c r="F3043">
        <v>3042</v>
      </c>
      <c r="G3043" s="587">
        <f t="shared" si="194"/>
        <v>472605</v>
      </c>
      <c r="H3043" s="586">
        <f t="shared" si="195"/>
        <v>7</v>
      </c>
    </row>
    <row r="3044" spans="1:8" x14ac:dyDescent="0.25">
      <c r="A3044">
        <v>3043</v>
      </c>
      <c r="B3044" s="579">
        <f t="shared" si="196"/>
        <v>236302.5</v>
      </c>
      <c r="C3044" s="586">
        <f t="shared" si="193"/>
        <v>3.5</v>
      </c>
      <c r="F3044">
        <v>3043</v>
      </c>
      <c r="G3044" s="587">
        <f t="shared" si="194"/>
        <v>472605</v>
      </c>
      <c r="H3044" s="586">
        <f t="shared" si="195"/>
        <v>7</v>
      </c>
    </row>
    <row r="3045" spans="1:8" x14ac:dyDescent="0.25">
      <c r="A3045">
        <v>3044</v>
      </c>
      <c r="B3045" s="579">
        <f t="shared" si="196"/>
        <v>236302.5</v>
      </c>
      <c r="C3045" s="586">
        <f t="shared" si="193"/>
        <v>3.5</v>
      </c>
      <c r="F3045">
        <v>3044</v>
      </c>
      <c r="G3045" s="587">
        <f t="shared" si="194"/>
        <v>472605</v>
      </c>
      <c r="H3045" s="586">
        <f t="shared" si="195"/>
        <v>7</v>
      </c>
    </row>
    <row r="3046" spans="1:8" x14ac:dyDescent="0.25">
      <c r="A3046">
        <v>3045</v>
      </c>
      <c r="B3046" s="579">
        <f t="shared" si="196"/>
        <v>236302.5</v>
      </c>
      <c r="C3046" s="586">
        <f t="shared" si="193"/>
        <v>3.5</v>
      </c>
      <c r="F3046">
        <v>3045</v>
      </c>
      <c r="G3046" s="587">
        <f t="shared" si="194"/>
        <v>472605</v>
      </c>
      <c r="H3046" s="586">
        <f t="shared" si="195"/>
        <v>7</v>
      </c>
    </row>
    <row r="3047" spans="1:8" x14ac:dyDescent="0.25">
      <c r="A3047">
        <v>3046</v>
      </c>
      <c r="B3047" s="579">
        <f t="shared" si="196"/>
        <v>236302.5</v>
      </c>
      <c r="C3047" s="586">
        <f t="shared" si="193"/>
        <v>3.5</v>
      </c>
      <c r="F3047">
        <v>3046</v>
      </c>
      <c r="G3047" s="587">
        <f t="shared" si="194"/>
        <v>472605</v>
      </c>
      <c r="H3047" s="586">
        <f t="shared" si="195"/>
        <v>7</v>
      </c>
    </row>
    <row r="3048" spans="1:8" x14ac:dyDescent="0.25">
      <c r="A3048">
        <v>3047</v>
      </c>
      <c r="B3048" s="579">
        <f t="shared" si="196"/>
        <v>236302.5</v>
      </c>
      <c r="C3048" s="586">
        <f t="shared" si="193"/>
        <v>3.5</v>
      </c>
      <c r="F3048">
        <v>3047</v>
      </c>
      <c r="G3048" s="587">
        <f t="shared" si="194"/>
        <v>472605</v>
      </c>
      <c r="H3048" s="586">
        <f t="shared" si="195"/>
        <v>7</v>
      </c>
    </row>
    <row r="3049" spans="1:8" x14ac:dyDescent="0.25">
      <c r="A3049">
        <v>3048</v>
      </c>
      <c r="B3049" s="579">
        <f t="shared" si="196"/>
        <v>236302.5</v>
      </c>
      <c r="C3049" s="586">
        <f t="shared" si="193"/>
        <v>3.5</v>
      </c>
      <c r="F3049">
        <v>3048</v>
      </c>
      <c r="G3049" s="587">
        <f t="shared" si="194"/>
        <v>472605</v>
      </c>
      <c r="H3049" s="586">
        <f t="shared" si="195"/>
        <v>7</v>
      </c>
    </row>
    <row r="3050" spans="1:8" x14ac:dyDescent="0.25">
      <c r="A3050">
        <v>3049</v>
      </c>
      <c r="B3050" s="579">
        <f t="shared" si="196"/>
        <v>236302.5</v>
      </c>
      <c r="C3050" s="586">
        <f t="shared" si="193"/>
        <v>3.5</v>
      </c>
      <c r="F3050">
        <v>3049</v>
      </c>
      <c r="G3050" s="587">
        <f t="shared" si="194"/>
        <v>472605</v>
      </c>
      <c r="H3050" s="586">
        <f t="shared" si="195"/>
        <v>7</v>
      </c>
    </row>
    <row r="3051" spans="1:8" x14ac:dyDescent="0.25">
      <c r="A3051">
        <v>3050</v>
      </c>
      <c r="B3051" s="579">
        <f t="shared" si="196"/>
        <v>236302.5</v>
      </c>
      <c r="C3051" s="586">
        <f t="shared" si="193"/>
        <v>3.5</v>
      </c>
      <c r="F3051">
        <v>3050</v>
      </c>
      <c r="G3051" s="587">
        <f t="shared" si="194"/>
        <v>472605</v>
      </c>
      <c r="H3051" s="586">
        <f t="shared" si="195"/>
        <v>7</v>
      </c>
    </row>
    <row r="3052" spans="1:8" x14ac:dyDescent="0.25">
      <c r="A3052">
        <v>3051</v>
      </c>
      <c r="B3052" s="579">
        <f t="shared" si="196"/>
        <v>236302.5</v>
      </c>
      <c r="C3052" s="586">
        <f t="shared" si="193"/>
        <v>3.5</v>
      </c>
      <c r="F3052">
        <v>3051</v>
      </c>
      <c r="G3052" s="587">
        <f t="shared" si="194"/>
        <v>472605</v>
      </c>
      <c r="H3052" s="586">
        <f t="shared" si="195"/>
        <v>7</v>
      </c>
    </row>
    <row r="3053" spans="1:8" x14ac:dyDescent="0.25">
      <c r="A3053">
        <v>3052</v>
      </c>
      <c r="B3053" s="579">
        <f t="shared" si="196"/>
        <v>236302.5</v>
      </c>
      <c r="C3053" s="586">
        <f t="shared" si="193"/>
        <v>3.5</v>
      </c>
      <c r="F3053">
        <v>3052</v>
      </c>
      <c r="G3053" s="587">
        <f t="shared" si="194"/>
        <v>472605</v>
      </c>
      <c r="H3053" s="586">
        <f t="shared" si="195"/>
        <v>7</v>
      </c>
    </row>
    <row r="3054" spans="1:8" x14ac:dyDescent="0.25">
      <c r="A3054">
        <v>3053</v>
      </c>
      <c r="B3054" s="579">
        <f t="shared" si="196"/>
        <v>236302.5</v>
      </c>
      <c r="C3054" s="586">
        <f t="shared" si="193"/>
        <v>3.5</v>
      </c>
      <c r="F3054">
        <v>3053</v>
      </c>
      <c r="G3054" s="587">
        <f t="shared" si="194"/>
        <v>472605</v>
      </c>
      <c r="H3054" s="586">
        <f t="shared" si="195"/>
        <v>7</v>
      </c>
    </row>
    <row r="3055" spans="1:8" x14ac:dyDescent="0.25">
      <c r="A3055">
        <v>3054</v>
      </c>
      <c r="B3055" s="579">
        <f t="shared" si="196"/>
        <v>236302.5</v>
      </c>
      <c r="C3055" s="586">
        <f t="shared" si="193"/>
        <v>3.5</v>
      </c>
      <c r="F3055">
        <v>3054</v>
      </c>
      <c r="G3055" s="587">
        <f t="shared" si="194"/>
        <v>472605</v>
      </c>
      <c r="H3055" s="586">
        <f t="shared" si="195"/>
        <v>7</v>
      </c>
    </row>
    <row r="3056" spans="1:8" x14ac:dyDescent="0.25">
      <c r="A3056">
        <v>3055</v>
      </c>
      <c r="B3056" s="579">
        <f t="shared" si="196"/>
        <v>236302.5</v>
      </c>
      <c r="C3056" s="586">
        <f t="shared" si="193"/>
        <v>3.5</v>
      </c>
      <c r="F3056">
        <v>3055</v>
      </c>
      <c r="G3056" s="587">
        <f t="shared" si="194"/>
        <v>472605</v>
      </c>
      <c r="H3056" s="586">
        <f t="shared" si="195"/>
        <v>7</v>
      </c>
    </row>
    <row r="3057" spans="1:8" x14ac:dyDescent="0.25">
      <c r="A3057">
        <v>3056</v>
      </c>
      <c r="B3057" s="579">
        <f t="shared" si="196"/>
        <v>236302.5</v>
      </c>
      <c r="C3057" s="586">
        <f t="shared" si="193"/>
        <v>3.5</v>
      </c>
      <c r="F3057">
        <v>3056</v>
      </c>
      <c r="G3057" s="587">
        <f t="shared" si="194"/>
        <v>472605</v>
      </c>
      <c r="H3057" s="586">
        <f t="shared" si="195"/>
        <v>7</v>
      </c>
    </row>
    <row r="3058" spans="1:8" x14ac:dyDescent="0.25">
      <c r="A3058">
        <v>3057</v>
      </c>
      <c r="B3058" s="579">
        <f t="shared" si="196"/>
        <v>236302.5</v>
      </c>
      <c r="C3058" s="586">
        <f t="shared" si="193"/>
        <v>3.5</v>
      </c>
      <c r="F3058">
        <v>3057</v>
      </c>
      <c r="G3058" s="587">
        <f t="shared" si="194"/>
        <v>472605</v>
      </c>
      <c r="H3058" s="586">
        <f t="shared" si="195"/>
        <v>7</v>
      </c>
    </row>
    <row r="3059" spans="1:8" x14ac:dyDescent="0.25">
      <c r="A3059">
        <v>3058</v>
      </c>
      <c r="B3059" s="579">
        <f t="shared" si="196"/>
        <v>236302.5</v>
      </c>
      <c r="C3059" s="586">
        <f t="shared" si="193"/>
        <v>3.5</v>
      </c>
      <c r="F3059">
        <v>3058</v>
      </c>
      <c r="G3059" s="587">
        <f t="shared" si="194"/>
        <v>472605</v>
      </c>
      <c r="H3059" s="586">
        <f t="shared" si="195"/>
        <v>7</v>
      </c>
    </row>
    <row r="3060" spans="1:8" x14ac:dyDescent="0.25">
      <c r="A3060">
        <v>3059</v>
      </c>
      <c r="B3060" s="579">
        <f t="shared" si="196"/>
        <v>236302.5</v>
      </c>
      <c r="C3060" s="586">
        <f t="shared" si="193"/>
        <v>3.5</v>
      </c>
      <c r="F3060">
        <v>3059</v>
      </c>
      <c r="G3060" s="587">
        <f t="shared" si="194"/>
        <v>472605</v>
      </c>
      <c r="H3060" s="586">
        <f t="shared" si="195"/>
        <v>7</v>
      </c>
    </row>
    <row r="3061" spans="1:8" x14ac:dyDescent="0.25">
      <c r="A3061">
        <v>3060</v>
      </c>
      <c r="B3061" s="579">
        <f t="shared" si="196"/>
        <v>236302.5</v>
      </c>
      <c r="C3061" s="586">
        <f t="shared" si="193"/>
        <v>3.5</v>
      </c>
      <c r="F3061">
        <v>3060</v>
      </c>
      <c r="G3061" s="587">
        <f t="shared" si="194"/>
        <v>472605</v>
      </c>
      <c r="H3061" s="586">
        <f t="shared" si="195"/>
        <v>7</v>
      </c>
    </row>
    <row r="3062" spans="1:8" x14ac:dyDescent="0.25">
      <c r="A3062">
        <v>3061</v>
      </c>
      <c r="B3062" s="579">
        <f t="shared" si="196"/>
        <v>236302.5</v>
      </c>
      <c r="C3062" s="586">
        <f t="shared" si="193"/>
        <v>3.5</v>
      </c>
      <c r="F3062">
        <v>3061</v>
      </c>
      <c r="G3062" s="587">
        <f t="shared" si="194"/>
        <v>472605</v>
      </c>
      <c r="H3062" s="586">
        <f t="shared" si="195"/>
        <v>7</v>
      </c>
    </row>
    <row r="3063" spans="1:8" x14ac:dyDescent="0.25">
      <c r="A3063">
        <v>3062</v>
      </c>
      <c r="B3063" s="579">
        <f t="shared" si="196"/>
        <v>236302.5</v>
      </c>
      <c r="C3063" s="586">
        <f t="shared" si="193"/>
        <v>3.5</v>
      </c>
      <c r="F3063">
        <v>3062</v>
      </c>
      <c r="G3063" s="587">
        <f t="shared" si="194"/>
        <v>472605</v>
      </c>
      <c r="H3063" s="586">
        <f t="shared" si="195"/>
        <v>7</v>
      </c>
    </row>
    <row r="3064" spans="1:8" x14ac:dyDescent="0.25">
      <c r="A3064">
        <v>3063</v>
      </c>
      <c r="B3064" s="579">
        <f t="shared" si="196"/>
        <v>236302.5</v>
      </c>
      <c r="C3064" s="586">
        <f t="shared" si="193"/>
        <v>3.5</v>
      </c>
      <c r="F3064">
        <v>3063</v>
      </c>
      <c r="G3064" s="587">
        <f t="shared" si="194"/>
        <v>472605</v>
      </c>
      <c r="H3064" s="586">
        <f t="shared" si="195"/>
        <v>7</v>
      </c>
    </row>
    <row r="3065" spans="1:8" x14ac:dyDescent="0.25">
      <c r="A3065">
        <v>3064</v>
      </c>
      <c r="B3065" s="579">
        <f t="shared" si="196"/>
        <v>236302.5</v>
      </c>
      <c r="C3065" s="586">
        <f t="shared" si="193"/>
        <v>3.5</v>
      </c>
      <c r="F3065">
        <v>3064</v>
      </c>
      <c r="G3065" s="587">
        <f t="shared" si="194"/>
        <v>472605</v>
      </c>
      <c r="H3065" s="586">
        <f t="shared" si="195"/>
        <v>7</v>
      </c>
    </row>
    <row r="3066" spans="1:8" x14ac:dyDescent="0.25">
      <c r="A3066">
        <v>3065</v>
      </c>
      <c r="B3066" s="579">
        <f t="shared" si="196"/>
        <v>236302.5</v>
      </c>
      <c r="C3066" s="586">
        <f t="shared" si="193"/>
        <v>3.5</v>
      </c>
      <c r="F3066">
        <v>3065</v>
      </c>
      <c r="G3066" s="587">
        <f t="shared" si="194"/>
        <v>472605</v>
      </c>
      <c r="H3066" s="586">
        <f t="shared" si="195"/>
        <v>7</v>
      </c>
    </row>
    <row r="3067" spans="1:8" x14ac:dyDescent="0.25">
      <c r="A3067">
        <v>3066</v>
      </c>
      <c r="B3067" s="579">
        <f t="shared" si="196"/>
        <v>236302.5</v>
      </c>
      <c r="C3067" s="586">
        <f t="shared" si="193"/>
        <v>3.5</v>
      </c>
      <c r="F3067">
        <v>3066</v>
      </c>
      <c r="G3067" s="587">
        <f t="shared" si="194"/>
        <v>472605</v>
      </c>
      <c r="H3067" s="586">
        <f t="shared" si="195"/>
        <v>7</v>
      </c>
    </row>
    <row r="3068" spans="1:8" x14ac:dyDescent="0.25">
      <c r="A3068">
        <v>3067</v>
      </c>
      <c r="B3068" s="579">
        <f t="shared" si="196"/>
        <v>236302.5</v>
      </c>
      <c r="C3068" s="586">
        <f t="shared" si="193"/>
        <v>3.5</v>
      </c>
      <c r="F3068">
        <v>3067</v>
      </c>
      <c r="G3068" s="587">
        <f t="shared" si="194"/>
        <v>472605</v>
      </c>
      <c r="H3068" s="586">
        <f t="shared" si="195"/>
        <v>7</v>
      </c>
    </row>
    <row r="3069" spans="1:8" x14ac:dyDescent="0.25">
      <c r="A3069">
        <v>3068</v>
      </c>
      <c r="B3069" s="579">
        <f t="shared" si="196"/>
        <v>236302.5</v>
      </c>
      <c r="C3069" s="586">
        <f t="shared" si="193"/>
        <v>3.5</v>
      </c>
      <c r="F3069">
        <v>3068</v>
      </c>
      <c r="G3069" s="587">
        <f t="shared" si="194"/>
        <v>472605</v>
      </c>
      <c r="H3069" s="586">
        <f t="shared" si="195"/>
        <v>7</v>
      </c>
    </row>
    <row r="3070" spans="1:8" x14ac:dyDescent="0.25">
      <c r="A3070">
        <v>3069</v>
      </c>
      <c r="B3070" s="579">
        <f t="shared" si="196"/>
        <v>236302.5</v>
      </c>
      <c r="C3070" s="586">
        <f t="shared" si="193"/>
        <v>3.5</v>
      </c>
      <c r="F3070">
        <v>3069</v>
      </c>
      <c r="G3070" s="587">
        <f t="shared" si="194"/>
        <v>472605</v>
      </c>
      <c r="H3070" s="586">
        <f t="shared" si="195"/>
        <v>7</v>
      </c>
    </row>
    <row r="3071" spans="1:8" x14ac:dyDescent="0.25">
      <c r="A3071">
        <v>3070</v>
      </c>
      <c r="B3071" s="579">
        <f t="shared" si="196"/>
        <v>236302.5</v>
      </c>
      <c r="C3071" s="586">
        <f t="shared" si="193"/>
        <v>3.5</v>
      </c>
      <c r="F3071">
        <v>3070</v>
      </c>
      <c r="G3071" s="587">
        <f t="shared" si="194"/>
        <v>472605</v>
      </c>
      <c r="H3071" s="586">
        <f t="shared" si="195"/>
        <v>7</v>
      </c>
    </row>
    <row r="3072" spans="1:8" x14ac:dyDescent="0.25">
      <c r="A3072">
        <v>3071</v>
      </c>
      <c r="B3072" s="579">
        <f t="shared" si="196"/>
        <v>236302.5</v>
      </c>
      <c r="C3072" s="586">
        <f t="shared" si="193"/>
        <v>3.5</v>
      </c>
      <c r="F3072">
        <v>3071</v>
      </c>
      <c r="G3072" s="587">
        <f t="shared" si="194"/>
        <v>472605</v>
      </c>
      <c r="H3072" s="586">
        <f t="shared" si="195"/>
        <v>7</v>
      </c>
    </row>
    <row r="3073" spans="1:8" x14ac:dyDescent="0.25">
      <c r="A3073">
        <v>3072</v>
      </c>
      <c r="B3073" s="579">
        <f t="shared" si="196"/>
        <v>236302.5</v>
      </c>
      <c r="C3073" s="586">
        <f t="shared" si="193"/>
        <v>3.5</v>
      </c>
      <c r="F3073">
        <v>3072</v>
      </c>
      <c r="G3073" s="587">
        <f t="shared" si="194"/>
        <v>472605</v>
      </c>
      <c r="H3073" s="586">
        <f t="shared" si="195"/>
        <v>7</v>
      </c>
    </row>
    <row r="3074" spans="1:8" x14ac:dyDescent="0.25">
      <c r="A3074">
        <v>3073</v>
      </c>
      <c r="B3074" s="579">
        <f t="shared" si="196"/>
        <v>236302.5</v>
      </c>
      <c r="C3074" s="586">
        <f t="shared" si="193"/>
        <v>3.5</v>
      </c>
      <c r="F3074">
        <v>3073</v>
      </c>
      <c r="G3074" s="587">
        <f t="shared" si="194"/>
        <v>472605</v>
      </c>
      <c r="H3074" s="586">
        <f t="shared" si="195"/>
        <v>7</v>
      </c>
    </row>
    <row r="3075" spans="1:8" x14ac:dyDescent="0.25">
      <c r="A3075">
        <v>3074</v>
      </c>
      <c r="B3075" s="579">
        <f t="shared" si="196"/>
        <v>236302.5</v>
      </c>
      <c r="C3075" s="586">
        <f t="shared" ref="C3075:C3138" si="197">B3075/$D$2</f>
        <v>3.5</v>
      </c>
      <c r="F3075">
        <v>3074</v>
      </c>
      <c r="G3075" s="587">
        <f t="shared" ref="G3075:G3138" si="198">H3075*$D$2</f>
        <v>472605</v>
      </c>
      <c r="H3075" s="586">
        <f t="shared" si="195"/>
        <v>7</v>
      </c>
    </row>
    <row r="3076" spans="1:8" x14ac:dyDescent="0.25">
      <c r="A3076">
        <v>3075</v>
      </c>
      <c r="B3076" s="579">
        <f t="shared" si="196"/>
        <v>236302.5</v>
      </c>
      <c r="C3076" s="586">
        <f t="shared" si="197"/>
        <v>3.5</v>
      </c>
      <c r="F3076">
        <v>3075</v>
      </c>
      <c r="G3076" s="587">
        <f t="shared" si="198"/>
        <v>472605</v>
      </c>
      <c r="H3076" s="586">
        <f t="shared" si="195"/>
        <v>7</v>
      </c>
    </row>
    <row r="3077" spans="1:8" x14ac:dyDescent="0.25">
      <c r="A3077">
        <v>3076</v>
      </c>
      <c r="B3077" s="579">
        <f t="shared" si="196"/>
        <v>236302.5</v>
      </c>
      <c r="C3077" s="586">
        <f t="shared" si="197"/>
        <v>3.5</v>
      </c>
      <c r="F3077">
        <v>3076</v>
      </c>
      <c r="G3077" s="587">
        <f t="shared" si="198"/>
        <v>472605</v>
      </c>
      <c r="H3077" s="586">
        <f t="shared" si="195"/>
        <v>7</v>
      </c>
    </row>
    <row r="3078" spans="1:8" x14ac:dyDescent="0.25">
      <c r="A3078">
        <v>3077</v>
      </c>
      <c r="B3078" s="579">
        <f t="shared" si="196"/>
        <v>236302.5</v>
      </c>
      <c r="C3078" s="586">
        <f t="shared" si="197"/>
        <v>3.5</v>
      </c>
      <c r="F3078">
        <v>3077</v>
      </c>
      <c r="G3078" s="587">
        <f t="shared" si="198"/>
        <v>472605</v>
      </c>
      <c r="H3078" s="586">
        <f t="shared" si="195"/>
        <v>7</v>
      </c>
    </row>
    <row r="3079" spans="1:8" x14ac:dyDescent="0.25">
      <c r="A3079">
        <v>3078</v>
      </c>
      <c r="B3079" s="579">
        <f t="shared" si="196"/>
        <v>236302.5</v>
      </c>
      <c r="C3079" s="586">
        <f t="shared" si="197"/>
        <v>3.5</v>
      </c>
      <c r="F3079">
        <v>3078</v>
      </c>
      <c r="G3079" s="587">
        <f t="shared" si="198"/>
        <v>472605</v>
      </c>
      <c r="H3079" s="586">
        <f t="shared" si="195"/>
        <v>7</v>
      </c>
    </row>
    <row r="3080" spans="1:8" x14ac:dyDescent="0.25">
      <c r="A3080">
        <v>3079</v>
      </c>
      <c r="B3080" s="579">
        <f t="shared" si="196"/>
        <v>236302.5</v>
      </c>
      <c r="C3080" s="586">
        <f t="shared" si="197"/>
        <v>3.5</v>
      </c>
      <c r="F3080">
        <v>3079</v>
      </c>
      <c r="G3080" s="587">
        <f t="shared" si="198"/>
        <v>472605</v>
      </c>
      <c r="H3080" s="586">
        <f t="shared" si="195"/>
        <v>7</v>
      </c>
    </row>
    <row r="3081" spans="1:8" x14ac:dyDescent="0.25">
      <c r="A3081">
        <v>3080</v>
      </c>
      <c r="B3081" s="579">
        <f t="shared" si="196"/>
        <v>236302.5</v>
      </c>
      <c r="C3081" s="586">
        <f t="shared" si="197"/>
        <v>3.5</v>
      </c>
      <c r="F3081">
        <v>3080</v>
      </c>
      <c r="G3081" s="587">
        <f t="shared" si="198"/>
        <v>472605</v>
      </c>
      <c r="H3081" s="586">
        <f t="shared" si="195"/>
        <v>7</v>
      </c>
    </row>
    <row r="3082" spans="1:8" x14ac:dyDescent="0.25">
      <c r="A3082">
        <v>3081</v>
      </c>
      <c r="B3082" s="579">
        <f t="shared" si="196"/>
        <v>236302.5</v>
      </c>
      <c r="C3082" s="586">
        <f t="shared" si="197"/>
        <v>3.5</v>
      </c>
      <c r="F3082">
        <v>3081</v>
      </c>
      <c r="G3082" s="587">
        <f t="shared" si="198"/>
        <v>472605</v>
      </c>
      <c r="H3082" s="586">
        <f t="shared" si="195"/>
        <v>7</v>
      </c>
    </row>
    <row r="3083" spans="1:8" x14ac:dyDescent="0.25">
      <c r="A3083">
        <v>3082</v>
      </c>
      <c r="B3083" s="579">
        <f t="shared" si="196"/>
        <v>236302.5</v>
      </c>
      <c r="C3083" s="586">
        <f t="shared" si="197"/>
        <v>3.5</v>
      </c>
      <c r="F3083">
        <v>3082</v>
      </c>
      <c r="G3083" s="587">
        <f t="shared" si="198"/>
        <v>472605</v>
      </c>
      <c r="H3083" s="586">
        <f t="shared" si="195"/>
        <v>7</v>
      </c>
    </row>
    <row r="3084" spans="1:8" x14ac:dyDescent="0.25">
      <c r="A3084">
        <v>3083</v>
      </c>
      <c r="B3084" s="579">
        <f t="shared" si="196"/>
        <v>236302.5</v>
      </c>
      <c r="C3084" s="586">
        <f t="shared" si="197"/>
        <v>3.5</v>
      </c>
      <c r="F3084">
        <v>3083</v>
      </c>
      <c r="G3084" s="587">
        <f t="shared" si="198"/>
        <v>472605</v>
      </c>
      <c r="H3084" s="586">
        <f t="shared" si="195"/>
        <v>7</v>
      </c>
    </row>
    <row r="3085" spans="1:8" x14ac:dyDescent="0.25">
      <c r="A3085">
        <v>3084</v>
      </c>
      <c r="B3085" s="579">
        <f t="shared" si="196"/>
        <v>236302.5</v>
      </c>
      <c r="C3085" s="586">
        <f t="shared" si="197"/>
        <v>3.5</v>
      </c>
      <c r="F3085">
        <v>3084</v>
      </c>
      <c r="G3085" s="587">
        <f t="shared" si="198"/>
        <v>472605</v>
      </c>
      <c r="H3085" s="586">
        <f t="shared" si="195"/>
        <v>7</v>
      </c>
    </row>
    <row r="3086" spans="1:8" x14ac:dyDescent="0.25">
      <c r="A3086">
        <v>3085</v>
      </c>
      <c r="B3086" s="579">
        <f t="shared" si="196"/>
        <v>236302.5</v>
      </c>
      <c r="C3086" s="586">
        <f t="shared" si="197"/>
        <v>3.5</v>
      </c>
      <c r="F3086">
        <v>3085</v>
      </c>
      <c r="G3086" s="587">
        <f t="shared" si="198"/>
        <v>472605</v>
      </c>
      <c r="H3086" s="586">
        <f t="shared" si="195"/>
        <v>7</v>
      </c>
    </row>
    <row r="3087" spans="1:8" x14ac:dyDescent="0.25">
      <c r="A3087">
        <v>3086</v>
      </c>
      <c r="B3087" s="579">
        <f t="shared" si="196"/>
        <v>236302.5</v>
      </c>
      <c r="C3087" s="586">
        <f t="shared" si="197"/>
        <v>3.5</v>
      </c>
      <c r="F3087">
        <v>3086</v>
      </c>
      <c r="G3087" s="587">
        <f t="shared" si="198"/>
        <v>472605</v>
      </c>
      <c r="H3087" s="586">
        <f t="shared" si="195"/>
        <v>7</v>
      </c>
    </row>
    <row r="3088" spans="1:8" x14ac:dyDescent="0.25">
      <c r="A3088">
        <v>3087</v>
      </c>
      <c r="B3088" s="579">
        <f t="shared" si="196"/>
        <v>236302.5</v>
      </c>
      <c r="C3088" s="586">
        <f t="shared" si="197"/>
        <v>3.5</v>
      </c>
      <c r="F3088">
        <v>3087</v>
      </c>
      <c r="G3088" s="587">
        <f t="shared" si="198"/>
        <v>472605</v>
      </c>
      <c r="H3088" s="586">
        <f t="shared" si="195"/>
        <v>7</v>
      </c>
    </row>
    <row r="3089" spans="1:8" x14ac:dyDescent="0.25">
      <c r="A3089">
        <v>3088</v>
      </c>
      <c r="B3089" s="579">
        <f t="shared" si="196"/>
        <v>236302.5</v>
      </c>
      <c r="C3089" s="586">
        <f t="shared" si="197"/>
        <v>3.5</v>
      </c>
      <c r="F3089">
        <v>3088</v>
      </c>
      <c r="G3089" s="587">
        <f t="shared" si="198"/>
        <v>472605</v>
      </c>
      <c r="H3089" s="586">
        <f t="shared" si="195"/>
        <v>7</v>
      </c>
    </row>
    <row r="3090" spans="1:8" x14ac:dyDescent="0.25">
      <c r="A3090">
        <v>3089</v>
      </c>
      <c r="B3090" s="579">
        <f t="shared" si="196"/>
        <v>236302.5</v>
      </c>
      <c r="C3090" s="586">
        <f t="shared" si="197"/>
        <v>3.5</v>
      </c>
      <c r="F3090">
        <v>3089</v>
      </c>
      <c r="G3090" s="587">
        <f t="shared" si="198"/>
        <v>472605</v>
      </c>
      <c r="H3090" s="586">
        <f t="shared" si="195"/>
        <v>7</v>
      </c>
    </row>
    <row r="3091" spans="1:8" x14ac:dyDescent="0.25">
      <c r="A3091">
        <v>3090</v>
      </c>
      <c r="B3091" s="579">
        <f t="shared" si="196"/>
        <v>236302.5</v>
      </c>
      <c r="C3091" s="586">
        <f t="shared" si="197"/>
        <v>3.5</v>
      </c>
      <c r="F3091">
        <v>3090</v>
      </c>
      <c r="G3091" s="587">
        <f t="shared" si="198"/>
        <v>472605</v>
      </c>
      <c r="H3091" s="586">
        <f t="shared" ref="H3091:H3154" si="199">$L$7</f>
        <v>7</v>
      </c>
    </row>
    <row r="3092" spans="1:8" x14ac:dyDescent="0.25">
      <c r="A3092">
        <v>3091</v>
      </c>
      <c r="B3092" s="579">
        <f t="shared" si="196"/>
        <v>236302.5</v>
      </c>
      <c r="C3092" s="586">
        <f t="shared" si="197"/>
        <v>3.5</v>
      </c>
      <c r="F3092">
        <v>3091</v>
      </c>
      <c r="G3092" s="587">
        <f t="shared" si="198"/>
        <v>472605</v>
      </c>
      <c r="H3092" s="586">
        <f t="shared" si="199"/>
        <v>7</v>
      </c>
    </row>
    <row r="3093" spans="1:8" x14ac:dyDescent="0.25">
      <c r="A3093">
        <v>3092</v>
      </c>
      <c r="B3093" s="579">
        <f t="shared" si="196"/>
        <v>236302.5</v>
      </c>
      <c r="C3093" s="586">
        <f t="shared" si="197"/>
        <v>3.5</v>
      </c>
      <c r="F3093">
        <v>3092</v>
      </c>
      <c r="G3093" s="587">
        <f t="shared" si="198"/>
        <v>472605</v>
      </c>
      <c r="H3093" s="586">
        <f t="shared" si="199"/>
        <v>7</v>
      </c>
    </row>
    <row r="3094" spans="1:8" x14ac:dyDescent="0.25">
      <c r="A3094">
        <v>3093</v>
      </c>
      <c r="B3094" s="579">
        <f t="shared" si="196"/>
        <v>236302.5</v>
      </c>
      <c r="C3094" s="586">
        <f t="shared" si="197"/>
        <v>3.5</v>
      </c>
      <c r="F3094">
        <v>3093</v>
      </c>
      <c r="G3094" s="587">
        <f t="shared" si="198"/>
        <v>472605</v>
      </c>
      <c r="H3094" s="586">
        <f t="shared" si="199"/>
        <v>7</v>
      </c>
    </row>
    <row r="3095" spans="1:8" x14ac:dyDescent="0.25">
      <c r="A3095">
        <v>3094</v>
      </c>
      <c r="B3095" s="579">
        <f t="shared" si="196"/>
        <v>236302.5</v>
      </c>
      <c r="C3095" s="586">
        <f t="shared" si="197"/>
        <v>3.5</v>
      </c>
      <c r="F3095">
        <v>3094</v>
      </c>
      <c r="G3095" s="587">
        <f t="shared" si="198"/>
        <v>472605</v>
      </c>
      <c r="H3095" s="586">
        <f t="shared" si="199"/>
        <v>7</v>
      </c>
    </row>
    <row r="3096" spans="1:8" x14ac:dyDescent="0.25">
      <c r="A3096">
        <v>3095</v>
      </c>
      <c r="B3096" s="579">
        <f t="shared" si="196"/>
        <v>236302.5</v>
      </c>
      <c r="C3096" s="586">
        <f t="shared" si="197"/>
        <v>3.5</v>
      </c>
      <c r="F3096">
        <v>3095</v>
      </c>
      <c r="G3096" s="587">
        <f t="shared" si="198"/>
        <v>472605</v>
      </c>
      <c r="H3096" s="586">
        <f t="shared" si="199"/>
        <v>7</v>
      </c>
    </row>
    <row r="3097" spans="1:8" x14ac:dyDescent="0.25">
      <c r="A3097">
        <v>3096</v>
      </c>
      <c r="B3097" s="579">
        <f t="shared" si="196"/>
        <v>236302.5</v>
      </c>
      <c r="C3097" s="586">
        <f t="shared" si="197"/>
        <v>3.5</v>
      </c>
      <c r="F3097">
        <v>3096</v>
      </c>
      <c r="G3097" s="587">
        <f t="shared" si="198"/>
        <v>472605</v>
      </c>
      <c r="H3097" s="586">
        <f t="shared" si="199"/>
        <v>7</v>
      </c>
    </row>
    <row r="3098" spans="1:8" x14ac:dyDescent="0.25">
      <c r="A3098">
        <v>3097</v>
      </c>
      <c r="B3098" s="579">
        <f t="shared" si="196"/>
        <v>236302.5</v>
      </c>
      <c r="C3098" s="586">
        <f t="shared" si="197"/>
        <v>3.5</v>
      </c>
      <c r="F3098">
        <v>3097</v>
      </c>
      <c r="G3098" s="587">
        <f t="shared" si="198"/>
        <v>472605</v>
      </c>
      <c r="H3098" s="586">
        <f t="shared" si="199"/>
        <v>7</v>
      </c>
    </row>
    <row r="3099" spans="1:8" x14ac:dyDescent="0.25">
      <c r="A3099">
        <v>3098</v>
      </c>
      <c r="B3099" s="579">
        <f t="shared" ref="B3099:B3162" si="200">3.5*$D$2</f>
        <v>236302.5</v>
      </c>
      <c r="C3099" s="586">
        <f t="shared" si="197"/>
        <v>3.5</v>
      </c>
      <c r="F3099">
        <v>3098</v>
      </c>
      <c r="G3099" s="587">
        <f t="shared" si="198"/>
        <v>472605</v>
      </c>
      <c r="H3099" s="586">
        <f t="shared" si="199"/>
        <v>7</v>
      </c>
    </row>
    <row r="3100" spans="1:8" x14ac:dyDescent="0.25">
      <c r="A3100">
        <v>3099</v>
      </c>
      <c r="B3100" s="579">
        <f t="shared" si="200"/>
        <v>236302.5</v>
      </c>
      <c r="C3100" s="586">
        <f t="shared" si="197"/>
        <v>3.5</v>
      </c>
      <c r="F3100">
        <v>3099</v>
      </c>
      <c r="G3100" s="587">
        <f t="shared" si="198"/>
        <v>472605</v>
      </c>
      <c r="H3100" s="586">
        <f t="shared" si="199"/>
        <v>7</v>
      </c>
    </row>
    <row r="3101" spans="1:8" x14ac:dyDescent="0.25">
      <c r="A3101">
        <v>3100</v>
      </c>
      <c r="B3101" s="579">
        <f t="shared" si="200"/>
        <v>236302.5</v>
      </c>
      <c r="C3101" s="586">
        <f t="shared" si="197"/>
        <v>3.5</v>
      </c>
      <c r="F3101">
        <v>3100</v>
      </c>
      <c r="G3101" s="587">
        <f t="shared" si="198"/>
        <v>472605</v>
      </c>
      <c r="H3101" s="586">
        <f t="shared" si="199"/>
        <v>7</v>
      </c>
    </row>
    <row r="3102" spans="1:8" x14ac:dyDescent="0.25">
      <c r="A3102">
        <v>3101</v>
      </c>
      <c r="B3102" s="579">
        <f t="shared" si="200"/>
        <v>236302.5</v>
      </c>
      <c r="C3102" s="586">
        <f t="shared" si="197"/>
        <v>3.5</v>
      </c>
      <c r="F3102">
        <v>3101</v>
      </c>
      <c r="G3102" s="587">
        <f t="shared" si="198"/>
        <v>472605</v>
      </c>
      <c r="H3102" s="586">
        <f t="shared" si="199"/>
        <v>7</v>
      </c>
    </row>
    <row r="3103" spans="1:8" x14ac:dyDescent="0.25">
      <c r="A3103">
        <v>3102</v>
      </c>
      <c r="B3103" s="579">
        <f t="shared" si="200"/>
        <v>236302.5</v>
      </c>
      <c r="C3103" s="586">
        <f t="shared" si="197"/>
        <v>3.5</v>
      </c>
      <c r="F3103">
        <v>3102</v>
      </c>
      <c r="G3103" s="587">
        <f t="shared" si="198"/>
        <v>472605</v>
      </c>
      <c r="H3103" s="586">
        <f t="shared" si="199"/>
        <v>7</v>
      </c>
    </row>
    <row r="3104" spans="1:8" x14ac:dyDescent="0.25">
      <c r="A3104">
        <v>3103</v>
      </c>
      <c r="B3104" s="579">
        <f t="shared" si="200"/>
        <v>236302.5</v>
      </c>
      <c r="C3104" s="586">
        <f t="shared" si="197"/>
        <v>3.5</v>
      </c>
      <c r="F3104">
        <v>3103</v>
      </c>
      <c r="G3104" s="587">
        <f t="shared" si="198"/>
        <v>472605</v>
      </c>
      <c r="H3104" s="586">
        <f t="shared" si="199"/>
        <v>7</v>
      </c>
    </row>
    <row r="3105" spans="1:8" x14ac:dyDescent="0.25">
      <c r="A3105">
        <v>3104</v>
      </c>
      <c r="B3105" s="579">
        <f t="shared" si="200"/>
        <v>236302.5</v>
      </c>
      <c r="C3105" s="586">
        <f t="shared" si="197"/>
        <v>3.5</v>
      </c>
      <c r="F3105">
        <v>3104</v>
      </c>
      <c r="G3105" s="587">
        <f t="shared" si="198"/>
        <v>472605</v>
      </c>
      <c r="H3105" s="586">
        <f t="shared" si="199"/>
        <v>7</v>
      </c>
    </row>
    <row r="3106" spans="1:8" x14ac:dyDescent="0.25">
      <c r="A3106">
        <v>3105</v>
      </c>
      <c r="B3106" s="579">
        <f t="shared" si="200"/>
        <v>236302.5</v>
      </c>
      <c r="C3106" s="586">
        <f t="shared" si="197"/>
        <v>3.5</v>
      </c>
      <c r="F3106">
        <v>3105</v>
      </c>
      <c r="G3106" s="587">
        <f t="shared" si="198"/>
        <v>472605</v>
      </c>
      <c r="H3106" s="586">
        <f t="shared" si="199"/>
        <v>7</v>
      </c>
    </row>
    <row r="3107" spans="1:8" x14ac:dyDescent="0.25">
      <c r="A3107">
        <v>3106</v>
      </c>
      <c r="B3107" s="579">
        <f t="shared" si="200"/>
        <v>236302.5</v>
      </c>
      <c r="C3107" s="586">
        <f t="shared" si="197"/>
        <v>3.5</v>
      </c>
      <c r="F3107">
        <v>3106</v>
      </c>
      <c r="G3107" s="587">
        <f t="shared" si="198"/>
        <v>472605</v>
      </c>
      <c r="H3107" s="586">
        <f t="shared" si="199"/>
        <v>7</v>
      </c>
    </row>
    <row r="3108" spans="1:8" x14ac:dyDescent="0.25">
      <c r="A3108">
        <v>3107</v>
      </c>
      <c r="B3108" s="579">
        <f t="shared" si="200"/>
        <v>236302.5</v>
      </c>
      <c r="C3108" s="586">
        <f t="shared" si="197"/>
        <v>3.5</v>
      </c>
      <c r="F3108">
        <v>3107</v>
      </c>
      <c r="G3108" s="587">
        <f t="shared" si="198"/>
        <v>472605</v>
      </c>
      <c r="H3108" s="586">
        <f t="shared" si="199"/>
        <v>7</v>
      </c>
    </row>
    <row r="3109" spans="1:8" x14ac:dyDescent="0.25">
      <c r="A3109">
        <v>3108</v>
      </c>
      <c r="B3109" s="579">
        <f t="shared" si="200"/>
        <v>236302.5</v>
      </c>
      <c r="C3109" s="586">
        <f t="shared" si="197"/>
        <v>3.5</v>
      </c>
      <c r="F3109">
        <v>3108</v>
      </c>
      <c r="G3109" s="587">
        <f t="shared" si="198"/>
        <v>472605</v>
      </c>
      <c r="H3109" s="586">
        <f t="shared" si="199"/>
        <v>7</v>
      </c>
    </row>
    <row r="3110" spans="1:8" x14ac:dyDescent="0.25">
      <c r="A3110">
        <v>3109</v>
      </c>
      <c r="B3110" s="579">
        <f t="shared" si="200"/>
        <v>236302.5</v>
      </c>
      <c r="C3110" s="586">
        <f t="shared" si="197"/>
        <v>3.5</v>
      </c>
      <c r="F3110">
        <v>3109</v>
      </c>
      <c r="G3110" s="587">
        <f t="shared" si="198"/>
        <v>472605</v>
      </c>
      <c r="H3110" s="586">
        <f t="shared" si="199"/>
        <v>7</v>
      </c>
    </row>
    <row r="3111" spans="1:8" x14ac:dyDescent="0.25">
      <c r="A3111">
        <v>3110</v>
      </c>
      <c r="B3111" s="579">
        <f t="shared" si="200"/>
        <v>236302.5</v>
      </c>
      <c r="C3111" s="586">
        <f t="shared" si="197"/>
        <v>3.5</v>
      </c>
      <c r="F3111">
        <v>3110</v>
      </c>
      <c r="G3111" s="587">
        <f t="shared" si="198"/>
        <v>472605</v>
      </c>
      <c r="H3111" s="586">
        <f t="shared" si="199"/>
        <v>7</v>
      </c>
    </row>
    <row r="3112" spans="1:8" x14ac:dyDescent="0.25">
      <c r="A3112">
        <v>3111</v>
      </c>
      <c r="B3112" s="579">
        <f t="shared" si="200"/>
        <v>236302.5</v>
      </c>
      <c r="C3112" s="586">
        <f t="shared" si="197"/>
        <v>3.5</v>
      </c>
      <c r="F3112">
        <v>3111</v>
      </c>
      <c r="G3112" s="587">
        <f t="shared" si="198"/>
        <v>472605</v>
      </c>
      <c r="H3112" s="586">
        <f t="shared" si="199"/>
        <v>7</v>
      </c>
    </row>
    <row r="3113" spans="1:8" x14ac:dyDescent="0.25">
      <c r="A3113">
        <v>3112</v>
      </c>
      <c r="B3113" s="579">
        <f t="shared" si="200"/>
        <v>236302.5</v>
      </c>
      <c r="C3113" s="586">
        <f t="shared" si="197"/>
        <v>3.5</v>
      </c>
      <c r="F3113">
        <v>3112</v>
      </c>
      <c r="G3113" s="587">
        <f t="shared" si="198"/>
        <v>472605</v>
      </c>
      <c r="H3113" s="586">
        <f t="shared" si="199"/>
        <v>7</v>
      </c>
    </row>
    <row r="3114" spans="1:8" x14ac:dyDescent="0.25">
      <c r="A3114">
        <v>3113</v>
      </c>
      <c r="B3114" s="579">
        <f t="shared" si="200"/>
        <v>236302.5</v>
      </c>
      <c r="C3114" s="586">
        <f t="shared" si="197"/>
        <v>3.5</v>
      </c>
      <c r="F3114">
        <v>3113</v>
      </c>
      <c r="G3114" s="587">
        <f t="shared" si="198"/>
        <v>472605</v>
      </c>
      <c r="H3114" s="586">
        <f t="shared" si="199"/>
        <v>7</v>
      </c>
    </row>
    <row r="3115" spans="1:8" x14ac:dyDescent="0.25">
      <c r="A3115">
        <v>3114</v>
      </c>
      <c r="B3115" s="579">
        <f t="shared" si="200"/>
        <v>236302.5</v>
      </c>
      <c r="C3115" s="586">
        <f t="shared" si="197"/>
        <v>3.5</v>
      </c>
      <c r="F3115">
        <v>3114</v>
      </c>
      <c r="G3115" s="587">
        <f t="shared" si="198"/>
        <v>472605</v>
      </c>
      <c r="H3115" s="586">
        <f t="shared" si="199"/>
        <v>7</v>
      </c>
    </row>
    <row r="3116" spans="1:8" x14ac:dyDescent="0.25">
      <c r="A3116">
        <v>3115</v>
      </c>
      <c r="B3116" s="579">
        <f t="shared" si="200"/>
        <v>236302.5</v>
      </c>
      <c r="C3116" s="586">
        <f t="shared" si="197"/>
        <v>3.5</v>
      </c>
      <c r="F3116">
        <v>3115</v>
      </c>
      <c r="G3116" s="587">
        <f t="shared" si="198"/>
        <v>472605</v>
      </c>
      <c r="H3116" s="586">
        <f t="shared" si="199"/>
        <v>7</v>
      </c>
    </row>
    <row r="3117" spans="1:8" x14ac:dyDescent="0.25">
      <c r="A3117">
        <v>3116</v>
      </c>
      <c r="B3117" s="579">
        <f t="shared" si="200"/>
        <v>236302.5</v>
      </c>
      <c r="C3117" s="586">
        <f t="shared" si="197"/>
        <v>3.5</v>
      </c>
      <c r="F3117">
        <v>3116</v>
      </c>
      <c r="G3117" s="587">
        <f t="shared" si="198"/>
        <v>472605</v>
      </c>
      <c r="H3117" s="586">
        <f t="shared" si="199"/>
        <v>7</v>
      </c>
    </row>
    <row r="3118" spans="1:8" x14ac:dyDescent="0.25">
      <c r="A3118">
        <v>3117</v>
      </c>
      <c r="B3118" s="579">
        <f t="shared" si="200"/>
        <v>236302.5</v>
      </c>
      <c r="C3118" s="586">
        <f t="shared" si="197"/>
        <v>3.5</v>
      </c>
      <c r="F3118">
        <v>3117</v>
      </c>
      <c r="G3118" s="587">
        <f t="shared" si="198"/>
        <v>472605</v>
      </c>
      <c r="H3118" s="586">
        <f t="shared" si="199"/>
        <v>7</v>
      </c>
    </row>
    <row r="3119" spans="1:8" x14ac:dyDescent="0.25">
      <c r="A3119">
        <v>3118</v>
      </c>
      <c r="B3119" s="579">
        <f t="shared" si="200"/>
        <v>236302.5</v>
      </c>
      <c r="C3119" s="586">
        <f t="shared" si="197"/>
        <v>3.5</v>
      </c>
      <c r="F3119">
        <v>3118</v>
      </c>
      <c r="G3119" s="587">
        <f t="shared" si="198"/>
        <v>472605</v>
      </c>
      <c r="H3119" s="586">
        <f t="shared" si="199"/>
        <v>7</v>
      </c>
    </row>
    <row r="3120" spans="1:8" x14ac:dyDescent="0.25">
      <c r="A3120">
        <v>3119</v>
      </c>
      <c r="B3120" s="579">
        <f t="shared" si="200"/>
        <v>236302.5</v>
      </c>
      <c r="C3120" s="586">
        <f t="shared" si="197"/>
        <v>3.5</v>
      </c>
      <c r="F3120">
        <v>3119</v>
      </c>
      <c r="G3120" s="587">
        <f t="shared" si="198"/>
        <v>472605</v>
      </c>
      <c r="H3120" s="586">
        <f t="shared" si="199"/>
        <v>7</v>
      </c>
    </row>
    <row r="3121" spans="1:8" x14ac:dyDescent="0.25">
      <c r="A3121">
        <v>3120</v>
      </c>
      <c r="B3121" s="579">
        <f t="shared" si="200"/>
        <v>236302.5</v>
      </c>
      <c r="C3121" s="586">
        <f t="shared" si="197"/>
        <v>3.5</v>
      </c>
      <c r="F3121">
        <v>3120</v>
      </c>
      <c r="G3121" s="587">
        <f t="shared" si="198"/>
        <v>472605</v>
      </c>
      <c r="H3121" s="586">
        <f t="shared" si="199"/>
        <v>7</v>
      </c>
    </row>
    <row r="3122" spans="1:8" x14ac:dyDescent="0.25">
      <c r="A3122">
        <v>3121</v>
      </c>
      <c r="B3122" s="579">
        <f t="shared" si="200"/>
        <v>236302.5</v>
      </c>
      <c r="C3122" s="586">
        <f t="shared" si="197"/>
        <v>3.5</v>
      </c>
      <c r="F3122">
        <v>3121</v>
      </c>
      <c r="G3122" s="587">
        <f t="shared" si="198"/>
        <v>472605</v>
      </c>
      <c r="H3122" s="586">
        <f t="shared" si="199"/>
        <v>7</v>
      </c>
    </row>
    <row r="3123" spans="1:8" x14ac:dyDescent="0.25">
      <c r="A3123">
        <v>3122</v>
      </c>
      <c r="B3123" s="579">
        <f t="shared" si="200"/>
        <v>236302.5</v>
      </c>
      <c r="C3123" s="586">
        <f t="shared" si="197"/>
        <v>3.5</v>
      </c>
      <c r="F3123">
        <v>3122</v>
      </c>
      <c r="G3123" s="587">
        <f t="shared" si="198"/>
        <v>472605</v>
      </c>
      <c r="H3123" s="586">
        <f t="shared" si="199"/>
        <v>7</v>
      </c>
    </row>
    <row r="3124" spans="1:8" x14ac:dyDescent="0.25">
      <c r="A3124">
        <v>3123</v>
      </c>
      <c r="B3124" s="579">
        <f t="shared" si="200"/>
        <v>236302.5</v>
      </c>
      <c r="C3124" s="586">
        <f t="shared" si="197"/>
        <v>3.5</v>
      </c>
      <c r="F3124">
        <v>3123</v>
      </c>
      <c r="G3124" s="587">
        <f t="shared" si="198"/>
        <v>472605</v>
      </c>
      <c r="H3124" s="586">
        <f t="shared" si="199"/>
        <v>7</v>
      </c>
    </row>
    <row r="3125" spans="1:8" x14ac:dyDescent="0.25">
      <c r="A3125">
        <v>3124</v>
      </c>
      <c r="B3125" s="579">
        <f t="shared" si="200"/>
        <v>236302.5</v>
      </c>
      <c r="C3125" s="586">
        <f t="shared" si="197"/>
        <v>3.5</v>
      </c>
      <c r="F3125">
        <v>3124</v>
      </c>
      <c r="G3125" s="587">
        <f t="shared" si="198"/>
        <v>472605</v>
      </c>
      <c r="H3125" s="586">
        <f t="shared" si="199"/>
        <v>7</v>
      </c>
    </row>
    <row r="3126" spans="1:8" x14ac:dyDescent="0.25">
      <c r="A3126">
        <v>3125</v>
      </c>
      <c r="B3126" s="579">
        <f t="shared" si="200"/>
        <v>236302.5</v>
      </c>
      <c r="C3126" s="586">
        <f t="shared" si="197"/>
        <v>3.5</v>
      </c>
      <c r="F3126">
        <v>3125</v>
      </c>
      <c r="G3126" s="587">
        <f t="shared" si="198"/>
        <v>472605</v>
      </c>
      <c r="H3126" s="586">
        <f t="shared" si="199"/>
        <v>7</v>
      </c>
    </row>
    <row r="3127" spans="1:8" x14ac:dyDescent="0.25">
      <c r="A3127">
        <v>3126</v>
      </c>
      <c r="B3127" s="579">
        <f t="shared" si="200"/>
        <v>236302.5</v>
      </c>
      <c r="C3127" s="586">
        <f t="shared" si="197"/>
        <v>3.5</v>
      </c>
      <c r="F3127">
        <v>3126</v>
      </c>
      <c r="G3127" s="587">
        <f t="shared" si="198"/>
        <v>472605</v>
      </c>
      <c r="H3127" s="586">
        <f t="shared" si="199"/>
        <v>7</v>
      </c>
    </row>
    <row r="3128" spans="1:8" x14ac:dyDescent="0.25">
      <c r="A3128">
        <v>3127</v>
      </c>
      <c r="B3128" s="579">
        <f t="shared" si="200"/>
        <v>236302.5</v>
      </c>
      <c r="C3128" s="586">
        <f t="shared" si="197"/>
        <v>3.5</v>
      </c>
      <c r="F3128">
        <v>3127</v>
      </c>
      <c r="G3128" s="587">
        <f t="shared" si="198"/>
        <v>472605</v>
      </c>
      <c r="H3128" s="586">
        <f t="shared" si="199"/>
        <v>7</v>
      </c>
    </row>
    <row r="3129" spans="1:8" x14ac:dyDescent="0.25">
      <c r="A3129">
        <v>3128</v>
      </c>
      <c r="B3129" s="579">
        <f t="shared" si="200"/>
        <v>236302.5</v>
      </c>
      <c r="C3129" s="586">
        <f t="shared" si="197"/>
        <v>3.5</v>
      </c>
      <c r="F3129">
        <v>3128</v>
      </c>
      <c r="G3129" s="587">
        <f t="shared" si="198"/>
        <v>472605</v>
      </c>
      <c r="H3129" s="586">
        <f t="shared" si="199"/>
        <v>7</v>
      </c>
    </row>
    <row r="3130" spans="1:8" x14ac:dyDescent="0.25">
      <c r="A3130">
        <v>3129</v>
      </c>
      <c r="B3130" s="579">
        <f t="shared" si="200"/>
        <v>236302.5</v>
      </c>
      <c r="C3130" s="586">
        <f t="shared" si="197"/>
        <v>3.5</v>
      </c>
      <c r="F3130">
        <v>3129</v>
      </c>
      <c r="G3130" s="587">
        <f t="shared" si="198"/>
        <v>472605</v>
      </c>
      <c r="H3130" s="586">
        <f t="shared" si="199"/>
        <v>7</v>
      </c>
    </row>
    <row r="3131" spans="1:8" x14ac:dyDescent="0.25">
      <c r="A3131">
        <v>3130</v>
      </c>
      <c r="B3131" s="579">
        <f t="shared" si="200"/>
        <v>236302.5</v>
      </c>
      <c r="C3131" s="586">
        <f t="shared" si="197"/>
        <v>3.5</v>
      </c>
      <c r="F3131">
        <v>3130</v>
      </c>
      <c r="G3131" s="587">
        <f t="shared" si="198"/>
        <v>472605</v>
      </c>
      <c r="H3131" s="586">
        <f t="shared" si="199"/>
        <v>7</v>
      </c>
    </row>
    <row r="3132" spans="1:8" x14ac:dyDescent="0.25">
      <c r="A3132">
        <v>3131</v>
      </c>
      <c r="B3132" s="579">
        <f t="shared" si="200"/>
        <v>236302.5</v>
      </c>
      <c r="C3132" s="586">
        <f t="shared" si="197"/>
        <v>3.5</v>
      </c>
      <c r="F3132">
        <v>3131</v>
      </c>
      <c r="G3132" s="587">
        <f t="shared" si="198"/>
        <v>472605</v>
      </c>
      <c r="H3132" s="586">
        <f t="shared" si="199"/>
        <v>7</v>
      </c>
    </row>
    <row r="3133" spans="1:8" x14ac:dyDescent="0.25">
      <c r="A3133">
        <v>3132</v>
      </c>
      <c r="B3133" s="579">
        <f t="shared" si="200"/>
        <v>236302.5</v>
      </c>
      <c r="C3133" s="586">
        <f t="shared" si="197"/>
        <v>3.5</v>
      </c>
      <c r="F3133">
        <v>3132</v>
      </c>
      <c r="G3133" s="587">
        <f t="shared" si="198"/>
        <v>472605</v>
      </c>
      <c r="H3133" s="586">
        <f t="shared" si="199"/>
        <v>7</v>
      </c>
    </row>
    <row r="3134" spans="1:8" x14ac:dyDescent="0.25">
      <c r="A3134">
        <v>3133</v>
      </c>
      <c r="B3134" s="579">
        <f t="shared" si="200"/>
        <v>236302.5</v>
      </c>
      <c r="C3134" s="586">
        <f t="shared" si="197"/>
        <v>3.5</v>
      </c>
      <c r="F3134">
        <v>3133</v>
      </c>
      <c r="G3134" s="587">
        <f t="shared" si="198"/>
        <v>472605</v>
      </c>
      <c r="H3134" s="586">
        <f t="shared" si="199"/>
        <v>7</v>
      </c>
    </row>
    <row r="3135" spans="1:8" x14ac:dyDescent="0.25">
      <c r="A3135">
        <v>3134</v>
      </c>
      <c r="B3135" s="579">
        <f t="shared" si="200"/>
        <v>236302.5</v>
      </c>
      <c r="C3135" s="586">
        <f t="shared" si="197"/>
        <v>3.5</v>
      </c>
      <c r="F3135">
        <v>3134</v>
      </c>
      <c r="G3135" s="587">
        <f t="shared" si="198"/>
        <v>472605</v>
      </c>
      <c r="H3135" s="586">
        <f t="shared" si="199"/>
        <v>7</v>
      </c>
    </row>
    <row r="3136" spans="1:8" x14ac:dyDescent="0.25">
      <c r="A3136">
        <v>3135</v>
      </c>
      <c r="B3136" s="579">
        <f t="shared" si="200"/>
        <v>236302.5</v>
      </c>
      <c r="C3136" s="586">
        <f t="shared" si="197"/>
        <v>3.5</v>
      </c>
      <c r="F3136">
        <v>3135</v>
      </c>
      <c r="G3136" s="587">
        <f t="shared" si="198"/>
        <v>472605</v>
      </c>
      <c r="H3136" s="586">
        <f t="shared" si="199"/>
        <v>7</v>
      </c>
    </row>
    <row r="3137" spans="1:8" x14ac:dyDescent="0.25">
      <c r="A3137">
        <v>3136</v>
      </c>
      <c r="B3137" s="579">
        <f t="shared" si="200"/>
        <v>236302.5</v>
      </c>
      <c r="C3137" s="586">
        <f t="shared" si="197"/>
        <v>3.5</v>
      </c>
      <c r="F3137">
        <v>3136</v>
      </c>
      <c r="G3137" s="587">
        <f t="shared" si="198"/>
        <v>472605</v>
      </c>
      <c r="H3137" s="586">
        <f t="shared" si="199"/>
        <v>7</v>
      </c>
    </row>
    <row r="3138" spans="1:8" x14ac:dyDescent="0.25">
      <c r="A3138">
        <v>3137</v>
      </c>
      <c r="B3138" s="579">
        <f t="shared" si="200"/>
        <v>236302.5</v>
      </c>
      <c r="C3138" s="586">
        <f t="shared" si="197"/>
        <v>3.5</v>
      </c>
      <c r="F3138">
        <v>3137</v>
      </c>
      <c r="G3138" s="587">
        <f t="shared" si="198"/>
        <v>472605</v>
      </c>
      <c r="H3138" s="586">
        <f t="shared" si="199"/>
        <v>7</v>
      </c>
    </row>
    <row r="3139" spans="1:8" x14ac:dyDescent="0.25">
      <c r="A3139">
        <v>3138</v>
      </c>
      <c r="B3139" s="579">
        <f t="shared" si="200"/>
        <v>236302.5</v>
      </c>
      <c r="C3139" s="586">
        <f t="shared" ref="C3139:C3202" si="201">B3139/$D$2</f>
        <v>3.5</v>
      </c>
      <c r="F3139">
        <v>3138</v>
      </c>
      <c r="G3139" s="587">
        <f t="shared" ref="G3139:G3202" si="202">H3139*$D$2</f>
        <v>472605</v>
      </c>
      <c r="H3139" s="586">
        <f t="shared" si="199"/>
        <v>7</v>
      </c>
    </row>
    <row r="3140" spans="1:8" x14ac:dyDescent="0.25">
      <c r="A3140">
        <v>3139</v>
      </c>
      <c r="B3140" s="579">
        <f t="shared" si="200"/>
        <v>236302.5</v>
      </c>
      <c r="C3140" s="586">
        <f t="shared" si="201"/>
        <v>3.5</v>
      </c>
      <c r="F3140">
        <v>3139</v>
      </c>
      <c r="G3140" s="587">
        <f t="shared" si="202"/>
        <v>472605</v>
      </c>
      <c r="H3140" s="586">
        <f t="shared" si="199"/>
        <v>7</v>
      </c>
    </row>
    <row r="3141" spans="1:8" x14ac:dyDescent="0.25">
      <c r="A3141">
        <v>3140</v>
      </c>
      <c r="B3141" s="579">
        <f t="shared" si="200"/>
        <v>236302.5</v>
      </c>
      <c r="C3141" s="586">
        <f t="shared" si="201"/>
        <v>3.5</v>
      </c>
      <c r="F3141">
        <v>3140</v>
      </c>
      <c r="G3141" s="587">
        <f t="shared" si="202"/>
        <v>472605</v>
      </c>
      <c r="H3141" s="586">
        <f t="shared" si="199"/>
        <v>7</v>
      </c>
    </row>
    <row r="3142" spans="1:8" x14ac:dyDescent="0.25">
      <c r="A3142">
        <v>3141</v>
      </c>
      <c r="B3142" s="579">
        <f t="shared" si="200"/>
        <v>236302.5</v>
      </c>
      <c r="C3142" s="586">
        <f t="shared" si="201"/>
        <v>3.5</v>
      </c>
      <c r="F3142">
        <v>3141</v>
      </c>
      <c r="G3142" s="587">
        <f t="shared" si="202"/>
        <v>472605</v>
      </c>
      <c r="H3142" s="586">
        <f t="shared" si="199"/>
        <v>7</v>
      </c>
    </row>
    <row r="3143" spans="1:8" x14ac:dyDescent="0.25">
      <c r="A3143">
        <v>3142</v>
      </c>
      <c r="B3143" s="579">
        <f t="shared" si="200"/>
        <v>236302.5</v>
      </c>
      <c r="C3143" s="586">
        <f t="shared" si="201"/>
        <v>3.5</v>
      </c>
      <c r="F3143">
        <v>3142</v>
      </c>
      <c r="G3143" s="587">
        <f t="shared" si="202"/>
        <v>472605</v>
      </c>
      <c r="H3143" s="586">
        <f t="shared" si="199"/>
        <v>7</v>
      </c>
    </row>
    <row r="3144" spans="1:8" x14ac:dyDescent="0.25">
      <c r="A3144">
        <v>3143</v>
      </c>
      <c r="B3144" s="579">
        <f t="shared" si="200"/>
        <v>236302.5</v>
      </c>
      <c r="C3144" s="586">
        <f t="shared" si="201"/>
        <v>3.5</v>
      </c>
      <c r="F3144">
        <v>3143</v>
      </c>
      <c r="G3144" s="587">
        <f t="shared" si="202"/>
        <v>472605</v>
      </c>
      <c r="H3144" s="586">
        <f t="shared" si="199"/>
        <v>7</v>
      </c>
    </row>
    <row r="3145" spans="1:8" x14ac:dyDescent="0.25">
      <c r="A3145">
        <v>3144</v>
      </c>
      <c r="B3145" s="579">
        <f t="shared" si="200"/>
        <v>236302.5</v>
      </c>
      <c r="C3145" s="586">
        <f t="shared" si="201"/>
        <v>3.5</v>
      </c>
      <c r="F3145">
        <v>3144</v>
      </c>
      <c r="G3145" s="587">
        <f t="shared" si="202"/>
        <v>472605</v>
      </c>
      <c r="H3145" s="586">
        <f t="shared" si="199"/>
        <v>7</v>
      </c>
    </row>
    <row r="3146" spans="1:8" x14ac:dyDescent="0.25">
      <c r="A3146">
        <v>3145</v>
      </c>
      <c r="B3146" s="579">
        <f t="shared" si="200"/>
        <v>236302.5</v>
      </c>
      <c r="C3146" s="586">
        <f t="shared" si="201"/>
        <v>3.5</v>
      </c>
      <c r="F3146">
        <v>3145</v>
      </c>
      <c r="G3146" s="587">
        <f t="shared" si="202"/>
        <v>472605</v>
      </c>
      <c r="H3146" s="586">
        <f t="shared" si="199"/>
        <v>7</v>
      </c>
    </row>
    <row r="3147" spans="1:8" x14ac:dyDescent="0.25">
      <c r="A3147">
        <v>3146</v>
      </c>
      <c r="B3147" s="579">
        <f t="shared" si="200"/>
        <v>236302.5</v>
      </c>
      <c r="C3147" s="586">
        <f t="shared" si="201"/>
        <v>3.5</v>
      </c>
      <c r="F3147">
        <v>3146</v>
      </c>
      <c r="G3147" s="587">
        <f t="shared" si="202"/>
        <v>472605</v>
      </c>
      <c r="H3147" s="586">
        <f t="shared" si="199"/>
        <v>7</v>
      </c>
    </row>
    <row r="3148" spans="1:8" x14ac:dyDescent="0.25">
      <c r="A3148">
        <v>3147</v>
      </c>
      <c r="B3148" s="579">
        <f t="shared" si="200"/>
        <v>236302.5</v>
      </c>
      <c r="C3148" s="586">
        <f t="shared" si="201"/>
        <v>3.5</v>
      </c>
      <c r="F3148">
        <v>3147</v>
      </c>
      <c r="G3148" s="587">
        <f t="shared" si="202"/>
        <v>472605</v>
      </c>
      <c r="H3148" s="586">
        <f t="shared" si="199"/>
        <v>7</v>
      </c>
    </row>
    <row r="3149" spans="1:8" x14ac:dyDescent="0.25">
      <c r="A3149">
        <v>3148</v>
      </c>
      <c r="B3149" s="579">
        <f t="shared" si="200"/>
        <v>236302.5</v>
      </c>
      <c r="C3149" s="586">
        <f t="shared" si="201"/>
        <v>3.5</v>
      </c>
      <c r="F3149">
        <v>3148</v>
      </c>
      <c r="G3149" s="587">
        <f t="shared" si="202"/>
        <v>472605</v>
      </c>
      <c r="H3149" s="586">
        <f t="shared" si="199"/>
        <v>7</v>
      </c>
    </row>
    <row r="3150" spans="1:8" x14ac:dyDescent="0.25">
      <c r="A3150">
        <v>3149</v>
      </c>
      <c r="B3150" s="579">
        <f t="shared" si="200"/>
        <v>236302.5</v>
      </c>
      <c r="C3150" s="586">
        <f t="shared" si="201"/>
        <v>3.5</v>
      </c>
      <c r="F3150">
        <v>3149</v>
      </c>
      <c r="G3150" s="587">
        <f t="shared" si="202"/>
        <v>472605</v>
      </c>
      <c r="H3150" s="586">
        <f t="shared" si="199"/>
        <v>7</v>
      </c>
    </row>
    <row r="3151" spans="1:8" x14ac:dyDescent="0.25">
      <c r="A3151">
        <v>3150</v>
      </c>
      <c r="B3151" s="579">
        <f t="shared" si="200"/>
        <v>236302.5</v>
      </c>
      <c r="C3151" s="586">
        <f t="shared" si="201"/>
        <v>3.5</v>
      </c>
      <c r="F3151">
        <v>3150</v>
      </c>
      <c r="G3151" s="587">
        <f t="shared" si="202"/>
        <v>472605</v>
      </c>
      <c r="H3151" s="586">
        <f t="shared" si="199"/>
        <v>7</v>
      </c>
    </row>
    <row r="3152" spans="1:8" x14ac:dyDescent="0.25">
      <c r="A3152">
        <v>3151</v>
      </c>
      <c r="B3152" s="579">
        <f t="shared" si="200"/>
        <v>236302.5</v>
      </c>
      <c r="C3152" s="586">
        <f t="shared" si="201"/>
        <v>3.5</v>
      </c>
      <c r="F3152">
        <v>3151</v>
      </c>
      <c r="G3152" s="587">
        <f t="shared" si="202"/>
        <v>472605</v>
      </c>
      <c r="H3152" s="586">
        <f t="shared" si="199"/>
        <v>7</v>
      </c>
    </row>
    <row r="3153" spans="1:8" x14ac:dyDescent="0.25">
      <c r="A3153">
        <v>3152</v>
      </c>
      <c r="B3153" s="579">
        <f t="shared" si="200"/>
        <v>236302.5</v>
      </c>
      <c r="C3153" s="586">
        <f t="shared" si="201"/>
        <v>3.5</v>
      </c>
      <c r="F3153">
        <v>3152</v>
      </c>
      <c r="G3153" s="587">
        <f t="shared" si="202"/>
        <v>472605</v>
      </c>
      <c r="H3153" s="586">
        <f t="shared" si="199"/>
        <v>7</v>
      </c>
    </row>
    <row r="3154" spans="1:8" x14ac:dyDescent="0.25">
      <c r="A3154">
        <v>3153</v>
      </c>
      <c r="B3154" s="579">
        <f t="shared" si="200"/>
        <v>236302.5</v>
      </c>
      <c r="C3154" s="586">
        <f t="shared" si="201"/>
        <v>3.5</v>
      </c>
      <c r="F3154">
        <v>3153</v>
      </c>
      <c r="G3154" s="587">
        <f t="shared" si="202"/>
        <v>472605</v>
      </c>
      <c r="H3154" s="586">
        <f t="shared" si="199"/>
        <v>7</v>
      </c>
    </row>
    <row r="3155" spans="1:8" x14ac:dyDescent="0.25">
      <c r="A3155">
        <v>3154</v>
      </c>
      <c r="B3155" s="579">
        <f t="shared" si="200"/>
        <v>236302.5</v>
      </c>
      <c r="C3155" s="586">
        <f t="shared" si="201"/>
        <v>3.5</v>
      </c>
      <c r="F3155">
        <v>3154</v>
      </c>
      <c r="G3155" s="587">
        <f t="shared" si="202"/>
        <v>472605</v>
      </c>
      <c r="H3155" s="586">
        <f t="shared" ref="H3155:H3218" si="203">$L$7</f>
        <v>7</v>
      </c>
    </row>
    <row r="3156" spans="1:8" x14ac:dyDescent="0.25">
      <c r="A3156">
        <v>3155</v>
      </c>
      <c r="B3156" s="579">
        <f t="shared" si="200"/>
        <v>236302.5</v>
      </c>
      <c r="C3156" s="586">
        <f t="shared" si="201"/>
        <v>3.5</v>
      </c>
      <c r="F3156">
        <v>3155</v>
      </c>
      <c r="G3156" s="587">
        <f t="shared" si="202"/>
        <v>472605</v>
      </c>
      <c r="H3156" s="586">
        <f t="shared" si="203"/>
        <v>7</v>
      </c>
    </row>
    <row r="3157" spans="1:8" x14ac:dyDescent="0.25">
      <c r="A3157">
        <v>3156</v>
      </c>
      <c r="B3157" s="579">
        <f t="shared" si="200"/>
        <v>236302.5</v>
      </c>
      <c r="C3157" s="586">
        <f t="shared" si="201"/>
        <v>3.5</v>
      </c>
      <c r="F3157">
        <v>3156</v>
      </c>
      <c r="G3157" s="587">
        <f t="shared" si="202"/>
        <v>472605</v>
      </c>
      <c r="H3157" s="586">
        <f t="shared" si="203"/>
        <v>7</v>
      </c>
    </row>
    <row r="3158" spans="1:8" x14ac:dyDescent="0.25">
      <c r="A3158">
        <v>3157</v>
      </c>
      <c r="B3158" s="579">
        <f t="shared" si="200"/>
        <v>236302.5</v>
      </c>
      <c r="C3158" s="586">
        <f t="shared" si="201"/>
        <v>3.5</v>
      </c>
      <c r="F3158">
        <v>3157</v>
      </c>
      <c r="G3158" s="587">
        <f t="shared" si="202"/>
        <v>472605</v>
      </c>
      <c r="H3158" s="586">
        <f t="shared" si="203"/>
        <v>7</v>
      </c>
    </row>
    <row r="3159" spans="1:8" x14ac:dyDescent="0.25">
      <c r="A3159">
        <v>3158</v>
      </c>
      <c r="B3159" s="579">
        <f t="shared" si="200"/>
        <v>236302.5</v>
      </c>
      <c r="C3159" s="586">
        <f t="shared" si="201"/>
        <v>3.5</v>
      </c>
      <c r="F3159">
        <v>3158</v>
      </c>
      <c r="G3159" s="587">
        <f t="shared" si="202"/>
        <v>472605</v>
      </c>
      <c r="H3159" s="586">
        <f t="shared" si="203"/>
        <v>7</v>
      </c>
    </row>
    <row r="3160" spans="1:8" x14ac:dyDescent="0.25">
      <c r="A3160">
        <v>3159</v>
      </c>
      <c r="B3160" s="579">
        <f t="shared" si="200"/>
        <v>236302.5</v>
      </c>
      <c r="C3160" s="586">
        <f t="shared" si="201"/>
        <v>3.5</v>
      </c>
      <c r="F3160">
        <v>3159</v>
      </c>
      <c r="G3160" s="587">
        <f t="shared" si="202"/>
        <v>472605</v>
      </c>
      <c r="H3160" s="586">
        <f t="shared" si="203"/>
        <v>7</v>
      </c>
    </row>
    <row r="3161" spans="1:8" x14ac:dyDescent="0.25">
      <c r="A3161">
        <v>3160</v>
      </c>
      <c r="B3161" s="579">
        <f t="shared" si="200"/>
        <v>236302.5</v>
      </c>
      <c r="C3161" s="586">
        <f t="shared" si="201"/>
        <v>3.5</v>
      </c>
      <c r="F3161">
        <v>3160</v>
      </c>
      <c r="G3161" s="587">
        <f t="shared" si="202"/>
        <v>472605</v>
      </c>
      <c r="H3161" s="586">
        <f t="shared" si="203"/>
        <v>7</v>
      </c>
    </row>
    <row r="3162" spans="1:8" x14ac:dyDescent="0.25">
      <c r="A3162">
        <v>3161</v>
      </c>
      <c r="B3162" s="579">
        <f t="shared" si="200"/>
        <v>236302.5</v>
      </c>
      <c r="C3162" s="586">
        <f t="shared" si="201"/>
        <v>3.5</v>
      </c>
      <c r="F3162">
        <v>3161</v>
      </c>
      <c r="G3162" s="587">
        <f t="shared" si="202"/>
        <v>472605</v>
      </c>
      <c r="H3162" s="586">
        <f t="shared" si="203"/>
        <v>7</v>
      </c>
    </row>
    <row r="3163" spans="1:8" x14ac:dyDescent="0.25">
      <c r="A3163">
        <v>3162</v>
      </c>
      <c r="B3163" s="579">
        <f t="shared" ref="B3163:B3226" si="204">3.5*$D$2</f>
        <v>236302.5</v>
      </c>
      <c r="C3163" s="586">
        <f t="shared" si="201"/>
        <v>3.5</v>
      </c>
      <c r="F3163">
        <v>3162</v>
      </c>
      <c r="G3163" s="587">
        <f t="shared" si="202"/>
        <v>472605</v>
      </c>
      <c r="H3163" s="586">
        <f t="shared" si="203"/>
        <v>7</v>
      </c>
    </row>
    <row r="3164" spans="1:8" x14ac:dyDescent="0.25">
      <c r="A3164">
        <v>3163</v>
      </c>
      <c r="B3164" s="579">
        <f t="shared" si="204"/>
        <v>236302.5</v>
      </c>
      <c r="C3164" s="586">
        <f t="shared" si="201"/>
        <v>3.5</v>
      </c>
      <c r="F3164">
        <v>3163</v>
      </c>
      <c r="G3164" s="587">
        <f t="shared" si="202"/>
        <v>472605</v>
      </c>
      <c r="H3164" s="586">
        <f t="shared" si="203"/>
        <v>7</v>
      </c>
    </row>
    <row r="3165" spans="1:8" x14ac:dyDescent="0.25">
      <c r="A3165">
        <v>3164</v>
      </c>
      <c r="B3165" s="579">
        <f t="shared" si="204"/>
        <v>236302.5</v>
      </c>
      <c r="C3165" s="586">
        <f t="shared" si="201"/>
        <v>3.5</v>
      </c>
      <c r="F3165">
        <v>3164</v>
      </c>
      <c r="G3165" s="587">
        <f t="shared" si="202"/>
        <v>472605</v>
      </c>
      <c r="H3165" s="586">
        <f t="shared" si="203"/>
        <v>7</v>
      </c>
    </row>
    <row r="3166" spans="1:8" x14ac:dyDescent="0.25">
      <c r="A3166">
        <v>3165</v>
      </c>
      <c r="B3166" s="579">
        <f t="shared" si="204"/>
        <v>236302.5</v>
      </c>
      <c r="C3166" s="586">
        <f t="shared" si="201"/>
        <v>3.5</v>
      </c>
      <c r="F3166">
        <v>3165</v>
      </c>
      <c r="G3166" s="587">
        <f t="shared" si="202"/>
        <v>472605</v>
      </c>
      <c r="H3166" s="586">
        <f t="shared" si="203"/>
        <v>7</v>
      </c>
    </row>
    <row r="3167" spans="1:8" x14ac:dyDescent="0.25">
      <c r="A3167">
        <v>3166</v>
      </c>
      <c r="B3167" s="579">
        <f t="shared" si="204"/>
        <v>236302.5</v>
      </c>
      <c r="C3167" s="586">
        <f t="shared" si="201"/>
        <v>3.5</v>
      </c>
      <c r="F3167">
        <v>3166</v>
      </c>
      <c r="G3167" s="587">
        <f t="shared" si="202"/>
        <v>472605</v>
      </c>
      <c r="H3167" s="586">
        <f t="shared" si="203"/>
        <v>7</v>
      </c>
    </row>
    <row r="3168" spans="1:8" x14ac:dyDescent="0.25">
      <c r="A3168">
        <v>3167</v>
      </c>
      <c r="B3168" s="579">
        <f t="shared" si="204"/>
        <v>236302.5</v>
      </c>
      <c r="C3168" s="586">
        <f t="shared" si="201"/>
        <v>3.5</v>
      </c>
      <c r="F3168">
        <v>3167</v>
      </c>
      <c r="G3168" s="587">
        <f t="shared" si="202"/>
        <v>472605</v>
      </c>
      <c r="H3168" s="586">
        <f t="shared" si="203"/>
        <v>7</v>
      </c>
    </row>
    <row r="3169" spans="1:8" x14ac:dyDescent="0.25">
      <c r="A3169">
        <v>3168</v>
      </c>
      <c r="B3169" s="579">
        <f t="shared" si="204"/>
        <v>236302.5</v>
      </c>
      <c r="C3169" s="586">
        <f t="shared" si="201"/>
        <v>3.5</v>
      </c>
      <c r="F3169">
        <v>3168</v>
      </c>
      <c r="G3169" s="587">
        <f t="shared" si="202"/>
        <v>472605</v>
      </c>
      <c r="H3169" s="586">
        <f t="shared" si="203"/>
        <v>7</v>
      </c>
    </row>
    <row r="3170" spans="1:8" x14ac:dyDescent="0.25">
      <c r="A3170">
        <v>3169</v>
      </c>
      <c r="B3170" s="579">
        <f t="shared" si="204"/>
        <v>236302.5</v>
      </c>
      <c r="C3170" s="586">
        <f t="shared" si="201"/>
        <v>3.5</v>
      </c>
      <c r="F3170">
        <v>3169</v>
      </c>
      <c r="G3170" s="587">
        <f t="shared" si="202"/>
        <v>472605</v>
      </c>
      <c r="H3170" s="586">
        <f t="shared" si="203"/>
        <v>7</v>
      </c>
    </row>
    <row r="3171" spans="1:8" x14ac:dyDescent="0.25">
      <c r="A3171">
        <v>3170</v>
      </c>
      <c r="B3171" s="579">
        <f t="shared" si="204"/>
        <v>236302.5</v>
      </c>
      <c r="C3171" s="586">
        <f t="shared" si="201"/>
        <v>3.5</v>
      </c>
      <c r="F3171">
        <v>3170</v>
      </c>
      <c r="G3171" s="587">
        <f t="shared" si="202"/>
        <v>472605</v>
      </c>
      <c r="H3171" s="586">
        <f t="shared" si="203"/>
        <v>7</v>
      </c>
    </row>
    <row r="3172" spans="1:8" x14ac:dyDescent="0.25">
      <c r="A3172">
        <v>3171</v>
      </c>
      <c r="B3172" s="579">
        <f t="shared" si="204"/>
        <v>236302.5</v>
      </c>
      <c r="C3172" s="586">
        <f t="shared" si="201"/>
        <v>3.5</v>
      </c>
      <c r="F3172">
        <v>3171</v>
      </c>
      <c r="G3172" s="587">
        <f t="shared" si="202"/>
        <v>472605</v>
      </c>
      <c r="H3172" s="586">
        <f t="shared" si="203"/>
        <v>7</v>
      </c>
    </row>
    <row r="3173" spans="1:8" x14ac:dyDescent="0.25">
      <c r="A3173">
        <v>3172</v>
      </c>
      <c r="B3173" s="579">
        <f t="shared" si="204"/>
        <v>236302.5</v>
      </c>
      <c r="C3173" s="586">
        <f t="shared" si="201"/>
        <v>3.5</v>
      </c>
      <c r="F3173">
        <v>3172</v>
      </c>
      <c r="G3173" s="587">
        <f t="shared" si="202"/>
        <v>472605</v>
      </c>
      <c r="H3173" s="586">
        <f t="shared" si="203"/>
        <v>7</v>
      </c>
    </row>
    <row r="3174" spans="1:8" x14ac:dyDescent="0.25">
      <c r="A3174">
        <v>3173</v>
      </c>
      <c r="B3174" s="579">
        <f t="shared" si="204"/>
        <v>236302.5</v>
      </c>
      <c r="C3174" s="586">
        <f t="shared" si="201"/>
        <v>3.5</v>
      </c>
      <c r="F3174">
        <v>3173</v>
      </c>
      <c r="G3174" s="587">
        <f t="shared" si="202"/>
        <v>472605</v>
      </c>
      <c r="H3174" s="586">
        <f t="shared" si="203"/>
        <v>7</v>
      </c>
    </row>
    <row r="3175" spans="1:8" x14ac:dyDescent="0.25">
      <c r="A3175">
        <v>3174</v>
      </c>
      <c r="B3175" s="579">
        <f t="shared" si="204"/>
        <v>236302.5</v>
      </c>
      <c r="C3175" s="586">
        <f t="shared" si="201"/>
        <v>3.5</v>
      </c>
      <c r="F3175">
        <v>3174</v>
      </c>
      <c r="G3175" s="587">
        <f t="shared" si="202"/>
        <v>472605</v>
      </c>
      <c r="H3175" s="586">
        <f t="shared" si="203"/>
        <v>7</v>
      </c>
    </row>
    <row r="3176" spans="1:8" x14ac:dyDescent="0.25">
      <c r="A3176">
        <v>3175</v>
      </c>
      <c r="B3176" s="579">
        <f t="shared" si="204"/>
        <v>236302.5</v>
      </c>
      <c r="C3176" s="586">
        <f t="shared" si="201"/>
        <v>3.5</v>
      </c>
      <c r="F3176">
        <v>3175</v>
      </c>
      <c r="G3176" s="587">
        <f t="shared" si="202"/>
        <v>472605</v>
      </c>
      <c r="H3176" s="586">
        <f t="shared" si="203"/>
        <v>7</v>
      </c>
    </row>
    <row r="3177" spans="1:8" x14ac:dyDescent="0.25">
      <c r="A3177">
        <v>3176</v>
      </c>
      <c r="B3177" s="579">
        <f t="shared" si="204"/>
        <v>236302.5</v>
      </c>
      <c r="C3177" s="586">
        <f t="shared" si="201"/>
        <v>3.5</v>
      </c>
      <c r="F3177">
        <v>3176</v>
      </c>
      <c r="G3177" s="587">
        <f t="shared" si="202"/>
        <v>472605</v>
      </c>
      <c r="H3177" s="586">
        <f t="shared" si="203"/>
        <v>7</v>
      </c>
    </row>
    <row r="3178" spans="1:8" x14ac:dyDescent="0.25">
      <c r="A3178">
        <v>3177</v>
      </c>
      <c r="B3178" s="579">
        <f t="shared" si="204"/>
        <v>236302.5</v>
      </c>
      <c r="C3178" s="586">
        <f t="shared" si="201"/>
        <v>3.5</v>
      </c>
      <c r="F3178">
        <v>3177</v>
      </c>
      <c r="G3178" s="587">
        <f t="shared" si="202"/>
        <v>472605</v>
      </c>
      <c r="H3178" s="586">
        <f t="shared" si="203"/>
        <v>7</v>
      </c>
    </row>
    <row r="3179" spans="1:8" x14ac:dyDescent="0.25">
      <c r="A3179">
        <v>3178</v>
      </c>
      <c r="B3179" s="579">
        <f t="shared" si="204"/>
        <v>236302.5</v>
      </c>
      <c r="C3179" s="586">
        <f t="shared" si="201"/>
        <v>3.5</v>
      </c>
      <c r="F3179">
        <v>3178</v>
      </c>
      <c r="G3179" s="587">
        <f t="shared" si="202"/>
        <v>472605</v>
      </c>
      <c r="H3179" s="586">
        <f t="shared" si="203"/>
        <v>7</v>
      </c>
    </row>
    <row r="3180" spans="1:8" x14ac:dyDescent="0.25">
      <c r="A3180">
        <v>3179</v>
      </c>
      <c r="B3180" s="579">
        <f t="shared" si="204"/>
        <v>236302.5</v>
      </c>
      <c r="C3180" s="586">
        <f t="shared" si="201"/>
        <v>3.5</v>
      </c>
      <c r="F3180">
        <v>3179</v>
      </c>
      <c r="G3180" s="587">
        <f t="shared" si="202"/>
        <v>472605</v>
      </c>
      <c r="H3180" s="586">
        <f t="shared" si="203"/>
        <v>7</v>
      </c>
    </row>
    <row r="3181" spans="1:8" x14ac:dyDescent="0.25">
      <c r="A3181">
        <v>3180</v>
      </c>
      <c r="B3181" s="579">
        <f t="shared" si="204"/>
        <v>236302.5</v>
      </c>
      <c r="C3181" s="586">
        <f t="shared" si="201"/>
        <v>3.5</v>
      </c>
      <c r="F3181">
        <v>3180</v>
      </c>
      <c r="G3181" s="587">
        <f t="shared" si="202"/>
        <v>472605</v>
      </c>
      <c r="H3181" s="586">
        <f t="shared" si="203"/>
        <v>7</v>
      </c>
    </row>
    <row r="3182" spans="1:8" x14ac:dyDescent="0.25">
      <c r="A3182">
        <v>3181</v>
      </c>
      <c r="B3182" s="579">
        <f t="shared" si="204"/>
        <v>236302.5</v>
      </c>
      <c r="C3182" s="586">
        <f t="shared" si="201"/>
        <v>3.5</v>
      </c>
      <c r="F3182">
        <v>3181</v>
      </c>
      <c r="G3182" s="587">
        <f t="shared" si="202"/>
        <v>472605</v>
      </c>
      <c r="H3182" s="586">
        <f t="shared" si="203"/>
        <v>7</v>
      </c>
    </row>
    <row r="3183" spans="1:8" x14ac:dyDescent="0.25">
      <c r="A3183">
        <v>3182</v>
      </c>
      <c r="B3183" s="579">
        <f t="shared" si="204"/>
        <v>236302.5</v>
      </c>
      <c r="C3183" s="586">
        <f t="shared" si="201"/>
        <v>3.5</v>
      </c>
      <c r="F3183">
        <v>3182</v>
      </c>
      <c r="G3183" s="587">
        <f t="shared" si="202"/>
        <v>472605</v>
      </c>
      <c r="H3183" s="586">
        <f t="shared" si="203"/>
        <v>7</v>
      </c>
    </row>
    <row r="3184" spans="1:8" x14ac:dyDescent="0.25">
      <c r="A3184">
        <v>3183</v>
      </c>
      <c r="B3184" s="579">
        <f t="shared" si="204"/>
        <v>236302.5</v>
      </c>
      <c r="C3184" s="586">
        <f t="shared" si="201"/>
        <v>3.5</v>
      </c>
      <c r="F3184">
        <v>3183</v>
      </c>
      <c r="G3184" s="587">
        <f t="shared" si="202"/>
        <v>472605</v>
      </c>
      <c r="H3184" s="586">
        <f t="shared" si="203"/>
        <v>7</v>
      </c>
    </row>
    <row r="3185" spans="1:8" x14ac:dyDescent="0.25">
      <c r="A3185">
        <v>3184</v>
      </c>
      <c r="B3185" s="579">
        <f t="shared" si="204"/>
        <v>236302.5</v>
      </c>
      <c r="C3185" s="586">
        <f t="shared" si="201"/>
        <v>3.5</v>
      </c>
      <c r="F3185">
        <v>3184</v>
      </c>
      <c r="G3185" s="587">
        <f t="shared" si="202"/>
        <v>472605</v>
      </c>
      <c r="H3185" s="586">
        <f t="shared" si="203"/>
        <v>7</v>
      </c>
    </row>
    <row r="3186" spans="1:8" x14ac:dyDescent="0.25">
      <c r="A3186">
        <v>3185</v>
      </c>
      <c r="B3186" s="579">
        <f t="shared" si="204"/>
        <v>236302.5</v>
      </c>
      <c r="C3186" s="586">
        <f t="shared" si="201"/>
        <v>3.5</v>
      </c>
      <c r="F3186">
        <v>3185</v>
      </c>
      <c r="G3186" s="587">
        <f t="shared" si="202"/>
        <v>472605</v>
      </c>
      <c r="H3186" s="586">
        <f t="shared" si="203"/>
        <v>7</v>
      </c>
    </row>
    <row r="3187" spans="1:8" x14ac:dyDescent="0.25">
      <c r="A3187">
        <v>3186</v>
      </c>
      <c r="B3187" s="579">
        <f t="shared" si="204"/>
        <v>236302.5</v>
      </c>
      <c r="C3187" s="586">
        <f t="shared" si="201"/>
        <v>3.5</v>
      </c>
      <c r="F3187">
        <v>3186</v>
      </c>
      <c r="G3187" s="587">
        <f t="shared" si="202"/>
        <v>472605</v>
      </c>
      <c r="H3187" s="586">
        <f t="shared" si="203"/>
        <v>7</v>
      </c>
    </row>
    <row r="3188" spans="1:8" x14ac:dyDescent="0.25">
      <c r="A3188">
        <v>3187</v>
      </c>
      <c r="B3188" s="579">
        <f t="shared" si="204"/>
        <v>236302.5</v>
      </c>
      <c r="C3188" s="586">
        <f t="shared" si="201"/>
        <v>3.5</v>
      </c>
      <c r="F3188">
        <v>3187</v>
      </c>
      <c r="G3188" s="587">
        <f t="shared" si="202"/>
        <v>472605</v>
      </c>
      <c r="H3188" s="586">
        <f t="shared" si="203"/>
        <v>7</v>
      </c>
    </row>
    <row r="3189" spans="1:8" x14ac:dyDescent="0.25">
      <c r="A3189">
        <v>3188</v>
      </c>
      <c r="B3189" s="579">
        <f t="shared" si="204"/>
        <v>236302.5</v>
      </c>
      <c r="C3189" s="586">
        <f t="shared" si="201"/>
        <v>3.5</v>
      </c>
      <c r="F3189">
        <v>3188</v>
      </c>
      <c r="G3189" s="587">
        <f t="shared" si="202"/>
        <v>472605</v>
      </c>
      <c r="H3189" s="586">
        <f t="shared" si="203"/>
        <v>7</v>
      </c>
    </row>
    <row r="3190" spans="1:8" x14ac:dyDescent="0.25">
      <c r="A3190">
        <v>3189</v>
      </c>
      <c r="B3190" s="579">
        <f t="shared" si="204"/>
        <v>236302.5</v>
      </c>
      <c r="C3190" s="586">
        <f t="shared" si="201"/>
        <v>3.5</v>
      </c>
      <c r="F3190">
        <v>3189</v>
      </c>
      <c r="G3190" s="587">
        <f t="shared" si="202"/>
        <v>472605</v>
      </c>
      <c r="H3190" s="586">
        <f t="shared" si="203"/>
        <v>7</v>
      </c>
    </row>
    <row r="3191" spans="1:8" x14ac:dyDescent="0.25">
      <c r="A3191">
        <v>3190</v>
      </c>
      <c r="B3191" s="579">
        <f t="shared" si="204"/>
        <v>236302.5</v>
      </c>
      <c r="C3191" s="586">
        <f t="shared" si="201"/>
        <v>3.5</v>
      </c>
      <c r="F3191">
        <v>3190</v>
      </c>
      <c r="G3191" s="587">
        <f t="shared" si="202"/>
        <v>472605</v>
      </c>
      <c r="H3191" s="586">
        <f t="shared" si="203"/>
        <v>7</v>
      </c>
    </row>
    <row r="3192" spans="1:8" x14ac:dyDescent="0.25">
      <c r="A3192">
        <v>3191</v>
      </c>
      <c r="B3192" s="579">
        <f t="shared" si="204"/>
        <v>236302.5</v>
      </c>
      <c r="C3192" s="586">
        <f t="shared" si="201"/>
        <v>3.5</v>
      </c>
      <c r="F3192">
        <v>3191</v>
      </c>
      <c r="G3192" s="587">
        <f t="shared" si="202"/>
        <v>472605</v>
      </c>
      <c r="H3192" s="586">
        <f t="shared" si="203"/>
        <v>7</v>
      </c>
    </row>
    <row r="3193" spans="1:8" x14ac:dyDescent="0.25">
      <c r="A3193">
        <v>3192</v>
      </c>
      <c r="B3193" s="579">
        <f t="shared" si="204"/>
        <v>236302.5</v>
      </c>
      <c r="C3193" s="586">
        <f t="shared" si="201"/>
        <v>3.5</v>
      </c>
      <c r="F3193">
        <v>3192</v>
      </c>
      <c r="G3193" s="587">
        <f t="shared" si="202"/>
        <v>472605</v>
      </c>
      <c r="H3193" s="586">
        <f t="shared" si="203"/>
        <v>7</v>
      </c>
    </row>
    <row r="3194" spans="1:8" x14ac:dyDescent="0.25">
      <c r="A3194">
        <v>3193</v>
      </c>
      <c r="B3194" s="579">
        <f t="shared" si="204"/>
        <v>236302.5</v>
      </c>
      <c r="C3194" s="586">
        <f t="shared" si="201"/>
        <v>3.5</v>
      </c>
      <c r="F3194">
        <v>3193</v>
      </c>
      <c r="G3194" s="587">
        <f t="shared" si="202"/>
        <v>472605</v>
      </c>
      <c r="H3194" s="586">
        <f t="shared" si="203"/>
        <v>7</v>
      </c>
    </row>
    <row r="3195" spans="1:8" x14ac:dyDescent="0.25">
      <c r="A3195">
        <v>3194</v>
      </c>
      <c r="B3195" s="579">
        <f t="shared" si="204"/>
        <v>236302.5</v>
      </c>
      <c r="C3195" s="586">
        <f t="shared" si="201"/>
        <v>3.5</v>
      </c>
      <c r="F3195">
        <v>3194</v>
      </c>
      <c r="G3195" s="587">
        <f t="shared" si="202"/>
        <v>472605</v>
      </c>
      <c r="H3195" s="586">
        <f t="shared" si="203"/>
        <v>7</v>
      </c>
    </row>
    <row r="3196" spans="1:8" x14ac:dyDescent="0.25">
      <c r="A3196">
        <v>3195</v>
      </c>
      <c r="B3196" s="579">
        <f t="shared" si="204"/>
        <v>236302.5</v>
      </c>
      <c r="C3196" s="586">
        <f t="shared" si="201"/>
        <v>3.5</v>
      </c>
      <c r="F3196">
        <v>3195</v>
      </c>
      <c r="G3196" s="587">
        <f t="shared" si="202"/>
        <v>472605</v>
      </c>
      <c r="H3196" s="586">
        <f t="shared" si="203"/>
        <v>7</v>
      </c>
    </row>
    <row r="3197" spans="1:8" x14ac:dyDescent="0.25">
      <c r="A3197">
        <v>3196</v>
      </c>
      <c r="B3197" s="579">
        <f t="shared" si="204"/>
        <v>236302.5</v>
      </c>
      <c r="C3197" s="586">
        <f t="shared" si="201"/>
        <v>3.5</v>
      </c>
      <c r="F3197">
        <v>3196</v>
      </c>
      <c r="G3197" s="587">
        <f t="shared" si="202"/>
        <v>472605</v>
      </c>
      <c r="H3197" s="586">
        <f t="shared" si="203"/>
        <v>7</v>
      </c>
    </row>
    <row r="3198" spans="1:8" x14ac:dyDescent="0.25">
      <c r="A3198">
        <v>3197</v>
      </c>
      <c r="B3198" s="579">
        <f t="shared" si="204"/>
        <v>236302.5</v>
      </c>
      <c r="C3198" s="586">
        <f t="shared" si="201"/>
        <v>3.5</v>
      </c>
      <c r="F3198">
        <v>3197</v>
      </c>
      <c r="G3198" s="587">
        <f t="shared" si="202"/>
        <v>472605</v>
      </c>
      <c r="H3198" s="586">
        <f t="shared" si="203"/>
        <v>7</v>
      </c>
    </row>
    <row r="3199" spans="1:8" x14ac:dyDescent="0.25">
      <c r="A3199">
        <v>3198</v>
      </c>
      <c r="B3199" s="579">
        <f t="shared" si="204"/>
        <v>236302.5</v>
      </c>
      <c r="C3199" s="586">
        <f t="shared" si="201"/>
        <v>3.5</v>
      </c>
      <c r="F3199">
        <v>3198</v>
      </c>
      <c r="G3199" s="587">
        <f t="shared" si="202"/>
        <v>472605</v>
      </c>
      <c r="H3199" s="586">
        <f t="shared" si="203"/>
        <v>7</v>
      </c>
    </row>
    <row r="3200" spans="1:8" x14ac:dyDescent="0.25">
      <c r="A3200">
        <v>3199</v>
      </c>
      <c r="B3200" s="579">
        <f t="shared" si="204"/>
        <v>236302.5</v>
      </c>
      <c r="C3200" s="586">
        <f t="shared" si="201"/>
        <v>3.5</v>
      </c>
      <c r="F3200">
        <v>3199</v>
      </c>
      <c r="G3200" s="587">
        <f t="shared" si="202"/>
        <v>472605</v>
      </c>
      <c r="H3200" s="586">
        <f t="shared" si="203"/>
        <v>7</v>
      </c>
    </row>
    <row r="3201" spans="1:8" x14ac:dyDescent="0.25">
      <c r="A3201">
        <v>3200</v>
      </c>
      <c r="B3201" s="579">
        <f t="shared" si="204"/>
        <v>236302.5</v>
      </c>
      <c r="C3201" s="586">
        <f t="shared" si="201"/>
        <v>3.5</v>
      </c>
      <c r="F3201">
        <v>3200</v>
      </c>
      <c r="G3201" s="587">
        <f t="shared" si="202"/>
        <v>472605</v>
      </c>
      <c r="H3201" s="586">
        <f t="shared" si="203"/>
        <v>7</v>
      </c>
    </row>
    <row r="3202" spans="1:8" x14ac:dyDescent="0.25">
      <c r="A3202">
        <v>3201</v>
      </c>
      <c r="B3202" s="579">
        <f t="shared" si="204"/>
        <v>236302.5</v>
      </c>
      <c r="C3202" s="586">
        <f t="shared" si="201"/>
        <v>3.5</v>
      </c>
      <c r="F3202">
        <v>3201</v>
      </c>
      <c r="G3202" s="587">
        <f t="shared" si="202"/>
        <v>472605</v>
      </c>
      <c r="H3202" s="586">
        <f t="shared" si="203"/>
        <v>7</v>
      </c>
    </row>
    <row r="3203" spans="1:8" x14ac:dyDescent="0.25">
      <c r="A3203">
        <v>3202</v>
      </c>
      <c r="B3203" s="579">
        <f t="shared" si="204"/>
        <v>236302.5</v>
      </c>
      <c r="C3203" s="586">
        <f t="shared" ref="C3203:C3266" si="205">B3203/$D$2</f>
        <v>3.5</v>
      </c>
      <c r="F3203">
        <v>3202</v>
      </c>
      <c r="G3203" s="587">
        <f t="shared" ref="G3203:G3266" si="206">H3203*$D$2</f>
        <v>472605</v>
      </c>
      <c r="H3203" s="586">
        <f t="shared" si="203"/>
        <v>7</v>
      </c>
    </row>
    <row r="3204" spans="1:8" x14ac:dyDescent="0.25">
      <c r="A3204">
        <v>3203</v>
      </c>
      <c r="B3204" s="579">
        <f t="shared" si="204"/>
        <v>236302.5</v>
      </c>
      <c r="C3204" s="586">
        <f t="shared" si="205"/>
        <v>3.5</v>
      </c>
      <c r="F3204">
        <v>3203</v>
      </c>
      <c r="G3204" s="587">
        <f t="shared" si="206"/>
        <v>472605</v>
      </c>
      <c r="H3204" s="586">
        <f t="shared" si="203"/>
        <v>7</v>
      </c>
    </row>
    <row r="3205" spans="1:8" x14ac:dyDescent="0.25">
      <c r="A3205">
        <v>3204</v>
      </c>
      <c r="B3205" s="579">
        <f t="shared" si="204"/>
        <v>236302.5</v>
      </c>
      <c r="C3205" s="586">
        <f t="shared" si="205"/>
        <v>3.5</v>
      </c>
      <c r="F3205">
        <v>3204</v>
      </c>
      <c r="G3205" s="587">
        <f t="shared" si="206"/>
        <v>472605</v>
      </c>
      <c r="H3205" s="586">
        <f t="shared" si="203"/>
        <v>7</v>
      </c>
    </row>
    <row r="3206" spans="1:8" x14ac:dyDescent="0.25">
      <c r="A3206">
        <v>3205</v>
      </c>
      <c r="B3206" s="579">
        <f t="shared" si="204"/>
        <v>236302.5</v>
      </c>
      <c r="C3206" s="586">
        <f t="shared" si="205"/>
        <v>3.5</v>
      </c>
      <c r="F3206">
        <v>3205</v>
      </c>
      <c r="G3206" s="587">
        <f t="shared" si="206"/>
        <v>472605</v>
      </c>
      <c r="H3206" s="586">
        <f t="shared" si="203"/>
        <v>7</v>
      </c>
    </row>
    <row r="3207" spans="1:8" x14ac:dyDescent="0.25">
      <c r="A3207">
        <v>3206</v>
      </c>
      <c r="B3207" s="579">
        <f t="shared" si="204"/>
        <v>236302.5</v>
      </c>
      <c r="C3207" s="586">
        <f t="shared" si="205"/>
        <v>3.5</v>
      </c>
      <c r="F3207">
        <v>3206</v>
      </c>
      <c r="G3207" s="587">
        <f t="shared" si="206"/>
        <v>472605</v>
      </c>
      <c r="H3207" s="586">
        <f t="shared" si="203"/>
        <v>7</v>
      </c>
    </row>
    <row r="3208" spans="1:8" x14ac:dyDescent="0.25">
      <c r="A3208">
        <v>3207</v>
      </c>
      <c r="B3208" s="579">
        <f t="shared" si="204"/>
        <v>236302.5</v>
      </c>
      <c r="C3208" s="586">
        <f t="shared" si="205"/>
        <v>3.5</v>
      </c>
      <c r="F3208">
        <v>3207</v>
      </c>
      <c r="G3208" s="587">
        <f t="shared" si="206"/>
        <v>472605</v>
      </c>
      <c r="H3208" s="586">
        <f t="shared" si="203"/>
        <v>7</v>
      </c>
    </row>
    <row r="3209" spans="1:8" x14ac:dyDescent="0.25">
      <c r="A3209">
        <v>3208</v>
      </c>
      <c r="B3209" s="579">
        <f t="shared" si="204"/>
        <v>236302.5</v>
      </c>
      <c r="C3209" s="586">
        <f t="shared" si="205"/>
        <v>3.5</v>
      </c>
      <c r="F3209">
        <v>3208</v>
      </c>
      <c r="G3209" s="587">
        <f t="shared" si="206"/>
        <v>472605</v>
      </c>
      <c r="H3209" s="586">
        <f t="shared" si="203"/>
        <v>7</v>
      </c>
    </row>
    <row r="3210" spans="1:8" x14ac:dyDescent="0.25">
      <c r="A3210">
        <v>3209</v>
      </c>
      <c r="B3210" s="579">
        <f t="shared" si="204"/>
        <v>236302.5</v>
      </c>
      <c r="C3210" s="586">
        <f t="shared" si="205"/>
        <v>3.5</v>
      </c>
      <c r="F3210">
        <v>3209</v>
      </c>
      <c r="G3210" s="587">
        <f t="shared" si="206"/>
        <v>472605</v>
      </c>
      <c r="H3210" s="586">
        <f t="shared" si="203"/>
        <v>7</v>
      </c>
    </row>
    <row r="3211" spans="1:8" x14ac:dyDescent="0.25">
      <c r="A3211">
        <v>3210</v>
      </c>
      <c r="B3211" s="579">
        <f t="shared" si="204"/>
        <v>236302.5</v>
      </c>
      <c r="C3211" s="586">
        <f t="shared" si="205"/>
        <v>3.5</v>
      </c>
      <c r="F3211">
        <v>3210</v>
      </c>
      <c r="G3211" s="587">
        <f t="shared" si="206"/>
        <v>472605</v>
      </c>
      <c r="H3211" s="586">
        <f t="shared" si="203"/>
        <v>7</v>
      </c>
    </row>
    <row r="3212" spans="1:8" x14ac:dyDescent="0.25">
      <c r="A3212">
        <v>3211</v>
      </c>
      <c r="B3212" s="579">
        <f t="shared" si="204"/>
        <v>236302.5</v>
      </c>
      <c r="C3212" s="586">
        <f t="shared" si="205"/>
        <v>3.5</v>
      </c>
      <c r="F3212">
        <v>3211</v>
      </c>
      <c r="G3212" s="587">
        <f t="shared" si="206"/>
        <v>472605</v>
      </c>
      <c r="H3212" s="586">
        <f t="shared" si="203"/>
        <v>7</v>
      </c>
    </row>
    <row r="3213" spans="1:8" x14ac:dyDescent="0.25">
      <c r="A3213">
        <v>3212</v>
      </c>
      <c r="B3213" s="579">
        <f t="shared" si="204"/>
        <v>236302.5</v>
      </c>
      <c r="C3213" s="586">
        <f t="shared" si="205"/>
        <v>3.5</v>
      </c>
      <c r="F3213">
        <v>3212</v>
      </c>
      <c r="G3213" s="587">
        <f t="shared" si="206"/>
        <v>472605</v>
      </c>
      <c r="H3213" s="586">
        <f t="shared" si="203"/>
        <v>7</v>
      </c>
    </row>
    <row r="3214" spans="1:8" x14ac:dyDescent="0.25">
      <c r="A3214">
        <v>3213</v>
      </c>
      <c r="B3214" s="579">
        <f t="shared" si="204"/>
        <v>236302.5</v>
      </c>
      <c r="C3214" s="586">
        <f t="shared" si="205"/>
        <v>3.5</v>
      </c>
      <c r="F3214">
        <v>3213</v>
      </c>
      <c r="G3214" s="587">
        <f t="shared" si="206"/>
        <v>472605</v>
      </c>
      <c r="H3214" s="586">
        <f t="shared" si="203"/>
        <v>7</v>
      </c>
    </row>
    <row r="3215" spans="1:8" x14ac:dyDescent="0.25">
      <c r="A3215">
        <v>3214</v>
      </c>
      <c r="B3215" s="579">
        <f t="shared" si="204"/>
        <v>236302.5</v>
      </c>
      <c r="C3215" s="586">
        <f t="shared" si="205"/>
        <v>3.5</v>
      </c>
      <c r="F3215">
        <v>3214</v>
      </c>
      <c r="G3215" s="587">
        <f t="shared" si="206"/>
        <v>472605</v>
      </c>
      <c r="H3215" s="586">
        <f t="shared" si="203"/>
        <v>7</v>
      </c>
    </row>
    <row r="3216" spans="1:8" x14ac:dyDescent="0.25">
      <c r="A3216">
        <v>3215</v>
      </c>
      <c r="B3216" s="579">
        <f t="shared" si="204"/>
        <v>236302.5</v>
      </c>
      <c r="C3216" s="586">
        <f t="shared" si="205"/>
        <v>3.5</v>
      </c>
      <c r="F3216">
        <v>3215</v>
      </c>
      <c r="G3216" s="587">
        <f t="shared" si="206"/>
        <v>472605</v>
      </c>
      <c r="H3216" s="586">
        <f t="shared" si="203"/>
        <v>7</v>
      </c>
    </row>
    <row r="3217" spans="1:8" x14ac:dyDescent="0.25">
      <c r="A3217">
        <v>3216</v>
      </c>
      <c r="B3217" s="579">
        <f t="shared" si="204"/>
        <v>236302.5</v>
      </c>
      <c r="C3217" s="586">
        <f t="shared" si="205"/>
        <v>3.5</v>
      </c>
      <c r="F3217">
        <v>3216</v>
      </c>
      <c r="G3217" s="587">
        <f t="shared" si="206"/>
        <v>472605</v>
      </c>
      <c r="H3217" s="586">
        <f t="shared" si="203"/>
        <v>7</v>
      </c>
    </row>
    <row r="3218" spans="1:8" x14ac:dyDescent="0.25">
      <c r="A3218">
        <v>3217</v>
      </c>
      <c r="B3218" s="579">
        <f t="shared" si="204"/>
        <v>236302.5</v>
      </c>
      <c r="C3218" s="586">
        <f t="shared" si="205"/>
        <v>3.5</v>
      </c>
      <c r="F3218">
        <v>3217</v>
      </c>
      <c r="G3218" s="587">
        <f t="shared" si="206"/>
        <v>472605</v>
      </c>
      <c r="H3218" s="586">
        <f t="shared" si="203"/>
        <v>7</v>
      </c>
    </row>
    <row r="3219" spans="1:8" x14ac:dyDescent="0.25">
      <c r="A3219">
        <v>3218</v>
      </c>
      <c r="B3219" s="579">
        <f t="shared" si="204"/>
        <v>236302.5</v>
      </c>
      <c r="C3219" s="586">
        <f t="shared" si="205"/>
        <v>3.5</v>
      </c>
      <c r="F3219">
        <v>3218</v>
      </c>
      <c r="G3219" s="587">
        <f t="shared" si="206"/>
        <v>472605</v>
      </c>
      <c r="H3219" s="586">
        <f t="shared" ref="H3219:H3282" si="207">$L$7</f>
        <v>7</v>
      </c>
    </row>
    <row r="3220" spans="1:8" x14ac:dyDescent="0.25">
      <c r="A3220">
        <v>3219</v>
      </c>
      <c r="B3220" s="579">
        <f t="shared" si="204"/>
        <v>236302.5</v>
      </c>
      <c r="C3220" s="586">
        <f t="shared" si="205"/>
        <v>3.5</v>
      </c>
      <c r="F3220">
        <v>3219</v>
      </c>
      <c r="G3220" s="587">
        <f t="shared" si="206"/>
        <v>472605</v>
      </c>
      <c r="H3220" s="586">
        <f t="shared" si="207"/>
        <v>7</v>
      </c>
    </row>
    <row r="3221" spans="1:8" x14ac:dyDescent="0.25">
      <c r="A3221">
        <v>3220</v>
      </c>
      <c r="B3221" s="579">
        <f t="shared" si="204"/>
        <v>236302.5</v>
      </c>
      <c r="C3221" s="586">
        <f t="shared" si="205"/>
        <v>3.5</v>
      </c>
      <c r="F3221">
        <v>3220</v>
      </c>
      <c r="G3221" s="587">
        <f t="shared" si="206"/>
        <v>472605</v>
      </c>
      <c r="H3221" s="586">
        <f t="shared" si="207"/>
        <v>7</v>
      </c>
    </row>
    <row r="3222" spans="1:8" x14ac:dyDescent="0.25">
      <c r="A3222">
        <v>3221</v>
      </c>
      <c r="B3222" s="579">
        <f t="shared" si="204"/>
        <v>236302.5</v>
      </c>
      <c r="C3222" s="586">
        <f t="shared" si="205"/>
        <v>3.5</v>
      </c>
      <c r="F3222">
        <v>3221</v>
      </c>
      <c r="G3222" s="587">
        <f t="shared" si="206"/>
        <v>472605</v>
      </c>
      <c r="H3222" s="586">
        <f t="shared" si="207"/>
        <v>7</v>
      </c>
    </row>
    <row r="3223" spans="1:8" x14ac:dyDescent="0.25">
      <c r="A3223">
        <v>3222</v>
      </c>
      <c r="B3223" s="579">
        <f t="shared" si="204"/>
        <v>236302.5</v>
      </c>
      <c r="C3223" s="586">
        <f t="shared" si="205"/>
        <v>3.5</v>
      </c>
      <c r="F3223">
        <v>3222</v>
      </c>
      <c r="G3223" s="587">
        <f t="shared" si="206"/>
        <v>472605</v>
      </c>
      <c r="H3223" s="586">
        <f t="shared" si="207"/>
        <v>7</v>
      </c>
    </row>
    <row r="3224" spans="1:8" x14ac:dyDescent="0.25">
      <c r="A3224">
        <v>3223</v>
      </c>
      <c r="B3224" s="579">
        <f t="shared" si="204"/>
        <v>236302.5</v>
      </c>
      <c r="C3224" s="586">
        <f t="shared" si="205"/>
        <v>3.5</v>
      </c>
      <c r="F3224">
        <v>3223</v>
      </c>
      <c r="G3224" s="587">
        <f t="shared" si="206"/>
        <v>472605</v>
      </c>
      <c r="H3224" s="586">
        <f t="shared" si="207"/>
        <v>7</v>
      </c>
    </row>
    <row r="3225" spans="1:8" x14ac:dyDescent="0.25">
      <c r="A3225">
        <v>3224</v>
      </c>
      <c r="B3225" s="579">
        <f t="shared" si="204"/>
        <v>236302.5</v>
      </c>
      <c r="C3225" s="586">
        <f t="shared" si="205"/>
        <v>3.5</v>
      </c>
      <c r="F3225">
        <v>3224</v>
      </c>
      <c r="G3225" s="587">
        <f t="shared" si="206"/>
        <v>472605</v>
      </c>
      <c r="H3225" s="586">
        <f t="shared" si="207"/>
        <v>7</v>
      </c>
    </row>
    <row r="3226" spans="1:8" x14ac:dyDescent="0.25">
      <c r="A3226">
        <v>3225</v>
      </c>
      <c r="B3226" s="579">
        <f t="shared" si="204"/>
        <v>236302.5</v>
      </c>
      <c r="C3226" s="586">
        <f t="shared" si="205"/>
        <v>3.5</v>
      </c>
      <c r="F3226">
        <v>3225</v>
      </c>
      <c r="G3226" s="587">
        <f t="shared" si="206"/>
        <v>472605</v>
      </c>
      <c r="H3226" s="586">
        <f t="shared" si="207"/>
        <v>7</v>
      </c>
    </row>
    <row r="3227" spans="1:8" x14ac:dyDescent="0.25">
      <c r="A3227">
        <v>3226</v>
      </c>
      <c r="B3227" s="579">
        <f t="shared" ref="B3227:B3290" si="208">3.5*$D$2</f>
        <v>236302.5</v>
      </c>
      <c r="C3227" s="586">
        <f t="shared" si="205"/>
        <v>3.5</v>
      </c>
      <c r="F3227">
        <v>3226</v>
      </c>
      <c r="G3227" s="587">
        <f t="shared" si="206"/>
        <v>472605</v>
      </c>
      <c r="H3227" s="586">
        <f t="shared" si="207"/>
        <v>7</v>
      </c>
    </row>
    <row r="3228" spans="1:8" x14ac:dyDescent="0.25">
      <c r="A3228">
        <v>3227</v>
      </c>
      <c r="B3228" s="579">
        <f t="shared" si="208"/>
        <v>236302.5</v>
      </c>
      <c r="C3228" s="586">
        <f t="shared" si="205"/>
        <v>3.5</v>
      </c>
      <c r="F3228">
        <v>3227</v>
      </c>
      <c r="G3228" s="587">
        <f t="shared" si="206"/>
        <v>472605</v>
      </c>
      <c r="H3228" s="586">
        <f t="shared" si="207"/>
        <v>7</v>
      </c>
    </row>
    <row r="3229" spans="1:8" x14ac:dyDescent="0.25">
      <c r="A3229">
        <v>3228</v>
      </c>
      <c r="B3229" s="579">
        <f t="shared" si="208"/>
        <v>236302.5</v>
      </c>
      <c r="C3229" s="586">
        <f t="shared" si="205"/>
        <v>3.5</v>
      </c>
      <c r="F3229">
        <v>3228</v>
      </c>
      <c r="G3229" s="587">
        <f t="shared" si="206"/>
        <v>472605</v>
      </c>
      <c r="H3229" s="586">
        <f t="shared" si="207"/>
        <v>7</v>
      </c>
    </row>
    <row r="3230" spans="1:8" x14ac:dyDescent="0.25">
      <c r="A3230">
        <v>3229</v>
      </c>
      <c r="B3230" s="579">
        <f t="shared" si="208"/>
        <v>236302.5</v>
      </c>
      <c r="C3230" s="586">
        <f t="shared" si="205"/>
        <v>3.5</v>
      </c>
      <c r="F3230">
        <v>3229</v>
      </c>
      <c r="G3230" s="587">
        <f t="shared" si="206"/>
        <v>472605</v>
      </c>
      <c r="H3230" s="586">
        <f t="shared" si="207"/>
        <v>7</v>
      </c>
    </row>
    <row r="3231" spans="1:8" x14ac:dyDescent="0.25">
      <c r="A3231">
        <v>3230</v>
      </c>
      <c r="B3231" s="579">
        <f t="shared" si="208"/>
        <v>236302.5</v>
      </c>
      <c r="C3231" s="586">
        <f t="shared" si="205"/>
        <v>3.5</v>
      </c>
      <c r="F3231">
        <v>3230</v>
      </c>
      <c r="G3231" s="587">
        <f t="shared" si="206"/>
        <v>472605</v>
      </c>
      <c r="H3231" s="586">
        <f t="shared" si="207"/>
        <v>7</v>
      </c>
    </row>
    <row r="3232" spans="1:8" x14ac:dyDescent="0.25">
      <c r="A3232">
        <v>3231</v>
      </c>
      <c r="B3232" s="579">
        <f t="shared" si="208"/>
        <v>236302.5</v>
      </c>
      <c r="C3232" s="586">
        <f t="shared" si="205"/>
        <v>3.5</v>
      </c>
      <c r="F3232">
        <v>3231</v>
      </c>
      <c r="G3232" s="587">
        <f t="shared" si="206"/>
        <v>472605</v>
      </c>
      <c r="H3232" s="586">
        <f t="shared" si="207"/>
        <v>7</v>
      </c>
    </row>
    <row r="3233" spans="1:8" x14ac:dyDescent="0.25">
      <c r="A3233">
        <v>3232</v>
      </c>
      <c r="B3233" s="579">
        <f t="shared" si="208"/>
        <v>236302.5</v>
      </c>
      <c r="C3233" s="586">
        <f t="shared" si="205"/>
        <v>3.5</v>
      </c>
      <c r="F3233">
        <v>3232</v>
      </c>
      <c r="G3233" s="587">
        <f t="shared" si="206"/>
        <v>472605</v>
      </c>
      <c r="H3233" s="586">
        <f t="shared" si="207"/>
        <v>7</v>
      </c>
    </row>
    <row r="3234" spans="1:8" x14ac:dyDescent="0.25">
      <c r="A3234">
        <v>3233</v>
      </c>
      <c r="B3234" s="579">
        <f t="shared" si="208"/>
        <v>236302.5</v>
      </c>
      <c r="C3234" s="586">
        <f t="shared" si="205"/>
        <v>3.5</v>
      </c>
      <c r="F3234">
        <v>3233</v>
      </c>
      <c r="G3234" s="587">
        <f t="shared" si="206"/>
        <v>472605</v>
      </c>
      <c r="H3234" s="586">
        <f t="shared" si="207"/>
        <v>7</v>
      </c>
    </row>
    <row r="3235" spans="1:8" x14ac:dyDescent="0.25">
      <c r="A3235">
        <v>3234</v>
      </c>
      <c r="B3235" s="579">
        <f t="shared" si="208"/>
        <v>236302.5</v>
      </c>
      <c r="C3235" s="586">
        <f t="shared" si="205"/>
        <v>3.5</v>
      </c>
      <c r="F3235">
        <v>3234</v>
      </c>
      <c r="G3235" s="587">
        <f t="shared" si="206"/>
        <v>472605</v>
      </c>
      <c r="H3235" s="586">
        <f t="shared" si="207"/>
        <v>7</v>
      </c>
    </row>
    <row r="3236" spans="1:8" x14ac:dyDescent="0.25">
      <c r="A3236">
        <v>3235</v>
      </c>
      <c r="B3236" s="579">
        <f t="shared" si="208"/>
        <v>236302.5</v>
      </c>
      <c r="C3236" s="586">
        <f t="shared" si="205"/>
        <v>3.5</v>
      </c>
      <c r="F3236">
        <v>3235</v>
      </c>
      <c r="G3236" s="587">
        <f t="shared" si="206"/>
        <v>472605</v>
      </c>
      <c r="H3236" s="586">
        <f t="shared" si="207"/>
        <v>7</v>
      </c>
    </row>
    <row r="3237" spans="1:8" x14ac:dyDescent="0.25">
      <c r="A3237">
        <v>3236</v>
      </c>
      <c r="B3237" s="579">
        <f t="shared" si="208"/>
        <v>236302.5</v>
      </c>
      <c r="C3237" s="586">
        <f t="shared" si="205"/>
        <v>3.5</v>
      </c>
      <c r="F3237">
        <v>3236</v>
      </c>
      <c r="G3237" s="587">
        <f t="shared" si="206"/>
        <v>472605</v>
      </c>
      <c r="H3237" s="586">
        <f t="shared" si="207"/>
        <v>7</v>
      </c>
    </row>
    <row r="3238" spans="1:8" x14ac:dyDescent="0.25">
      <c r="A3238">
        <v>3237</v>
      </c>
      <c r="B3238" s="579">
        <f t="shared" si="208"/>
        <v>236302.5</v>
      </c>
      <c r="C3238" s="586">
        <f t="shared" si="205"/>
        <v>3.5</v>
      </c>
      <c r="F3238">
        <v>3237</v>
      </c>
      <c r="G3238" s="587">
        <f t="shared" si="206"/>
        <v>472605</v>
      </c>
      <c r="H3238" s="586">
        <f t="shared" si="207"/>
        <v>7</v>
      </c>
    </row>
    <row r="3239" spans="1:8" x14ac:dyDescent="0.25">
      <c r="A3239">
        <v>3238</v>
      </c>
      <c r="B3239" s="579">
        <f t="shared" si="208"/>
        <v>236302.5</v>
      </c>
      <c r="C3239" s="586">
        <f t="shared" si="205"/>
        <v>3.5</v>
      </c>
      <c r="F3239">
        <v>3238</v>
      </c>
      <c r="G3239" s="587">
        <f t="shared" si="206"/>
        <v>472605</v>
      </c>
      <c r="H3239" s="586">
        <f t="shared" si="207"/>
        <v>7</v>
      </c>
    </row>
    <row r="3240" spans="1:8" x14ac:dyDescent="0.25">
      <c r="A3240">
        <v>3239</v>
      </c>
      <c r="B3240" s="579">
        <f t="shared" si="208"/>
        <v>236302.5</v>
      </c>
      <c r="C3240" s="586">
        <f t="shared" si="205"/>
        <v>3.5</v>
      </c>
      <c r="F3240">
        <v>3239</v>
      </c>
      <c r="G3240" s="587">
        <f t="shared" si="206"/>
        <v>472605</v>
      </c>
      <c r="H3240" s="586">
        <f t="shared" si="207"/>
        <v>7</v>
      </c>
    </row>
    <row r="3241" spans="1:8" x14ac:dyDescent="0.25">
      <c r="A3241">
        <v>3240</v>
      </c>
      <c r="B3241" s="579">
        <f t="shared" si="208"/>
        <v>236302.5</v>
      </c>
      <c r="C3241" s="586">
        <f t="shared" si="205"/>
        <v>3.5</v>
      </c>
      <c r="F3241">
        <v>3240</v>
      </c>
      <c r="G3241" s="587">
        <f t="shared" si="206"/>
        <v>472605</v>
      </c>
      <c r="H3241" s="586">
        <f t="shared" si="207"/>
        <v>7</v>
      </c>
    </row>
    <row r="3242" spans="1:8" x14ac:dyDescent="0.25">
      <c r="A3242">
        <v>3241</v>
      </c>
      <c r="B3242" s="579">
        <f t="shared" si="208"/>
        <v>236302.5</v>
      </c>
      <c r="C3242" s="586">
        <f t="shared" si="205"/>
        <v>3.5</v>
      </c>
      <c r="F3242">
        <v>3241</v>
      </c>
      <c r="G3242" s="587">
        <f t="shared" si="206"/>
        <v>472605</v>
      </c>
      <c r="H3242" s="586">
        <f t="shared" si="207"/>
        <v>7</v>
      </c>
    </row>
    <row r="3243" spans="1:8" x14ac:dyDescent="0.25">
      <c r="A3243">
        <v>3242</v>
      </c>
      <c r="B3243" s="579">
        <f t="shared" si="208"/>
        <v>236302.5</v>
      </c>
      <c r="C3243" s="586">
        <f t="shared" si="205"/>
        <v>3.5</v>
      </c>
      <c r="F3243">
        <v>3242</v>
      </c>
      <c r="G3243" s="587">
        <f t="shared" si="206"/>
        <v>472605</v>
      </c>
      <c r="H3243" s="586">
        <f t="shared" si="207"/>
        <v>7</v>
      </c>
    </row>
    <row r="3244" spans="1:8" x14ac:dyDescent="0.25">
      <c r="A3244">
        <v>3243</v>
      </c>
      <c r="B3244" s="579">
        <f t="shared" si="208"/>
        <v>236302.5</v>
      </c>
      <c r="C3244" s="586">
        <f t="shared" si="205"/>
        <v>3.5</v>
      </c>
      <c r="F3244">
        <v>3243</v>
      </c>
      <c r="G3244" s="587">
        <f t="shared" si="206"/>
        <v>472605</v>
      </c>
      <c r="H3244" s="586">
        <f t="shared" si="207"/>
        <v>7</v>
      </c>
    </row>
    <row r="3245" spans="1:8" x14ac:dyDescent="0.25">
      <c r="A3245">
        <v>3244</v>
      </c>
      <c r="B3245" s="579">
        <f t="shared" si="208"/>
        <v>236302.5</v>
      </c>
      <c r="C3245" s="586">
        <f t="shared" si="205"/>
        <v>3.5</v>
      </c>
      <c r="F3245">
        <v>3244</v>
      </c>
      <c r="G3245" s="587">
        <f t="shared" si="206"/>
        <v>472605</v>
      </c>
      <c r="H3245" s="586">
        <f t="shared" si="207"/>
        <v>7</v>
      </c>
    </row>
    <row r="3246" spans="1:8" x14ac:dyDescent="0.25">
      <c r="A3246">
        <v>3245</v>
      </c>
      <c r="B3246" s="579">
        <f t="shared" si="208"/>
        <v>236302.5</v>
      </c>
      <c r="C3246" s="586">
        <f t="shared" si="205"/>
        <v>3.5</v>
      </c>
      <c r="F3246">
        <v>3245</v>
      </c>
      <c r="G3246" s="587">
        <f t="shared" si="206"/>
        <v>472605</v>
      </c>
      <c r="H3246" s="586">
        <f t="shared" si="207"/>
        <v>7</v>
      </c>
    </row>
    <row r="3247" spans="1:8" x14ac:dyDescent="0.25">
      <c r="A3247">
        <v>3246</v>
      </c>
      <c r="B3247" s="579">
        <f t="shared" si="208"/>
        <v>236302.5</v>
      </c>
      <c r="C3247" s="586">
        <f t="shared" si="205"/>
        <v>3.5</v>
      </c>
      <c r="F3247">
        <v>3246</v>
      </c>
      <c r="G3247" s="587">
        <f t="shared" si="206"/>
        <v>472605</v>
      </c>
      <c r="H3247" s="586">
        <f t="shared" si="207"/>
        <v>7</v>
      </c>
    </row>
    <row r="3248" spans="1:8" x14ac:dyDescent="0.25">
      <c r="A3248">
        <v>3247</v>
      </c>
      <c r="B3248" s="579">
        <f t="shared" si="208"/>
        <v>236302.5</v>
      </c>
      <c r="C3248" s="586">
        <f t="shared" si="205"/>
        <v>3.5</v>
      </c>
      <c r="F3248">
        <v>3247</v>
      </c>
      <c r="G3248" s="587">
        <f t="shared" si="206"/>
        <v>472605</v>
      </c>
      <c r="H3248" s="586">
        <f t="shared" si="207"/>
        <v>7</v>
      </c>
    </row>
    <row r="3249" spans="1:8" x14ac:dyDescent="0.25">
      <c r="A3249">
        <v>3248</v>
      </c>
      <c r="B3249" s="579">
        <f t="shared" si="208"/>
        <v>236302.5</v>
      </c>
      <c r="C3249" s="586">
        <f t="shared" si="205"/>
        <v>3.5</v>
      </c>
      <c r="F3249">
        <v>3248</v>
      </c>
      <c r="G3249" s="587">
        <f t="shared" si="206"/>
        <v>472605</v>
      </c>
      <c r="H3249" s="586">
        <f t="shared" si="207"/>
        <v>7</v>
      </c>
    </row>
    <row r="3250" spans="1:8" x14ac:dyDescent="0.25">
      <c r="A3250">
        <v>3249</v>
      </c>
      <c r="B3250" s="579">
        <f t="shared" si="208"/>
        <v>236302.5</v>
      </c>
      <c r="C3250" s="586">
        <f t="shared" si="205"/>
        <v>3.5</v>
      </c>
      <c r="F3250">
        <v>3249</v>
      </c>
      <c r="G3250" s="587">
        <f t="shared" si="206"/>
        <v>472605</v>
      </c>
      <c r="H3250" s="586">
        <f t="shared" si="207"/>
        <v>7</v>
      </c>
    </row>
    <row r="3251" spans="1:8" x14ac:dyDescent="0.25">
      <c r="A3251">
        <v>3250</v>
      </c>
      <c r="B3251" s="579">
        <f t="shared" si="208"/>
        <v>236302.5</v>
      </c>
      <c r="C3251" s="586">
        <f t="shared" si="205"/>
        <v>3.5</v>
      </c>
      <c r="F3251">
        <v>3250</v>
      </c>
      <c r="G3251" s="587">
        <f t="shared" si="206"/>
        <v>472605</v>
      </c>
      <c r="H3251" s="586">
        <f t="shared" si="207"/>
        <v>7</v>
      </c>
    </row>
    <row r="3252" spans="1:8" x14ac:dyDescent="0.25">
      <c r="A3252">
        <v>3251</v>
      </c>
      <c r="B3252" s="579">
        <f t="shared" si="208"/>
        <v>236302.5</v>
      </c>
      <c r="C3252" s="586">
        <f t="shared" si="205"/>
        <v>3.5</v>
      </c>
      <c r="F3252">
        <v>3251</v>
      </c>
      <c r="G3252" s="587">
        <f t="shared" si="206"/>
        <v>472605</v>
      </c>
      <c r="H3252" s="586">
        <f t="shared" si="207"/>
        <v>7</v>
      </c>
    </row>
    <row r="3253" spans="1:8" x14ac:dyDescent="0.25">
      <c r="A3253">
        <v>3252</v>
      </c>
      <c r="B3253" s="579">
        <f t="shared" si="208"/>
        <v>236302.5</v>
      </c>
      <c r="C3253" s="586">
        <f t="shared" si="205"/>
        <v>3.5</v>
      </c>
      <c r="F3253">
        <v>3252</v>
      </c>
      <c r="G3253" s="587">
        <f t="shared" si="206"/>
        <v>472605</v>
      </c>
      <c r="H3253" s="586">
        <f t="shared" si="207"/>
        <v>7</v>
      </c>
    </row>
    <row r="3254" spans="1:8" x14ac:dyDescent="0.25">
      <c r="A3254">
        <v>3253</v>
      </c>
      <c r="B3254" s="579">
        <f t="shared" si="208"/>
        <v>236302.5</v>
      </c>
      <c r="C3254" s="586">
        <f t="shared" si="205"/>
        <v>3.5</v>
      </c>
      <c r="F3254">
        <v>3253</v>
      </c>
      <c r="G3254" s="587">
        <f t="shared" si="206"/>
        <v>472605</v>
      </c>
      <c r="H3254" s="586">
        <f t="shared" si="207"/>
        <v>7</v>
      </c>
    </row>
    <row r="3255" spans="1:8" x14ac:dyDescent="0.25">
      <c r="A3255">
        <v>3254</v>
      </c>
      <c r="B3255" s="579">
        <f t="shared" si="208"/>
        <v>236302.5</v>
      </c>
      <c r="C3255" s="586">
        <f t="shared" si="205"/>
        <v>3.5</v>
      </c>
      <c r="F3255">
        <v>3254</v>
      </c>
      <c r="G3255" s="587">
        <f t="shared" si="206"/>
        <v>472605</v>
      </c>
      <c r="H3255" s="586">
        <f t="shared" si="207"/>
        <v>7</v>
      </c>
    </row>
    <row r="3256" spans="1:8" x14ac:dyDescent="0.25">
      <c r="A3256">
        <v>3255</v>
      </c>
      <c r="B3256" s="579">
        <f t="shared" si="208"/>
        <v>236302.5</v>
      </c>
      <c r="C3256" s="586">
        <f t="shared" si="205"/>
        <v>3.5</v>
      </c>
      <c r="F3256">
        <v>3255</v>
      </c>
      <c r="G3256" s="587">
        <f t="shared" si="206"/>
        <v>472605</v>
      </c>
      <c r="H3256" s="586">
        <f t="shared" si="207"/>
        <v>7</v>
      </c>
    </row>
    <row r="3257" spans="1:8" x14ac:dyDescent="0.25">
      <c r="A3257">
        <v>3256</v>
      </c>
      <c r="B3257" s="579">
        <f t="shared" si="208"/>
        <v>236302.5</v>
      </c>
      <c r="C3257" s="586">
        <f t="shared" si="205"/>
        <v>3.5</v>
      </c>
      <c r="F3257">
        <v>3256</v>
      </c>
      <c r="G3257" s="587">
        <f t="shared" si="206"/>
        <v>472605</v>
      </c>
      <c r="H3257" s="586">
        <f t="shared" si="207"/>
        <v>7</v>
      </c>
    </row>
    <row r="3258" spans="1:8" x14ac:dyDescent="0.25">
      <c r="A3258">
        <v>3257</v>
      </c>
      <c r="B3258" s="579">
        <f t="shared" si="208"/>
        <v>236302.5</v>
      </c>
      <c r="C3258" s="586">
        <f t="shared" si="205"/>
        <v>3.5</v>
      </c>
      <c r="F3258">
        <v>3257</v>
      </c>
      <c r="G3258" s="587">
        <f t="shared" si="206"/>
        <v>472605</v>
      </c>
      <c r="H3258" s="586">
        <f t="shared" si="207"/>
        <v>7</v>
      </c>
    </row>
    <row r="3259" spans="1:8" x14ac:dyDescent="0.25">
      <c r="A3259">
        <v>3258</v>
      </c>
      <c r="B3259" s="579">
        <f t="shared" si="208"/>
        <v>236302.5</v>
      </c>
      <c r="C3259" s="586">
        <f t="shared" si="205"/>
        <v>3.5</v>
      </c>
      <c r="F3259">
        <v>3258</v>
      </c>
      <c r="G3259" s="587">
        <f t="shared" si="206"/>
        <v>472605</v>
      </c>
      <c r="H3259" s="586">
        <f t="shared" si="207"/>
        <v>7</v>
      </c>
    </row>
    <row r="3260" spans="1:8" x14ac:dyDescent="0.25">
      <c r="A3260">
        <v>3259</v>
      </c>
      <c r="B3260" s="579">
        <f t="shared" si="208"/>
        <v>236302.5</v>
      </c>
      <c r="C3260" s="586">
        <f t="shared" si="205"/>
        <v>3.5</v>
      </c>
      <c r="F3260">
        <v>3259</v>
      </c>
      <c r="G3260" s="587">
        <f t="shared" si="206"/>
        <v>472605</v>
      </c>
      <c r="H3260" s="586">
        <f t="shared" si="207"/>
        <v>7</v>
      </c>
    </row>
    <row r="3261" spans="1:8" x14ac:dyDescent="0.25">
      <c r="A3261">
        <v>3260</v>
      </c>
      <c r="B3261" s="579">
        <f t="shared" si="208"/>
        <v>236302.5</v>
      </c>
      <c r="C3261" s="586">
        <f t="shared" si="205"/>
        <v>3.5</v>
      </c>
      <c r="F3261">
        <v>3260</v>
      </c>
      <c r="G3261" s="587">
        <f t="shared" si="206"/>
        <v>472605</v>
      </c>
      <c r="H3261" s="586">
        <f t="shared" si="207"/>
        <v>7</v>
      </c>
    </row>
    <row r="3262" spans="1:8" x14ac:dyDescent="0.25">
      <c r="A3262">
        <v>3261</v>
      </c>
      <c r="B3262" s="579">
        <f t="shared" si="208"/>
        <v>236302.5</v>
      </c>
      <c r="C3262" s="586">
        <f t="shared" si="205"/>
        <v>3.5</v>
      </c>
      <c r="F3262">
        <v>3261</v>
      </c>
      <c r="G3262" s="587">
        <f t="shared" si="206"/>
        <v>472605</v>
      </c>
      <c r="H3262" s="586">
        <f t="shared" si="207"/>
        <v>7</v>
      </c>
    </row>
    <row r="3263" spans="1:8" x14ac:dyDescent="0.25">
      <c r="A3263">
        <v>3262</v>
      </c>
      <c r="B3263" s="579">
        <f t="shared" si="208"/>
        <v>236302.5</v>
      </c>
      <c r="C3263" s="586">
        <f t="shared" si="205"/>
        <v>3.5</v>
      </c>
      <c r="F3263">
        <v>3262</v>
      </c>
      <c r="G3263" s="587">
        <f t="shared" si="206"/>
        <v>472605</v>
      </c>
      <c r="H3263" s="586">
        <f t="shared" si="207"/>
        <v>7</v>
      </c>
    </row>
    <row r="3264" spans="1:8" x14ac:dyDescent="0.25">
      <c r="A3264">
        <v>3263</v>
      </c>
      <c r="B3264" s="579">
        <f t="shared" si="208"/>
        <v>236302.5</v>
      </c>
      <c r="C3264" s="586">
        <f t="shared" si="205"/>
        <v>3.5</v>
      </c>
      <c r="F3264">
        <v>3263</v>
      </c>
      <c r="G3264" s="587">
        <f t="shared" si="206"/>
        <v>472605</v>
      </c>
      <c r="H3264" s="586">
        <f t="shared" si="207"/>
        <v>7</v>
      </c>
    </row>
    <row r="3265" spans="1:8" x14ac:dyDescent="0.25">
      <c r="A3265">
        <v>3264</v>
      </c>
      <c r="B3265" s="579">
        <f t="shared" si="208"/>
        <v>236302.5</v>
      </c>
      <c r="C3265" s="586">
        <f t="shared" si="205"/>
        <v>3.5</v>
      </c>
      <c r="F3265">
        <v>3264</v>
      </c>
      <c r="G3265" s="587">
        <f t="shared" si="206"/>
        <v>472605</v>
      </c>
      <c r="H3265" s="586">
        <f t="shared" si="207"/>
        <v>7</v>
      </c>
    </row>
    <row r="3266" spans="1:8" x14ac:dyDescent="0.25">
      <c r="A3266">
        <v>3265</v>
      </c>
      <c r="B3266" s="579">
        <f t="shared" si="208"/>
        <v>236302.5</v>
      </c>
      <c r="C3266" s="586">
        <f t="shared" si="205"/>
        <v>3.5</v>
      </c>
      <c r="F3266">
        <v>3265</v>
      </c>
      <c r="G3266" s="587">
        <f t="shared" si="206"/>
        <v>472605</v>
      </c>
      <c r="H3266" s="586">
        <f t="shared" si="207"/>
        <v>7</v>
      </c>
    </row>
    <row r="3267" spans="1:8" x14ac:dyDescent="0.25">
      <c r="A3267">
        <v>3266</v>
      </c>
      <c r="B3267" s="579">
        <f t="shared" si="208"/>
        <v>236302.5</v>
      </c>
      <c r="C3267" s="586">
        <f t="shared" ref="C3267:C3330" si="209">B3267/$D$2</f>
        <v>3.5</v>
      </c>
      <c r="F3267">
        <v>3266</v>
      </c>
      <c r="G3267" s="587">
        <f t="shared" ref="G3267:G3330" si="210">H3267*$D$2</f>
        <v>472605</v>
      </c>
      <c r="H3267" s="586">
        <f t="shared" si="207"/>
        <v>7</v>
      </c>
    </row>
    <row r="3268" spans="1:8" x14ac:dyDescent="0.25">
      <c r="A3268">
        <v>3267</v>
      </c>
      <c r="B3268" s="579">
        <f t="shared" si="208"/>
        <v>236302.5</v>
      </c>
      <c r="C3268" s="586">
        <f t="shared" si="209"/>
        <v>3.5</v>
      </c>
      <c r="F3268">
        <v>3267</v>
      </c>
      <c r="G3268" s="587">
        <f t="shared" si="210"/>
        <v>472605</v>
      </c>
      <c r="H3268" s="586">
        <f t="shared" si="207"/>
        <v>7</v>
      </c>
    </row>
    <row r="3269" spans="1:8" x14ac:dyDescent="0.25">
      <c r="A3269">
        <v>3268</v>
      </c>
      <c r="B3269" s="579">
        <f t="shared" si="208"/>
        <v>236302.5</v>
      </c>
      <c r="C3269" s="586">
        <f t="shared" si="209"/>
        <v>3.5</v>
      </c>
      <c r="F3269">
        <v>3268</v>
      </c>
      <c r="G3269" s="587">
        <f t="shared" si="210"/>
        <v>472605</v>
      </c>
      <c r="H3269" s="586">
        <f t="shared" si="207"/>
        <v>7</v>
      </c>
    </row>
    <row r="3270" spans="1:8" x14ac:dyDescent="0.25">
      <c r="A3270">
        <v>3269</v>
      </c>
      <c r="B3270" s="579">
        <f t="shared" si="208"/>
        <v>236302.5</v>
      </c>
      <c r="C3270" s="586">
        <f t="shared" si="209"/>
        <v>3.5</v>
      </c>
      <c r="F3270">
        <v>3269</v>
      </c>
      <c r="G3270" s="587">
        <f t="shared" si="210"/>
        <v>472605</v>
      </c>
      <c r="H3270" s="586">
        <f t="shared" si="207"/>
        <v>7</v>
      </c>
    </row>
    <row r="3271" spans="1:8" x14ac:dyDescent="0.25">
      <c r="A3271">
        <v>3270</v>
      </c>
      <c r="B3271" s="579">
        <f t="shared" si="208"/>
        <v>236302.5</v>
      </c>
      <c r="C3271" s="586">
        <f t="shared" si="209"/>
        <v>3.5</v>
      </c>
      <c r="F3271">
        <v>3270</v>
      </c>
      <c r="G3271" s="587">
        <f t="shared" si="210"/>
        <v>472605</v>
      </c>
      <c r="H3271" s="586">
        <f t="shared" si="207"/>
        <v>7</v>
      </c>
    </row>
    <row r="3272" spans="1:8" x14ac:dyDescent="0.25">
      <c r="A3272">
        <v>3271</v>
      </c>
      <c r="B3272" s="579">
        <f t="shared" si="208"/>
        <v>236302.5</v>
      </c>
      <c r="C3272" s="586">
        <f t="shared" si="209"/>
        <v>3.5</v>
      </c>
      <c r="F3272">
        <v>3271</v>
      </c>
      <c r="G3272" s="587">
        <f t="shared" si="210"/>
        <v>472605</v>
      </c>
      <c r="H3272" s="586">
        <f t="shared" si="207"/>
        <v>7</v>
      </c>
    </row>
    <row r="3273" spans="1:8" x14ac:dyDescent="0.25">
      <c r="A3273">
        <v>3272</v>
      </c>
      <c r="B3273" s="579">
        <f t="shared" si="208"/>
        <v>236302.5</v>
      </c>
      <c r="C3273" s="586">
        <f t="shared" si="209"/>
        <v>3.5</v>
      </c>
      <c r="F3273">
        <v>3272</v>
      </c>
      <c r="G3273" s="587">
        <f t="shared" si="210"/>
        <v>472605</v>
      </c>
      <c r="H3273" s="586">
        <f t="shared" si="207"/>
        <v>7</v>
      </c>
    </row>
    <row r="3274" spans="1:8" x14ac:dyDescent="0.25">
      <c r="A3274">
        <v>3273</v>
      </c>
      <c r="B3274" s="579">
        <f t="shared" si="208"/>
        <v>236302.5</v>
      </c>
      <c r="C3274" s="586">
        <f t="shared" si="209"/>
        <v>3.5</v>
      </c>
      <c r="F3274">
        <v>3273</v>
      </c>
      <c r="G3274" s="587">
        <f t="shared" si="210"/>
        <v>472605</v>
      </c>
      <c r="H3274" s="586">
        <f t="shared" si="207"/>
        <v>7</v>
      </c>
    </row>
    <row r="3275" spans="1:8" x14ac:dyDescent="0.25">
      <c r="A3275">
        <v>3274</v>
      </c>
      <c r="B3275" s="579">
        <f t="shared" si="208"/>
        <v>236302.5</v>
      </c>
      <c r="C3275" s="586">
        <f t="shared" si="209"/>
        <v>3.5</v>
      </c>
      <c r="F3275">
        <v>3274</v>
      </c>
      <c r="G3275" s="587">
        <f t="shared" si="210"/>
        <v>472605</v>
      </c>
      <c r="H3275" s="586">
        <f t="shared" si="207"/>
        <v>7</v>
      </c>
    </row>
    <row r="3276" spans="1:8" x14ac:dyDescent="0.25">
      <c r="A3276">
        <v>3275</v>
      </c>
      <c r="B3276" s="579">
        <f t="shared" si="208"/>
        <v>236302.5</v>
      </c>
      <c r="C3276" s="586">
        <f t="shared" si="209"/>
        <v>3.5</v>
      </c>
      <c r="F3276">
        <v>3275</v>
      </c>
      <c r="G3276" s="587">
        <f t="shared" si="210"/>
        <v>472605</v>
      </c>
      <c r="H3276" s="586">
        <f t="shared" si="207"/>
        <v>7</v>
      </c>
    </row>
    <row r="3277" spans="1:8" x14ac:dyDescent="0.25">
      <c r="A3277">
        <v>3276</v>
      </c>
      <c r="B3277" s="579">
        <f t="shared" si="208"/>
        <v>236302.5</v>
      </c>
      <c r="C3277" s="586">
        <f t="shared" si="209"/>
        <v>3.5</v>
      </c>
      <c r="F3277">
        <v>3276</v>
      </c>
      <c r="G3277" s="587">
        <f t="shared" si="210"/>
        <v>472605</v>
      </c>
      <c r="H3277" s="586">
        <f t="shared" si="207"/>
        <v>7</v>
      </c>
    </row>
    <row r="3278" spans="1:8" x14ac:dyDescent="0.25">
      <c r="A3278">
        <v>3277</v>
      </c>
      <c r="B3278" s="579">
        <f t="shared" si="208"/>
        <v>236302.5</v>
      </c>
      <c r="C3278" s="586">
        <f t="shared" si="209"/>
        <v>3.5</v>
      </c>
      <c r="F3278">
        <v>3277</v>
      </c>
      <c r="G3278" s="587">
        <f t="shared" si="210"/>
        <v>472605</v>
      </c>
      <c r="H3278" s="586">
        <f t="shared" si="207"/>
        <v>7</v>
      </c>
    </row>
    <row r="3279" spans="1:8" x14ac:dyDescent="0.25">
      <c r="A3279">
        <v>3278</v>
      </c>
      <c r="B3279" s="579">
        <f t="shared" si="208"/>
        <v>236302.5</v>
      </c>
      <c r="C3279" s="586">
        <f t="shared" si="209"/>
        <v>3.5</v>
      </c>
      <c r="F3279">
        <v>3278</v>
      </c>
      <c r="G3279" s="587">
        <f t="shared" si="210"/>
        <v>472605</v>
      </c>
      <c r="H3279" s="586">
        <f t="shared" si="207"/>
        <v>7</v>
      </c>
    </row>
    <row r="3280" spans="1:8" x14ac:dyDescent="0.25">
      <c r="A3280">
        <v>3279</v>
      </c>
      <c r="B3280" s="579">
        <f t="shared" si="208"/>
        <v>236302.5</v>
      </c>
      <c r="C3280" s="586">
        <f t="shared" si="209"/>
        <v>3.5</v>
      </c>
      <c r="F3280">
        <v>3279</v>
      </c>
      <c r="G3280" s="587">
        <f t="shared" si="210"/>
        <v>472605</v>
      </c>
      <c r="H3280" s="586">
        <f t="shared" si="207"/>
        <v>7</v>
      </c>
    </row>
    <row r="3281" spans="1:8" x14ac:dyDescent="0.25">
      <c r="A3281">
        <v>3280</v>
      </c>
      <c r="B3281" s="579">
        <f t="shared" si="208"/>
        <v>236302.5</v>
      </c>
      <c r="C3281" s="586">
        <f t="shared" si="209"/>
        <v>3.5</v>
      </c>
      <c r="F3281">
        <v>3280</v>
      </c>
      <c r="G3281" s="587">
        <f t="shared" si="210"/>
        <v>472605</v>
      </c>
      <c r="H3281" s="586">
        <f t="shared" si="207"/>
        <v>7</v>
      </c>
    </row>
    <row r="3282" spans="1:8" x14ac:dyDescent="0.25">
      <c r="A3282">
        <v>3281</v>
      </c>
      <c r="B3282" s="579">
        <f t="shared" si="208"/>
        <v>236302.5</v>
      </c>
      <c r="C3282" s="586">
        <f t="shared" si="209"/>
        <v>3.5</v>
      </c>
      <c r="F3282">
        <v>3281</v>
      </c>
      <c r="G3282" s="587">
        <f t="shared" si="210"/>
        <v>472605</v>
      </c>
      <c r="H3282" s="586">
        <f t="shared" si="207"/>
        <v>7</v>
      </c>
    </row>
    <row r="3283" spans="1:8" x14ac:dyDescent="0.25">
      <c r="A3283">
        <v>3282</v>
      </c>
      <c r="B3283" s="579">
        <f t="shared" si="208"/>
        <v>236302.5</v>
      </c>
      <c r="C3283" s="586">
        <f t="shared" si="209"/>
        <v>3.5</v>
      </c>
      <c r="F3283">
        <v>3282</v>
      </c>
      <c r="G3283" s="587">
        <f t="shared" si="210"/>
        <v>472605</v>
      </c>
      <c r="H3283" s="586">
        <f t="shared" ref="H3283:H3346" si="211">$L$7</f>
        <v>7</v>
      </c>
    </row>
    <row r="3284" spans="1:8" x14ac:dyDescent="0.25">
      <c r="A3284">
        <v>3283</v>
      </c>
      <c r="B3284" s="579">
        <f t="shared" si="208"/>
        <v>236302.5</v>
      </c>
      <c r="C3284" s="586">
        <f t="shared" si="209"/>
        <v>3.5</v>
      </c>
      <c r="F3284">
        <v>3283</v>
      </c>
      <c r="G3284" s="587">
        <f t="shared" si="210"/>
        <v>472605</v>
      </c>
      <c r="H3284" s="586">
        <f t="shared" si="211"/>
        <v>7</v>
      </c>
    </row>
    <row r="3285" spans="1:8" x14ac:dyDescent="0.25">
      <c r="A3285">
        <v>3284</v>
      </c>
      <c r="B3285" s="579">
        <f t="shared" si="208"/>
        <v>236302.5</v>
      </c>
      <c r="C3285" s="586">
        <f t="shared" si="209"/>
        <v>3.5</v>
      </c>
      <c r="F3285">
        <v>3284</v>
      </c>
      <c r="G3285" s="587">
        <f t="shared" si="210"/>
        <v>472605</v>
      </c>
      <c r="H3285" s="586">
        <f t="shared" si="211"/>
        <v>7</v>
      </c>
    </row>
    <row r="3286" spans="1:8" x14ac:dyDescent="0.25">
      <c r="A3286">
        <v>3285</v>
      </c>
      <c r="B3286" s="579">
        <f t="shared" si="208"/>
        <v>236302.5</v>
      </c>
      <c r="C3286" s="586">
        <f t="shared" si="209"/>
        <v>3.5</v>
      </c>
      <c r="F3286">
        <v>3285</v>
      </c>
      <c r="G3286" s="587">
        <f t="shared" si="210"/>
        <v>472605</v>
      </c>
      <c r="H3286" s="586">
        <f t="shared" si="211"/>
        <v>7</v>
      </c>
    </row>
    <row r="3287" spans="1:8" x14ac:dyDescent="0.25">
      <c r="A3287">
        <v>3286</v>
      </c>
      <c r="B3287" s="579">
        <f t="shared" si="208"/>
        <v>236302.5</v>
      </c>
      <c r="C3287" s="586">
        <f t="shared" si="209"/>
        <v>3.5</v>
      </c>
      <c r="F3287">
        <v>3286</v>
      </c>
      <c r="G3287" s="587">
        <f t="shared" si="210"/>
        <v>472605</v>
      </c>
      <c r="H3287" s="586">
        <f t="shared" si="211"/>
        <v>7</v>
      </c>
    </row>
    <row r="3288" spans="1:8" x14ac:dyDescent="0.25">
      <c r="A3288">
        <v>3287</v>
      </c>
      <c r="B3288" s="579">
        <f t="shared" si="208"/>
        <v>236302.5</v>
      </c>
      <c r="C3288" s="586">
        <f t="shared" si="209"/>
        <v>3.5</v>
      </c>
      <c r="F3288">
        <v>3287</v>
      </c>
      <c r="G3288" s="587">
        <f t="shared" si="210"/>
        <v>472605</v>
      </c>
      <c r="H3288" s="586">
        <f t="shared" si="211"/>
        <v>7</v>
      </c>
    </row>
    <row r="3289" spans="1:8" x14ac:dyDescent="0.25">
      <c r="A3289">
        <v>3288</v>
      </c>
      <c r="B3289" s="579">
        <f t="shared" si="208"/>
        <v>236302.5</v>
      </c>
      <c r="C3289" s="586">
        <f t="shared" si="209"/>
        <v>3.5</v>
      </c>
      <c r="F3289">
        <v>3288</v>
      </c>
      <c r="G3289" s="587">
        <f t="shared" si="210"/>
        <v>472605</v>
      </c>
      <c r="H3289" s="586">
        <f t="shared" si="211"/>
        <v>7</v>
      </c>
    </row>
    <row r="3290" spans="1:8" x14ac:dyDescent="0.25">
      <c r="A3290">
        <v>3289</v>
      </c>
      <c r="B3290" s="579">
        <f t="shared" si="208"/>
        <v>236302.5</v>
      </c>
      <c r="C3290" s="586">
        <f t="shared" si="209"/>
        <v>3.5</v>
      </c>
      <c r="F3290">
        <v>3289</v>
      </c>
      <c r="G3290" s="587">
        <f t="shared" si="210"/>
        <v>472605</v>
      </c>
      <c r="H3290" s="586">
        <f t="shared" si="211"/>
        <v>7</v>
      </c>
    </row>
    <row r="3291" spans="1:8" x14ac:dyDescent="0.25">
      <c r="A3291">
        <v>3290</v>
      </c>
      <c r="B3291" s="579">
        <f t="shared" ref="B3291:B3354" si="212">3.5*$D$2</f>
        <v>236302.5</v>
      </c>
      <c r="C3291" s="586">
        <f t="shared" si="209"/>
        <v>3.5</v>
      </c>
      <c r="F3291">
        <v>3290</v>
      </c>
      <c r="G3291" s="587">
        <f t="shared" si="210"/>
        <v>472605</v>
      </c>
      <c r="H3291" s="586">
        <f t="shared" si="211"/>
        <v>7</v>
      </c>
    </row>
    <row r="3292" spans="1:8" x14ac:dyDescent="0.25">
      <c r="A3292">
        <v>3291</v>
      </c>
      <c r="B3292" s="579">
        <f t="shared" si="212"/>
        <v>236302.5</v>
      </c>
      <c r="C3292" s="586">
        <f t="shared" si="209"/>
        <v>3.5</v>
      </c>
      <c r="F3292">
        <v>3291</v>
      </c>
      <c r="G3292" s="587">
        <f t="shared" si="210"/>
        <v>472605</v>
      </c>
      <c r="H3292" s="586">
        <f t="shared" si="211"/>
        <v>7</v>
      </c>
    </row>
    <row r="3293" spans="1:8" x14ac:dyDescent="0.25">
      <c r="A3293">
        <v>3292</v>
      </c>
      <c r="B3293" s="579">
        <f t="shared" si="212"/>
        <v>236302.5</v>
      </c>
      <c r="C3293" s="586">
        <f t="shared" si="209"/>
        <v>3.5</v>
      </c>
      <c r="F3293">
        <v>3292</v>
      </c>
      <c r="G3293" s="587">
        <f t="shared" si="210"/>
        <v>472605</v>
      </c>
      <c r="H3293" s="586">
        <f t="shared" si="211"/>
        <v>7</v>
      </c>
    </row>
    <row r="3294" spans="1:8" x14ac:dyDescent="0.25">
      <c r="A3294">
        <v>3293</v>
      </c>
      <c r="B3294" s="579">
        <f t="shared" si="212"/>
        <v>236302.5</v>
      </c>
      <c r="C3294" s="586">
        <f t="shared" si="209"/>
        <v>3.5</v>
      </c>
      <c r="F3294">
        <v>3293</v>
      </c>
      <c r="G3294" s="587">
        <f t="shared" si="210"/>
        <v>472605</v>
      </c>
      <c r="H3294" s="586">
        <f t="shared" si="211"/>
        <v>7</v>
      </c>
    </row>
    <row r="3295" spans="1:8" x14ac:dyDescent="0.25">
      <c r="A3295">
        <v>3294</v>
      </c>
      <c r="B3295" s="579">
        <f t="shared" si="212"/>
        <v>236302.5</v>
      </c>
      <c r="C3295" s="586">
        <f t="shared" si="209"/>
        <v>3.5</v>
      </c>
      <c r="F3295">
        <v>3294</v>
      </c>
      <c r="G3295" s="587">
        <f t="shared" si="210"/>
        <v>472605</v>
      </c>
      <c r="H3295" s="586">
        <f t="shared" si="211"/>
        <v>7</v>
      </c>
    </row>
    <row r="3296" spans="1:8" x14ac:dyDescent="0.25">
      <c r="A3296">
        <v>3295</v>
      </c>
      <c r="B3296" s="579">
        <f t="shared" si="212"/>
        <v>236302.5</v>
      </c>
      <c r="C3296" s="586">
        <f t="shared" si="209"/>
        <v>3.5</v>
      </c>
      <c r="F3296">
        <v>3295</v>
      </c>
      <c r="G3296" s="587">
        <f t="shared" si="210"/>
        <v>472605</v>
      </c>
      <c r="H3296" s="586">
        <f t="shared" si="211"/>
        <v>7</v>
      </c>
    </row>
    <row r="3297" spans="1:8" x14ac:dyDescent="0.25">
      <c r="A3297">
        <v>3296</v>
      </c>
      <c r="B3297" s="579">
        <f t="shared" si="212"/>
        <v>236302.5</v>
      </c>
      <c r="C3297" s="586">
        <f t="shared" si="209"/>
        <v>3.5</v>
      </c>
      <c r="F3297">
        <v>3296</v>
      </c>
      <c r="G3297" s="587">
        <f t="shared" si="210"/>
        <v>472605</v>
      </c>
      <c r="H3297" s="586">
        <f t="shared" si="211"/>
        <v>7</v>
      </c>
    </row>
    <row r="3298" spans="1:8" x14ac:dyDescent="0.25">
      <c r="A3298">
        <v>3297</v>
      </c>
      <c r="B3298" s="579">
        <f t="shared" si="212"/>
        <v>236302.5</v>
      </c>
      <c r="C3298" s="586">
        <f t="shared" si="209"/>
        <v>3.5</v>
      </c>
      <c r="F3298">
        <v>3297</v>
      </c>
      <c r="G3298" s="587">
        <f t="shared" si="210"/>
        <v>472605</v>
      </c>
      <c r="H3298" s="586">
        <f t="shared" si="211"/>
        <v>7</v>
      </c>
    </row>
    <row r="3299" spans="1:8" x14ac:dyDescent="0.25">
      <c r="A3299">
        <v>3298</v>
      </c>
      <c r="B3299" s="579">
        <f t="shared" si="212"/>
        <v>236302.5</v>
      </c>
      <c r="C3299" s="586">
        <f t="shared" si="209"/>
        <v>3.5</v>
      </c>
      <c r="F3299">
        <v>3298</v>
      </c>
      <c r="G3299" s="587">
        <f t="shared" si="210"/>
        <v>472605</v>
      </c>
      <c r="H3299" s="586">
        <f t="shared" si="211"/>
        <v>7</v>
      </c>
    </row>
    <row r="3300" spans="1:8" x14ac:dyDescent="0.25">
      <c r="A3300">
        <v>3299</v>
      </c>
      <c r="B3300" s="579">
        <f t="shared" si="212"/>
        <v>236302.5</v>
      </c>
      <c r="C3300" s="586">
        <f t="shared" si="209"/>
        <v>3.5</v>
      </c>
      <c r="F3300">
        <v>3299</v>
      </c>
      <c r="G3300" s="587">
        <f t="shared" si="210"/>
        <v>472605</v>
      </c>
      <c r="H3300" s="586">
        <f t="shared" si="211"/>
        <v>7</v>
      </c>
    </row>
    <row r="3301" spans="1:8" x14ac:dyDescent="0.25">
      <c r="A3301">
        <v>3300</v>
      </c>
      <c r="B3301" s="579">
        <f t="shared" si="212"/>
        <v>236302.5</v>
      </c>
      <c r="C3301" s="586">
        <f t="shared" si="209"/>
        <v>3.5</v>
      </c>
      <c r="F3301">
        <v>3300</v>
      </c>
      <c r="G3301" s="587">
        <f t="shared" si="210"/>
        <v>472605</v>
      </c>
      <c r="H3301" s="586">
        <f t="shared" si="211"/>
        <v>7</v>
      </c>
    </row>
    <row r="3302" spans="1:8" x14ac:dyDescent="0.25">
      <c r="A3302">
        <v>3301</v>
      </c>
      <c r="B3302" s="579">
        <f t="shared" si="212"/>
        <v>236302.5</v>
      </c>
      <c r="C3302" s="586">
        <f t="shared" si="209"/>
        <v>3.5</v>
      </c>
      <c r="F3302">
        <v>3301</v>
      </c>
      <c r="G3302" s="587">
        <f t="shared" si="210"/>
        <v>472605</v>
      </c>
      <c r="H3302" s="586">
        <f t="shared" si="211"/>
        <v>7</v>
      </c>
    </row>
    <row r="3303" spans="1:8" x14ac:dyDescent="0.25">
      <c r="A3303">
        <v>3302</v>
      </c>
      <c r="B3303" s="579">
        <f t="shared" si="212"/>
        <v>236302.5</v>
      </c>
      <c r="C3303" s="586">
        <f t="shared" si="209"/>
        <v>3.5</v>
      </c>
      <c r="F3303">
        <v>3302</v>
      </c>
      <c r="G3303" s="587">
        <f t="shared" si="210"/>
        <v>472605</v>
      </c>
      <c r="H3303" s="586">
        <f t="shared" si="211"/>
        <v>7</v>
      </c>
    </row>
    <row r="3304" spans="1:8" x14ac:dyDescent="0.25">
      <c r="A3304">
        <v>3303</v>
      </c>
      <c r="B3304" s="579">
        <f t="shared" si="212"/>
        <v>236302.5</v>
      </c>
      <c r="C3304" s="586">
        <f t="shared" si="209"/>
        <v>3.5</v>
      </c>
      <c r="F3304">
        <v>3303</v>
      </c>
      <c r="G3304" s="587">
        <f t="shared" si="210"/>
        <v>472605</v>
      </c>
      <c r="H3304" s="586">
        <f t="shared" si="211"/>
        <v>7</v>
      </c>
    </row>
    <row r="3305" spans="1:8" x14ac:dyDescent="0.25">
      <c r="A3305">
        <v>3304</v>
      </c>
      <c r="B3305" s="579">
        <f t="shared" si="212"/>
        <v>236302.5</v>
      </c>
      <c r="C3305" s="586">
        <f t="shared" si="209"/>
        <v>3.5</v>
      </c>
      <c r="F3305">
        <v>3304</v>
      </c>
      <c r="G3305" s="587">
        <f t="shared" si="210"/>
        <v>472605</v>
      </c>
      <c r="H3305" s="586">
        <f t="shared" si="211"/>
        <v>7</v>
      </c>
    </row>
    <row r="3306" spans="1:8" x14ac:dyDescent="0.25">
      <c r="A3306">
        <v>3305</v>
      </c>
      <c r="B3306" s="579">
        <f t="shared" si="212"/>
        <v>236302.5</v>
      </c>
      <c r="C3306" s="586">
        <f t="shared" si="209"/>
        <v>3.5</v>
      </c>
      <c r="F3306">
        <v>3305</v>
      </c>
      <c r="G3306" s="587">
        <f t="shared" si="210"/>
        <v>472605</v>
      </c>
      <c r="H3306" s="586">
        <f t="shared" si="211"/>
        <v>7</v>
      </c>
    </row>
    <row r="3307" spans="1:8" x14ac:dyDescent="0.25">
      <c r="A3307">
        <v>3306</v>
      </c>
      <c r="B3307" s="579">
        <f t="shared" si="212"/>
        <v>236302.5</v>
      </c>
      <c r="C3307" s="586">
        <f t="shared" si="209"/>
        <v>3.5</v>
      </c>
      <c r="F3307">
        <v>3306</v>
      </c>
      <c r="G3307" s="587">
        <f t="shared" si="210"/>
        <v>472605</v>
      </c>
      <c r="H3307" s="586">
        <f t="shared" si="211"/>
        <v>7</v>
      </c>
    </row>
    <row r="3308" spans="1:8" x14ac:dyDescent="0.25">
      <c r="A3308">
        <v>3307</v>
      </c>
      <c r="B3308" s="579">
        <f t="shared" si="212"/>
        <v>236302.5</v>
      </c>
      <c r="C3308" s="586">
        <f t="shared" si="209"/>
        <v>3.5</v>
      </c>
      <c r="F3308">
        <v>3307</v>
      </c>
      <c r="G3308" s="587">
        <f t="shared" si="210"/>
        <v>472605</v>
      </c>
      <c r="H3308" s="586">
        <f t="shared" si="211"/>
        <v>7</v>
      </c>
    </row>
    <row r="3309" spans="1:8" x14ac:dyDescent="0.25">
      <c r="A3309">
        <v>3308</v>
      </c>
      <c r="B3309" s="579">
        <f t="shared" si="212"/>
        <v>236302.5</v>
      </c>
      <c r="C3309" s="586">
        <f t="shared" si="209"/>
        <v>3.5</v>
      </c>
      <c r="F3309">
        <v>3308</v>
      </c>
      <c r="G3309" s="587">
        <f t="shared" si="210"/>
        <v>472605</v>
      </c>
      <c r="H3309" s="586">
        <f t="shared" si="211"/>
        <v>7</v>
      </c>
    </row>
    <row r="3310" spans="1:8" x14ac:dyDescent="0.25">
      <c r="A3310">
        <v>3309</v>
      </c>
      <c r="B3310" s="579">
        <f t="shared" si="212"/>
        <v>236302.5</v>
      </c>
      <c r="C3310" s="586">
        <f t="shared" si="209"/>
        <v>3.5</v>
      </c>
      <c r="F3310">
        <v>3309</v>
      </c>
      <c r="G3310" s="587">
        <f t="shared" si="210"/>
        <v>472605</v>
      </c>
      <c r="H3310" s="586">
        <f t="shared" si="211"/>
        <v>7</v>
      </c>
    </row>
    <row r="3311" spans="1:8" x14ac:dyDescent="0.25">
      <c r="A3311">
        <v>3310</v>
      </c>
      <c r="B3311" s="579">
        <f t="shared" si="212"/>
        <v>236302.5</v>
      </c>
      <c r="C3311" s="586">
        <f t="shared" si="209"/>
        <v>3.5</v>
      </c>
      <c r="F3311">
        <v>3310</v>
      </c>
      <c r="G3311" s="587">
        <f t="shared" si="210"/>
        <v>472605</v>
      </c>
      <c r="H3311" s="586">
        <f t="shared" si="211"/>
        <v>7</v>
      </c>
    </row>
    <row r="3312" spans="1:8" x14ac:dyDescent="0.25">
      <c r="A3312">
        <v>3311</v>
      </c>
      <c r="B3312" s="579">
        <f t="shared" si="212"/>
        <v>236302.5</v>
      </c>
      <c r="C3312" s="586">
        <f t="shared" si="209"/>
        <v>3.5</v>
      </c>
      <c r="F3312">
        <v>3311</v>
      </c>
      <c r="G3312" s="587">
        <f t="shared" si="210"/>
        <v>472605</v>
      </c>
      <c r="H3312" s="586">
        <f t="shared" si="211"/>
        <v>7</v>
      </c>
    </row>
    <row r="3313" spans="1:8" x14ac:dyDescent="0.25">
      <c r="A3313">
        <v>3312</v>
      </c>
      <c r="B3313" s="579">
        <f t="shared" si="212"/>
        <v>236302.5</v>
      </c>
      <c r="C3313" s="586">
        <f t="shared" si="209"/>
        <v>3.5</v>
      </c>
      <c r="F3313">
        <v>3312</v>
      </c>
      <c r="G3313" s="587">
        <f t="shared" si="210"/>
        <v>472605</v>
      </c>
      <c r="H3313" s="586">
        <f t="shared" si="211"/>
        <v>7</v>
      </c>
    </row>
    <row r="3314" spans="1:8" x14ac:dyDescent="0.25">
      <c r="A3314">
        <v>3313</v>
      </c>
      <c r="B3314" s="579">
        <f t="shared" si="212"/>
        <v>236302.5</v>
      </c>
      <c r="C3314" s="586">
        <f t="shared" si="209"/>
        <v>3.5</v>
      </c>
      <c r="F3314">
        <v>3313</v>
      </c>
      <c r="G3314" s="587">
        <f t="shared" si="210"/>
        <v>472605</v>
      </c>
      <c r="H3314" s="586">
        <f t="shared" si="211"/>
        <v>7</v>
      </c>
    </row>
    <row r="3315" spans="1:8" x14ac:dyDescent="0.25">
      <c r="A3315">
        <v>3314</v>
      </c>
      <c r="B3315" s="579">
        <f t="shared" si="212"/>
        <v>236302.5</v>
      </c>
      <c r="C3315" s="586">
        <f t="shared" si="209"/>
        <v>3.5</v>
      </c>
      <c r="F3315">
        <v>3314</v>
      </c>
      <c r="G3315" s="587">
        <f t="shared" si="210"/>
        <v>472605</v>
      </c>
      <c r="H3315" s="586">
        <f t="shared" si="211"/>
        <v>7</v>
      </c>
    </row>
    <row r="3316" spans="1:8" x14ac:dyDescent="0.25">
      <c r="A3316">
        <v>3315</v>
      </c>
      <c r="B3316" s="579">
        <f t="shared" si="212"/>
        <v>236302.5</v>
      </c>
      <c r="C3316" s="586">
        <f t="shared" si="209"/>
        <v>3.5</v>
      </c>
      <c r="F3316">
        <v>3315</v>
      </c>
      <c r="G3316" s="587">
        <f t="shared" si="210"/>
        <v>472605</v>
      </c>
      <c r="H3316" s="586">
        <f t="shared" si="211"/>
        <v>7</v>
      </c>
    </row>
    <row r="3317" spans="1:8" x14ac:dyDescent="0.25">
      <c r="A3317">
        <v>3316</v>
      </c>
      <c r="B3317" s="579">
        <f t="shared" si="212"/>
        <v>236302.5</v>
      </c>
      <c r="C3317" s="586">
        <f t="shared" si="209"/>
        <v>3.5</v>
      </c>
      <c r="F3317">
        <v>3316</v>
      </c>
      <c r="G3317" s="587">
        <f t="shared" si="210"/>
        <v>472605</v>
      </c>
      <c r="H3317" s="586">
        <f t="shared" si="211"/>
        <v>7</v>
      </c>
    </row>
    <row r="3318" spans="1:8" x14ac:dyDescent="0.25">
      <c r="A3318">
        <v>3317</v>
      </c>
      <c r="B3318" s="579">
        <f t="shared" si="212"/>
        <v>236302.5</v>
      </c>
      <c r="C3318" s="586">
        <f t="shared" si="209"/>
        <v>3.5</v>
      </c>
      <c r="F3318">
        <v>3317</v>
      </c>
      <c r="G3318" s="587">
        <f t="shared" si="210"/>
        <v>472605</v>
      </c>
      <c r="H3318" s="586">
        <f t="shared" si="211"/>
        <v>7</v>
      </c>
    </row>
    <row r="3319" spans="1:8" x14ac:dyDescent="0.25">
      <c r="A3319">
        <v>3318</v>
      </c>
      <c r="B3319" s="579">
        <f t="shared" si="212"/>
        <v>236302.5</v>
      </c>
      <c r="C3319" s="586">
        <f t="shared" si="209"/>
        <v>3.5</v>
      </c>
      <c r="F3319">
        <v>3318</v>
      </c>
      <c r="G3319" s="587">
        <f t="shared" si="210"/>
        <v>472605</v>
      </c>
      <c r="H3319" s="586">
        <f t="shared" si="211"/>
        <v>7</v>
      </c>
    </row>
    <row r="3320" spans="1:8" x14ac:dyDescent="0.25">
      <c r="A3320">
        <v>3319</v>
      </c>
      <c r="B3320" s="579">
        <f t="shared" si="212"/>
        <v>236302.5</v>
      </c>
      <c r="C3320" s="586">
        <f t="shared" si="209"/>
        <v>3.5</v>
      </c>
      <c r="F3320">
        <v>3319</v>
      </c>
      <c r="G3320" s="587">
        <f t="shared" si="210"/>
        <v>472605</v>
      </c>
      <c r="H3320" s="586">
        <f t="shared" si="211"/>
        <v>7</v>
      </c>
    </row>
    <row r="3321" spans="1:8" x14ac:dyDescent="0.25">
      <c r="A3321">
        <v>3320</v>
      </c>
      <c r="B3321" s="579">
        <f t="shared" si="212"/>
        <v>236302.5</v>
      </c>
      <c r="C3321" s="586">
        <f t="shared" si="209"/>
        <v>3.5</v>
      </c>
      <c r="F3321">
        <v>3320</v>
      </c>
      <c r="G3321" s="587">
        <f t="shared" si="210"/>
        <v>472605</v>
      </c>
      <c r="H3321" s="586">
        <f t="shared" si="211"/>
        <v>7</v>
      </c>
    </row>
    <row r="3322" spans="1:8" x14ac:dyDescent="0.25">
      <c r="A3322">
        <v>3321</v>
      </c>
      <c r="B3322" s="579">
        <f t="shared" si="212"/>
        <v>236302.5</v>
      </c>
      <c r="C3322" s="586">
        <f t="shared" si="209"/>
        <v>3.5</v>
      </c>
      <c r="F3322">
        <v>3321</v>
      </c>
      <c r="G3322" s="587">
        <f t="shared" si="210"/>
        <v>472605</v>
      </c>
      <c r="H3322" s="586">
        <f t="shared" si="211"/>
        <v>7</v>
      </c>
    </row>
    <row r="3323" spans="1:8" x14ac:dyDescent="0.25">
      <c r="A3323">
        <v>3322</v>
      </c>
      <c r="B3323" s="579">
        <f t="shared" si="212"/>
        <v>236302.5</v>
      </c>
      <c r="C3323" s="586">
        <f t="shared" si="209"/>
        <v>3.5</v>
      </c>
      <c r="F3323">
        <v>3322</v>
      </c>
      <c r="G3323" s="587">
        <f t="shared" si="210"/>
        <v>472605</v>
      </c>
      <c r="H3323" s="586">
        <f t="shared" si="211"/>
        <v>7</v>
      </c>
    </row>
    <row r="3324" spans="1:8" x14ac:dyDescent="0.25">
      <c r="A3324">
        <v>3323</v>
      </c>
      <c r="B3324" s="579">
        <f t="shared" si="212"/>
        <v>236302.5</v>
      </c>
      <c r="C3324" s="586">
        <f t="shared" si="209"/>
        <v>3.5</v>
      </c>
      <c r="F3324">
        <v>3323</v>
      </c>
      <c r="G3324" s="587">
        <f t="shared" si="210"/>
        <v>472605</v>
      </c>
      <c r="H3324" s="586">
        <f t="shared" si="211"/>
        <v>7</v>
      </c>
    </row>
    <row r="3325" spans="1:8" x14ac:dyDescent="0.25">
      <c r="A3325">
        <v>3324</v>
      </c>
      <c r="B3325" s="579">
        <f t="shared" si="212"/>
        <v>236302.5</v>
      </c>
      <c r="C3325" s="586">
        <f t="shared" si="209"/>
        <v>3.5</v>
      </c>
      <c r="F3325">
        <v>3324</v>
      </c>
      <c r="G3325" s="587">
        <f t="shared" si="210"/>
        <v>472605</v>
      </c>
      <c r="H3325" s="586">
        <f t="shared" si="211"/>
        <v>7</v>
      </c>
    </row>
    <row r="3326" spans="1:8" x14ac:dyDescent="0.25">
      <c r="A3326">
        <v>3325</v>
      </c>
      <c r="B3326" s="579">
        <f t="shared" si="212"/>
        <v>236302.5</v>
      </c>
      <c r="C3326" s="586">
        <f t="shared" si="209"/>
        <v>3.5</v>
      </c>
      <c r="F3326">
        <v>3325</v>
      </c>
      <c r="G3326" s="587">
        <f t="shared" si="210"/>
        <v>472605</v>
      </c>
      <c r="H3326" s="586">
        <f t="shared" si="211"/>
        <v>7</v>
      </c>
    </row>
    <row r="3327" spans="1:8" x14ac:dyDescent="0.25">
      <c r="A3327">
        <v>3326</v>
      </c>
      <c r="B3327" s="579">
        <f t="shared" si="212"/>
        <v>236302.5</v>
      </c>
      <c r="C3327" s="586">
        <f t="shared" si="209"/>
        <v>3.5</v>
      </c>
      <c r="F3327">
        <v>3326</v>
      </c>
      <c r="G3327" s="587">
        <f t="shared" si="210"/>
        <v>472605</v>
      </c>
      <c r="H3327" s="586">
        <f t="shared" si="211"/>
        <v>7</v>
      </c>
    </row>
    <row r="3328" spans="1:8" x14ac:dyDescent="0.25">
      <c r="A3328">
        <v>3327</v>
      </c>
      <c r="B3328" s="579">
        <f t="shared" si="212"/>
        <v>236302.5</v>
      </c>
      <c r="C3328" s="586">
        <f t="shared" si="209"/>
        <v>3.5</v>
      </c>
      <c r="F3328">
        <v>3327</v>
      </c>
      <c r="G3328" s="587">
        <f t="shared" si="210"/>
        <v>472605</v>
      </c>
      <c r="H3328" s="586">
        <f t="shared" si="211"/>
        <v>7</v>
      </c>
    </row>
    <row r="3329" spans="1:8" x14ac:dyDescent="0.25">
      <c r="A3329">
        <v>3328</v>
      </c>
      <c r="B3329" s="579">
        <f t="shared" si="212"/>
        <v>236302.5</v>
      </c>
      <c r="C3329" s="586">
        <f t="shared" si="209"/>
        <v>3.5</v>
      </c>
      <c r="F3329">
        <v>3328</v>
      </c>
      <c r="G3329" s="587">
        <f t="shared" si="210"/>
        <v>472605</v>
      </c>
      <c r="H3329" s="586">
        <f t="shared" si="211"/>
        <v>7</v>
      </c>
    </row>
    <row r="3330" spans="1:8" x14ac:dyDescent="0.25">
      <c r="A3330">
        <v>3329</v>
      </c>
      <c r="B3330" s="579">
        <f t="shared" si="212"/>
        <v>236302.5</v>
      </c>
      <c r="C3330" s="586">
        <f t="shared" si="209"/>
        <v>3.5</v>
      </c>
      <c r="F3330">
        <v>3329</v>
      </c>
      <c r="G3330" s="587">
        <f t="shared" si="210"/>
        <v>472605</v>
      </c>
      <c r="H3330" s="586">
        <f t="shared" si="211"/>
        <v>7</v>
      </c>
    </row>
    <row r="3331" spans="1:8" x14ac:dyDescent="0.25">
      <c r="A3331">
        <v>3330</v>
      </c>
      <c r="B3331" s="579">
        <f t="shared" si="212"/>
        <v>236302.5</v>
      </c>
      <c r="C3331" s="586">
        <f t="shared" ref="C3331:C3394" si="213">B3331/$D$2</f>
        <v>3.5</v>
      </c>
      <c r="F3331">
        <v>3330</v>
      </c>
      <c r="G3331" s="587">
        <f t="shared" ref="G3331:G3394" si="214">H3331*$D$2</f>
        <v>472605</v>
      </c>
      <c r="H3331" s="586">
        <f t="shared" si="211"/>
        <v>7</v>
      </c>
    </row>
    <row r="3332" spans="1:8" x14ac:dyDescent="0.25">
      <c r="A3332">
        <v>3331</v>
      </c>
      <c r="B3332" s="579">
        <f t="shared" si="212"/>
        <v>236302.5</v>
      </c>
      <c r="C3332" s="586">
        <f t="shared" si="213"/>
        <v>3.5</v>
      </c>
      <c r="F3332">
        <v>3331</v>
      </c>
      <c r="G3332" s="587">
        <f t="shared" si="214"/>
        <v>472605</v>
      </c>
      <c r="H3332" s="586">
        <f t="shared" si="211"/>
        <v>7</v>
      </c>
    </row>
    <row r="3333" spans="1:8" x14ac:dyDescent="0.25">
      <c r="A3333">
        <v>3332</v>
      </c>
      <c r="B3333" s="579">
        <f t="shared" si="212"/>
        <v>236302.5</v>
      </c>
      <c r="C3333" s="586">
        <f t="shared" si="213"/>
        <v>3.5</v>
      </c>
      <c r="F3333">
        <v>3332</v>
      </c>
      <c r="G3333" s="587">
        <f t="shared" si="214"/>
        <v>472605</v>
      </c>
      <c r="H3333" s="586">
        <f t="shared" si="211"/>
        <v>7</v>
      </c>
    </row>
    <row r="3334" spans="1:8" x14ac:dyDescent="0.25">
      <c r="A3334">
        <v>3333</v>
      </c>
      <c r="B3334" s="579">
        <f t="shared" si="212"/>
        <v>236302.5</v>
      </c>
      <c r="C3334" s="586">
        <f t="shared" si="213"/>
        <v>3.5</v>
      </c>
      <c r="F3334">
        <v>3333</v>
      </c>
      <c r="G3334" s="587">
        <f t="shared" si="214"/>
        <v>472605</v>
      </c>
      <c r="H3334" s="586">
        <f t="shared" si="211"/>
        <v>7</v>
      </c>
    </row>
    <row r="3335" spans="1:8" x14ac:dyDescent="0.25">
      <c r="A3335">
        <v>3334</v>
      </c>
      <c r="B3335" s="579">
        <f t="shared" si="212"/>
        <v>236302.5</v>
      </c>
      <c r="C3335" s="586">
        <f t="shared" si="213"/>
        <v>3.5</v>
      </c>
      <c r="F3335">
        <v>3334</v>
      </c>
      <c r="G3335" s="587">
        <f t="shared" si="214"/>
        <v>472605</v>
      </c>
      <c r="H3335" s="586">
        <f t="shared" si="211"/>
        <v>7</v>
      </c>
    </row>
    <row r="3336" spans="1:8" x14ac:dyDescent="0.25">
      <c r="A3336">
        <v>3335</v>
      </c>
      <c r="B3336" s="579">
        <f t="shared" si="212"/>
        <v>236302.5</v>
      </c>
      <c r="C3336" s="586">
        <f t="shared" si="213"/>
        <v>3.5</v>
      </c>
      <c r="F3336">
        <v>3335</v>
      </c>
      <c r="G3336" s="587">
        <f t="shared" si="214"/>
        <v>472605</v>
      </c>
      <c r="H3336" s="586">
        <f t="shared" si="211"/>
        <v>7</v>
      </c>
    </row>
    <row r="3337" spans="1:8" x14ac:dyDescent="0.25">
      <c r="A3337">
        <v>3336</v>
      </c>
      <c r="B3337" s="579">
        <f t="shared" si="212"/>
        <v>236302.5</v>
      </c>
      <c r="C3337" s="586">
        <f t="shared" si="213"/>
        <v>3.5</v>
      </c>
      <c r="F3337">
        <v>3336</v>
      </c>
      <c r="G3337" s="587">
        <f t="shared" si="214"/>
        <v>472605</v>
      </c>
      <c r="H3337" s="586">
        <f t="shared" si="211"/>
        <v>7</v>
      </c>
    </row>
    <row r="3338" spans="1:8" x14ac:dyDescent="0.25">
      <c r="A3338">
        <v>3337</v>
      </c>
      <c r="B3338" s="579">
        <f t="shared" si="212"/>
        <v>236302.5</v>
      </c>
      <c r="C3338" s="586">
        <f t="shared" si="213"/>
        <v>3.5</v>
      </c>
      <c r="F3338">
        <v>3337</v>
      </c>
      <c r="G3338" s="587">
        <f t="shared" si="214"/>
        <v>472605</v>
      </c>
      <c r="H3338" s="586">
        <f t="shared" si="211"/>
        <v>7</v>
      </c>
    </row>
    <row r="3339" spans="1:8" x14ac:dyDescent="0.25">
      <c r="A3339">
        <v>3338</v>
      </c>
      <c r="B3339" s="579">
        <f t="shared" si="212"/>
        <v>236302.5</v>
      </c>
      <c r="C3339" s="586">
        <f t="shared" si="213"/>
        <v>3.5</v>
      </c>
      <c r="F3339">
        <v>3338</v>
      </c>
      <c r="G3339" s="587">
        <f t="shared" si="214"/>
        <v>472605</v>
      </c>
      <c r="H3339" s="586">
        <f t="shared" si="211"/>
        <v>7</v>
      </c>
    </row>
    <row r="3340" spans="1:8" x14ac:dyDescent="0.25">
      <c r="A3340">
        <v>3339</v>
      </c>
      <c r="B3340" s="579">
        <f t="shared" si="212"/>
        <v>236302.5</v>
      </c>
      <c r="C3340" s="586">
        <f t="shared" si="213"/>
        <v>3.5</v>
      </c>
      <c r="F3340">
        <v>3339</v>
      </c>
      <c r="G3340" s="587">
        <f t="shared" si="214"/>
        <v>472605</v>
      </c>
      <c r="H3340" s="586">
        <f t="shared" si="211"/>
        <v>7</v>
      </c>
    </row>
    <row r="3341" spans="1:8" x14ac:dyDescent="0.25">
      <c r="A3341">
        <v>3340</v>
      </c>
      <c r="B3341" s="579">
        <f t="shared" si="212"/>
        <v>236302.5</v>
      </c>
      <c r="C3341" s="586">
        <f t="shared" si="213"/>
        <v>3.5</v>
      </c>
      <c r="F3341">
        <v>3340</v>
      </c>
      <c r="G3341" s="587">
        <f t="shared" si="214"/>
        <v>472605</v>
      </c>
      <c r="H3341" s="586">
        <f t="shared" si="211"/>
        <v>7</v>
      </c>
    </row>
    <row r="3342" spans="1:8" x14ac:dyDescent="0.25">
      <c r="A3342">
        <v>3341</v>
      </c>
      <c r="B3342" s="579">
        <f t="shared" si="212"/>
        <v>236302.5</v>
      </c>
      <c r="C3342" s="586">
        <f t="shared" si="213"/>
        <v>3.5</v>
      </c>
      <c r="F3342">
        <v>3341</v>
      </c>
      <c r="G3342" s="587">
        <f t="shared" si="214"/>
        <v>472605</v>
      </c>
      <c r="H3342" s="586">
        <f t="shared" si="211"/>
        <v>7</v>
      </c>
    </row>
    <row r="3343" spans="1:8" x14ac:dyDescent="0.25">
      <c r="A3343">
        <v>3342</v>
      </c>
      <c r="B3343" s="579">
        <f t="shared" si="212"/>
        <v>236302.5</v>
      </c>
      <c r="C3343" s="586">
        <f t="shared" si="213"/>
        <v>3.5</v>
      </c>
      <c r="F3343">
        <v>3342</v>
      </c>
      <c r="G3343" s="587">
        <f t="shared" si="214"/>
        <v>472605</v>
      </c>
      <c r="H3343" s="586">
        <f t="shared" si="211"/>
        <v>7</v>
      </c>
    </row>
    <row r="3344" spans="1:8" x14ac:dyDescent="0.25">
      <c r="A3344">
        <v>3343</v>
      </c>
      <c r="B3344" s="579">
        <f t="shared" si="212"/>
        <v>236302.5</v>
      </c>
      <c r="C3344" s="586">
        <f t="shared" si="213"/>
        <v>3.5</v>
      </c>
      <c r="F3344">
        <v>3343</v>
      </c>
      <c r="G3344" s="587">
        <f t="shared" si="214"/>
        <v>472605</v>
      </c>
      <c r="H3344" s="586">
        <f t="shared" si="211"/>
        <v>7</v>
      </c>
    </row>
    <row r="3345" spans="1:8" x14ac:dyDescent="0.25">
      <c r="A3345">
        <v>3344</v>
      </c>
      <c r="B3345" s="579">
        <f t="shared" si="212"/>
        <v>236302.5</v>
      </c>
      <c r="C3345" s="586">
        <f t="shared" si="213"/>
        <v>3.5</v>
      </c>
      <c r="F3345">
        <v>3344</v>
      </c>
      <c r="G3345" s="587">
        <f t="shared" si="214"/>
        <v>472605</v>
      </c>
      <c r="H3345" s="586">
        <f t="shared" si="211"/>
        <v>7</v>
      </c>
    </row>
    <row r="3346" spans="1:8" x14ac:dyDescent="0.25">
      <c r="A3346">
        <v>3345</v>
      </c>
      <c r="B3346" s="579">
        <f t="shared" si="212"/>
        <v>236302.5</v>
      </c>
      <c r="C3346" s="586">
        <f t="shared" si="213"/>
        <v>3.5</v>
      </c>
      <c r="F3346">
        <v>3345</v>
      </c>
      <c r="G3346" s="587">
        <f t="shared" si="214"/>
        <v>472605</v>
      </c>
      <c r="H3346" s="586">
        <f t="shared" si="211"/>
        <v>7</v>
      </c>
    </row>
    <row r="3347" spans="1:8" x14ac:dyDescent="0.25">
      <c r="A3347">
        <v>3346</v>
      </c>
      <c r="B3347" s="579">
        <f t="shared" si="212"/>
        <v>236302.5</v>
      </c>
      <c r="C3347" s="586">
        <f t="shared" si="213"/>
        <v>3.5</v>
      </c>
      <c r="F3347">
        <v>3346</v>
      </c>
      <c r="G3347" s="587">
        <f t="shared" si="214"/>
        <v>472605</v>
      </c>
      <c r="H3347" s="586">
        <f t="shared" ref="H3347:H3410" si="215">$L$7</f>
        <v>7</v>
      </c>
    </row>
    <row r="3348" spans="1:8" x14ac:dyDescent="0.25">
      <c r="A3348">
        <v>3347</v>
      </c>
      <c r="B3348" s="579">
        <f t="shared" si="212"/>
        <v>236302.5</v>
      </c>
      <c r="C3348" s="586">
        <f t="shared" si="213"/>
        <v>3.5</v>
      </c>
      <c r="F3348">
        <v>3347</v>
      </c>
      <c r="G3348" s="587">
        <f t="shared" si="214"/>
        <v>472605</v>
      </c>
      <c r="H3348" s="586">
        <f t="shared" si="215"/>
        <v>7</v>
      </c>
    </row>
    <row r="3349" spans="1:8" x14ac:dyDescent="0.25">
      <c r="A3349">
        <v>3348</v>
      </c>
      <c r="B3349" s="579">
        <f t="shared" si="212"/>
        <v>236302.5</v>
      </c>
      <c r="C3349" s="586">
        <f t="shared" si="213"/>
        <v>3.5</v>
      </c>
      <c r="F3349">
        <v>3348</v>
      </c>
      <c r="G3349" s="587">
        <f t="shared" si="214"/>
        <v>472605</v>
      </c>
      <c r="H3349" s="586">
        <f t="shared" si="215"/>
        <v>7</v>
      </c>
    </row>
    <row r="3350" spans="1:8" x14ac:dyDescent="0.25">
      <c r="A3350">
        <v>3349</v>
      </c>
      <c r="B3350" s="579">
        <f t="shared" si="212"/>
        <v>236302.5</v>
      </c>
      <c r="C3350" s="586">
        <f t="shared" si="213"/>
        <v>3.5</v>
      </c>
      <c r="F3350">
        <v>3349</v>
      </c>
      <c r="G3350" s="587">
        <f t="shared" si="214"/>
        <v>472605</v>
      </c>
      <c r="H3350" s="586">
        <f t="shared" si="215"/>
        <v>7</v>
      </c>
    </row>
    <row r="3351" spans="1:8" x14ac:dyDescent="0.25">
      <c r="A3351">
        <v>3350</v>
      </c>
      <c r="B3351" s="579">
        <f t="shared" si="212"/>
        <v>236302.5</v>
      </c>
      <c r="C3351" s="586">
        <f t="shared" si="213"/>
        <v>3.5</v>
      </c>
      <c r="F3351">
        <v>3350</v>
      </c>
      <c r="G3351" s="587">
        <f t="shared" si="214"/>
        <v>472605</v>
      </c>
      <c r="H3351" s="586">
        <f t="shared" si="215"/>
        <v>7</v>
      </c>
    </row>
    <row r="3352" spans="1:8" x14ac:dyDescent="0.25">
      <c r="A3352">
        <v>3351</v>
      </c>
      <c r="B3352" s="579">
        <f t="shared" si="212"/>
        <v>236302.5</v>
      </c>
      <c r="C3352" s="586">
        <f t="shared" si="213"/>
        <v>3.5</v>
      </c>
      <c r="F3352">
        <v>3351</v>
      </c>
      <c r="G3352" s="587">
        <f t="shared" si="214"/>
        <v>472605</v>
      </c>
      <c r="H3352" s="586">
        <f t="shared" si="215"/>
        <v>7</v>
      </c>
    </row>
    <row r="3353" spans="1:8" x14ac:dyDescent="0.25">
      <c r="A3353">
        <v>3352</v>
      </c>
      <c r="B3353" s="579">
        <f t="shared" si="212"/>
        <v>236302.5</v>
      </c>
      <c r="C3353" s="586">
        <f t="shared" si="213"/>
        <v>3.5</v>
      </c>
      <c r="F3353">
        <v>3352</v>
      </c>
      <c r="G3353" s="587">
        <f t="shared" si="214"/>
        <v>472605</v>
      </c>
      <c r="H3353" s="586">
        <f t="shared" si="215"/>
        <v>7</v>
      </c>
    </row>
    <row r="3354" spans="1:8" x14ac:dyDescent="0.25">
      <c r="A3354">
        <v>3353</v>
      </c>
      <c r="B3354" s="579">
        <f t="shared" si="212"/>
        <v>236302.5</v>
      </c>
      <c r="C3354" s="586">
        <f t="shared" si="213"/>
        <v>3.5</v>
      </c>
      <c r="F3354">
        <v>3353</v>
      </c>
      <c r="G3354" s="587">
        <f t="shared" si="214"/>
        <v>472605</v>
      </c>
      <c r="H3354" s="586">
        <f t="shared" si="215"/>
        <v>7</v>
      </c>
    </row>
    <row r="3355" spans="1:8" x14ac:dyDescent="0.25">
      <c r="A3355">
        <v>3354</v>
      </c>
      <c r="B3355" s="579">
        <f t="shared" ref="B3355:B3418" si="216">3.5*$D$2</f>
        <v>236302.5</v>
      </c>
      <c r="C3355" s="586">
        <f t="shared" si="213"/>
        <v>3.5</v>
      </c>
      <c r="F3355">
        <v>3354</v>
      </c>
      <c r="G3355" s="587">
        <f t="shared" si="214"/>
        <v>472605</v>
      </c>
      <c r="H3355" s="586">
        <f t="shared" si="215"/>
        <v>7</v>
      </c>
    </row>
    <row r="3356" spans="1:8" x14ac:dyDescent="0.25">
      <c r="A3356">
        <v>3355</v>
      </c>
      <c r="B3356" s="579">
        <f t="shared" si="216"/>
        <v>236302.5</v>
      </c>
      <c r="C3356" s="586">
        <f t="shared" si="213"/>
        <v>3.5</v>
      </c>
      <c r="F3356">
        <v>3355</v>
      </c>
      <c r="G3356" s="587">
        <f t="shared" si="214"/>
        <v>472605</v>
      </c>
      <c r="H3356" s="586">
        <f t="shared" si="215"/>
        <v>7</v>
      </c>
    </row>
    <row r="3357" spans="1:8" x14ac:dyDescent="0.25">
      <c r="A3357">
        <v>3356</v>
      </c>
      <c r="B3357" s="579">
        <f t="shared" si="216"/>
        <v>236302.5</v>
      </c>
      <c r="C3357" s="586">
        <f t="shared" si="213"/>
        <v>3.5</v>
      </c>
      <c r="F3357">
        <v>3356</v>
      </c>
      <c r="G3357" s="587">
        <f t="shared" si="214"/>
        <v>472605</v>
      </c>
      <c r="H3357" s="586">
        <f t="shared" si="215"/>
        <v>7</v>
      </c>
    </row>
    <row r="3358" spans="1:8" x14ac:dyDescent="0.25">
      <c r="A3358">
        <v>3357</v>
      </c>
      <c r="B3358" s="579">
        <f t="shared" si="216"/>
        <v>236302.5</v>
      </c>
      <c r="C3358" s="586">
        <f t="shared" si="213"/>
        <v>3.5</v>
      </c>
      <c r="F3358">
        <v>3357</v>
      </c>
      <c r="G3358" s="587">
        <f t="shared" si="214"/>
        <v>472605</v>
      </c>
      <c r="H3358" s="586">
        <f t="shared" si="215"/>
        <v>7</v>
      </c>
    </row>
    <row r="3359" spans="1:8" x14ac:dyDescent="0.25">
      <c r="A3359">
        <v>3358</v>
      </c>
      <c r="B3359" s="579">
        <f t="shared" si="216"/>
        <v>236302.5</v>
      </c>
      <c r="C3359" s="586">
        <f t="shared" si="213"/>
        <v>3.5</v>
      </c>
      <c r="F3359">
        <v>3358</v>
      </c>
      <c r="G3359" s="587">
        <f t="shared" si="214"/>
        <v>472605</v>
      </c>
      <c r="H3359" s="586">
        <f t="shared" si="215"/>
        <v>7</v>
      </c>
    </row>
    <row r="3360" spans="1:8" x14ac:dyDescent="0.25">
      <c r="A3360">
        <v>3359</v>
      </c>
      <c r="B3360" s="579">
        <f t="shared" si="216"/>
        <v>236302.5</v>
      </c>
      <c r="C3360" s="586">
        <f t="shared" si="213"/>
        <v>3.5</v>
      </c>
      <c r="F3360">
        <v>3359</v>
      </c>
      <c r="G3360" s="587">
        <f t="shared" si="214"/>
        <v>472605</v>
      </c>
      <c r="H3360" s="586">
        <f t="shared" si="215"/>
        <v>7</v>
      </c>
    </row>
    <row r="3361" spans="1:8" x14ac:dyDescent="0.25">
      <c r="A3361">
        <v>3360</v>
      </c>
      <c r="B3361" s="579">
        <f t="shared" si="216"/>
        <v>236302.5</v>
      </c>
      <c r="C3361" s="586">
        <f t="shared" si="213"/>
        <v>3.5</v>
      </c>
      <c r="F3361">
        <v>3360</v>
      </c>
      <c r="G3361" s="587">
        <f t="shared" si="214"/>
        <v>472605</v>
      </c>
      <c r="H3361" s="586">
        <f t="shared" si="215"/>
        <v>7</v>
      </c>
    </row>
    <row r="3362" spans="1:8" x14ac:dyDescent="0.25">
      <c r="A3362">
        <v>3361</v>
      </c>
      <c r="B3362" s="579">
        <f t="shared" si="216"/>
        <v>236302.5</v>
      </c>
      <c r="C3362" s="586">
        <f t="shared" si="213"/>
        <v>3.5</v>
      </c>
      <c r="F3362">
        <v>3361</v>
      </c>
      <c r="G3362" s="587">
        <f t="shared" si="214"/>
        <v>472605</v>
      </c>
      <c r="H3362" s="586">
        <f t="shared" si="215"/>
        <v>7</v>
      </c>
    </row>
    <row r="3363" spans="1:8" x14ac:dyDescent="0.25">
      <c r="A3363">
        <v>3362</v>
      </c>
      <c r="B3363" s="579">
        <f t="shared" si="216"/>
        <v>236302.5</v>
      </c>
      <c r="C3363" s="586">
        <f t="shared" si="213"/>
        <v>3.5</v>
      </c>
      <c r="F3363">
        <v>3362</v>
      </c>
      <c r="G3363" s="587">
        <f t="shared" si="214"/>
        <v>472605</v>
      </c>
      <c r="H3363" s="586">
        <f t="shared" si="215"/>
        <v>7</v>
      </c>
    </row>
    <row r="3364" spans="1:8" x14ac:dyDescent="0.25">
      <c r="A3364">
        <v>3363</v>
      </c>
      <c r="B3364" s="579">
        <f t="shared" si="216"/>
        <v>236302.5</v>
      </c>
      <c r="C3364" s="586">
        <f t="shared" si="213"/>
        <v>3.5</v>
      </c>
      <c r="F3364">
        <v>3363</v>
      </c>
      <c r="G3364" s="587">
        <f t="shared" si="214"/>
        <v>472605</v>
      </c>
      <c r="H3364" s="586">
        <f t="shared" si="215"/>
        <v>7</v>
      </c>
    </row>
    <row r="3365" spans="1:8" x14ac:dyDescent="0.25">
      <c r="A3365">
        <v>3364</v>
      </c>
      <c r="B3365" s="579">
        <f t="shared" si="216"/>
        <v>236302.5</v>
      </c>
      <c r="C3365" s="586">
        <f t="shared" si="213"/>
        <v>3.5</v>
      </c>
      <c r="F3365">
        <v>3364</v>
      </c>
      <c r="G3365" s="587">
        <f t="shared" si="214"/>
        <v>472605</v>
      </c>
      <c r="H3365" s="586">
        <f t="shared" si="215"/>
        <v>7</v>
      </c>
    </row>
    <row r="3366" spans="1:8" x14ac:dyDescent="0.25">
      <c r="A3366">
        <v>3365</v>
      </c>
      <c r="B3366" s="579">
        <f t="shared" si="216"/>
        <v>236302.5</v>
      </c>
      <c r="C3366" s="586">
        <f t="shared" si="213"/>
        <v>3.5</v>
      </c>
      <c r="F3366">
        <v>3365</v>
      </c>
      <c r="G3366" s="587">
        <f t="shared" si="214"/>
        <v>472605</v>
      </c>
      <c r="H3366" s="586">
        <f t="shared" si="215"/>
        <v>7</v>
      </c>
    </row>
    <row r="3367" spans="1:8" x14ac:dyDescent="0.25">
      <c r="A3367">
        <v>3366</v>
      </c>
      <c r="B3367" s="579">
        <f t="shared" si="216"/>
        <v>236302.5</v>
      </c>
      <c r="C3367" s="586">
        <f t="shared" si="213"/>
        <v>3.5</v>
      </c>
      <c r="F3367">
        <v>3366</v>
      </c>
      <c r="G3367" s="587">
        <f t="shared" si="214"/>
        <v>472605</v>
      </c>
      <c r="H3367" s="586">
        <f t="shared" si="215"/>
        <v>7</v>
      </c>
    </row>
    <row r="3368" spans="1:8" x14ac:dyDescent="0.25">
      <c r="A3368">
        <v>3367</v>
      </c>
      <c r="B3368" s="579">
        <f t="shared" si="216"/>
        <v>236302.5</v>
      </c>
      <c r="C3368" s="586">
        <f t="shared" si="213"/>
        <v>3.5</v>
      </c>
      <c r="F3368">
        <v>3367</v>
      </c>
      <c r="G3368" s="587">
        <f t="shared" si="214"/>
        <v>472605</v>
      </c>
      <c r="H3368" s="586">
        <f t="shared" si="215"/>
        <v>7</v>
      </c>
    </row>
    <row r="3369" spans="1:8" x14ac:dyDescent="0.25">
      <c r="A3369">
        <v>3368</v>
      </c>
      <c r="B3369" s="579">
        <f t="shared" si="216"/>
        <v>236302.5</v>
      </c>
      <c r="C3369" s="586">
        <f t="shared" si="213"/>
        <v>3.5</v>
      </c>
      <c r="F3369">
        <v>3368</v>
      </c>
      <c r="G3369" s="587">
        <f t="shared" si="214"/>
        <v>472605</v>
      </c>
      <c r="H3369" s="586">
        <f t="shared" si="215"/>
        <v>7</v>
      </c>
    </row>
    <row r="3370" spans="1:8" x14ac:dyDescent="0.25">
      <c r="A3370">
        <v>3369</v>
      </c>
      <c r="B3370" s="579">
        <f t="shared" si="216"/>
        <v>236302.5</v>
      </c>
      <c r="C3370" s="586">
        <f t="shared" si="213"/>
        <v>3.5</v>
      </c>
      <c r="F3370">
        <v>3369</v>
      </c>
      <c r="G3370" s="587">
        <f t="shared" si="214"/>
        <v>472605</v>
      </c>
      <c r="H3370" s="586">
        <f t="shared" si="215"/>
        <v>7</v>
      </c>
    </row>
    <row r="3371" spans="1:8" x14ac:dyDescent="0.25">
      <c r="A3371">
        <v>3370</v>
      </c>
      <c r="B3371" s="579">
        <f t="shared" si="216"/>
        <v>236302.5</v>
      </c>
      <c r="C3371" s="586">
        <f t="shared" si="213"/>
        <v>3.5</v>
      </c>
      <c r="F3371">
        <v>3370</v>
      </c>
      <c r="G3371" s="587">
        <f t="shared" si="214"/>
        <v>472605</v>
      </c>
      <c r="H3371" s="586">
        <f t="shared" si="215"/>
        <v>7</v>
      </c>
    </row>
    <row r="3372" spans="1:8" x14ac:dyDescent="0.25">
      <c r="A3372">
        <v>3371</v>
      </c>
      <c r="B3372" s="579">
        <f t="shared" si="216"/>
        <v>236302.5</v>
      </c>
      <c r="C3372" s="586">
        <f t="shared" si="213"/>
        <v>3.5</v>
      </c>
      <c r="F3372">
        <v>3371</v>
      </c>
      <c r="G3372" s="587">
        <f t="shared" si="214"/>
        <v>472605</v>
      </c>
      <c r="H3372" s="586">
        <f t="shared" si="215"/>
        <v>7</v>
      </c>
    </row>
    <row r="3373" spans="1:8" x14ac:dyDescent="0.25">
      <c r="A3373">
        <v>3372</v>
      </c>
      <c r="B3373" s="579">
        <f t="shared" si="216"/>
        <v>236302.5</v>
      </c>
      <c r="C3373" s="586">
        <f t="shared" si="213"/>
        <v>3.5</v>
      </c>
      <c r="F3373">
        <v>3372</v>
      </c>
      <c r="G3373" s="587">
        <f t="shared" si="214"/>
        <v>472605</v>
      </c>
      <c r="H3373" s="586">
        <f t="shared" si="215"/>
        <v>7</v>
      </c>
    </row>
    <row r="3374" spans="1:8" x14ac:dyDescent="0.25">
      <c r="A3374">
        <v>3373</v>
      </c>
      <c r="B3374" s="579">
        <f t="shared" si="216"/>
        <v>236302.5</v>
      </c>
      <c r="C3374" s="586">
        <f t="shared" si="213"/>
        <v>3.5</v>
      </c>
      <c r="F3374">
        <v>3373</v>
      </c>
      <c r="G3374" s="587">
        <f t="shared" si="214"/>
        <v>472605</v>
      </c>
      <c r="H3374" s="586">
        <f t="shared" si="215"/>
        <v>7</v>
      </c>
    </row>
    <row r="3375" spans="1:8" x14ac:dyDescent="0.25">
      <c r="A3375">
        <v>3374</v>
      </c>
      <c r="B3375" s="579">
        <f t="shared" si="216"/>
        <v>236302.5</v>
      </c>
      <c r="C3375" s="586">
        <f t="shared" si="213"/>
        <v>3.5</v>
      </c>
      <c r="F3375">
        <v>3374</v>
      </c>
      <c r="G3375" s="587">
        <f t="shared" si="214"/>
        <v>472605</v>
      </c>
      <c r="H3375" s="586">
        <f t="shared" si="215"/>
        <v>7</v>
      </c>
    </row>
    <row r="3376" spans="1:8" x14ac:dyDescent="0.25">
      <c r="A3376">
        <v>3375</v>
      </c>
      <c r="B3376" s="579">
        <f t="shared" si="216"/>
        <v>236302.5</v>
      </c>
      <c r="C3376" s="586">
        <f t="shared" si="213"/>
        <v>3.5</v>
      </c>
      <c r="F3376">
        <v>3375</v>
      </c>
      <c r="G3376" s="587">
        <f t="shared" si="214"/>
        <v>472605</v>
      </c>
      <c r="H3376" s="586">
        <f t="shared" si="215"/>
        <v>7</v>
      </c>
    </row>
    <row r="3377" spans="1:8" x14ac:dyDescent="0.25">
      <c r="A3377">
        <v>3376</v>
      </c>
      <c r="B3377" s="579">
        <f t="shared" si="216"/>
        <v>236302.5</v>
      </c>
      <c r="C3377" s="586">
        <f t="shared" si="213"/>
        <v>3.5</v>
      </c>
      <c r="F3377">
        <v>3376</v>
      </c>
      <c r="G3377" s="587">
        <f t="shared" si="214"/>
        <v>472605</v>
      </c>
      <c r="H3377" s="586">
        <f t="shared" si="215"/>
        <v>7</v>
      </c>
    </row>
    <row r="3378" spans="1:8" x14ac:dyDescent="0.25">
      <c r="A3378">
        <v>3377</v>
      </c>
      <c r="B3378" s="579">
        <f t="shared" si="216"/>
        <v>236302.5</v>
      </c>
      <c r="C3378" s="586">
        <f t="shared" si="213"/>
        <v>3.5</v>
      </c>
      <c r="F3378">
        <v>3377</v>
      </c>
      <c r="G3378" s="587">
        <f t="shared" si="214"/>
        <v>472605</v>
      </c>
      <c r="H3378" s="586">
        <f t="shared" si="215"/>
        <v>7</v>
      </c>
    </row>
    <row r="3379" spans="1:8" x14ac:dyDescent="0.25">
      <c r="A3379">
        <v>3378</v>
      </c>
      <c r="B3379" s="579">
        <f t="shared" si="216"/>
        <v>236302.5</v>
      </c>
      <c r="C3379" s="586">
        <f t="shared" si="213"/>
        <v>3.5</v>
      </c>
      <c r="F3379">
        <v>3378</v>
      </c>
      <c r="G3379" s="587">
        <f t="shared" si="214"/>
        <v>472605</v>
      </c>
      <c r="H3379" s="586">
        <f t="shared" si="215"/>
        <v>7</v>
      </c>
    </row>
    <row r="3380" spans="1:8" x14ac:dyDescent="0.25">
      <c r="A3380">
        <v>3379</v>
      </c>
      <c r="B3380" s="579">
        <f t="shared" si="216"/>
        <v>236302.5</v>
      </c>
      <c r="C3380" s="586">
        <f t="shared" si="213"/>
        <v>3.5</v>
      </c>
      <c r="F3380">
        <v>3379</v>
      </c>
      <c r="G3380" s="587">
        <f t="shared" si="214"/>
        <v>472605</v>
      </c>
      <c r="H3380" s="586">
        <f t="shared" si="215"/>
        <v>7</v>
      </c>
    </row>
    <row r="3381" spans="1:8" x14ac:dyDescent="0.25">
      <c r="A3381">
        <v>3380</v>
      </c>
      <c r="B3381" s="579">
        <f t="shared" si="216"/>
        <v>236302.5</v>
      </c>
      <c r="C3381" s="586">
        <f t="shared" si="213"/>
        <v>3.5</v>
      </c>
      <c r="F3381">
        <v>3380</v>
      </c>
      <c r="G3381" s="587">
        <f t="shared" si="214"/>
        <v>472605</v>
      </c>
      <c r="H3381" s="586">
        <f t="shared" si="215"/>
        <v>7</v>
      </c>
    </row>
    <row r="3382" spans="1:8" x14ac:dyDescent="0.25">
      <c r="A3382">
        <v>3381</v>
      </c>
      <c r="B3382" s="579">
        <f t="shared" si="216"/>
        <v>236302.5</v>
      </c>
      <c r="C3382" s="586">
        <f t="shared" si="213"/>
        <v>3.5</v>
      </c>
      <c r="F3382">
        <v>3381</v>
      </c>
      <c r="G3382" s="587">
        <f t="shared" si="214"/>
        <v>472605</v>
      </c>
      <c r="H3382" s="586">
        <f t="shared" si="215"/>
        <v>7</v>
      </c>
    </row>
    <row r="3383" spans="1:8" x14ac:dyDescent="0.25">
      <c r="A3383">
        <v>3382</v>
      </c>
      <c r="B3383" s="579">
        <f t="shared" si="216"/>
        <v>236302.5</v>
      </c>
      <c r="C3383" s="586">
        <f t="shared" si="213"/>
        <v>3.5</v>
      </c>
      <c r="F3383">
        <v>3382</v>
      </c>
      <c r="G3383" s="587">
        <f t="shared" si="214"/>
        <v>472605</v>
      </c>
      <c r="H3383" s="586">
        <f t="shared" si="215"/>
        <v>7</v>
      </c>
    </row>
    <row r="3384" spans="1:8" x14ac:dyDescent="0.25">
      <c r="A3384">
        <v>3383</v>
      </c>
      <c r="B3384" s="579">
        <f t="shared" si="216"/>
        <v>236302.5</v>
      </c>
      <c r="C3384" s="586">
        <f t="shared" si="213"/>
        <v>3.5</v>
      </c>
      <c r="F3384">
        <v>3383</v>
      </c>
      <c r="G3384" s="587">
        <f t="shared" si="214"/>
        <v>472605</v>
      </c>
      <c r="H3384" s="586">
        <f t="shared" si="215"/>
        <v>7</v>
      </c>
    </row>
    <row r="3385" spans="1:8" x14ac:dyDescent="0.25">
      <c r="A3385">
        <v>3384</v>
      </c>
      <c r="B3385" s="579">
        <f t="shared" si="216"/>
        <v>236302.5</v>
      </c>
      <c r="C3385" s="586">
        <f t="shared" si="213"/>
        <v>3.5</v>
      </c>
      <c r="F3385">
        <v>3384</v>
      </c>
      <c r="G3385" s="587">
        <f t="shared" si="214"/>
        <v>472605</v>
      </c>
      <c r="H3385" s="586">
        <f t="shared" si="215"/>
        <v>7</v>
      </c>
    </row>
    <row r="3386" spans="1:8" x14ac:dyDescent="0.25">
      <c r="A3386">
        <v>3385</v>
      </c>
      <c r="B3386" s="579">
        <f t="shared" si="216"/>
        <v>236302.5</v>
      </c>
      <c r="C3386" s="586">
        <f t="shared" si="213"/>
        <v>3.5</v>
      </c>
      <c r="F3386">
        <v>3385</v>
      </c>
      <c r="G3386" s="587">
        <f t="shared" si="214"/>
        <v>472605</v>
      </c>
      <c r="H3386" s="586">
        <f t="shared" si="215"/>
        <v>7</v>
      </c>
    </row>
    <row r="3387" spans="1:8" x14ac:dyDescent="0.25">
      <c r="A3387">
        <v>3386</v>
      </c>
      <c r="B3387" s="579">
        <f t="shared" si="216"/>
        <v>236302.5</v>
      </c>
      <c r="C3387" s="586">
        <f t="shared" si="213"/>
        <v>3.5</v>
      </c>
      <c r="F3387">
        <v>3386</v>
      </c>
      <c r="G3387" s="587">
        <f t="shared" si="214"/>
        <v>472605</v>
      </c>
      <c r="H3387" s="586">
        <f t="shared" si="215"/>
        <v>7</v>
      </c>
    </row>
    <row r="3388" spans="1:8" x14ac:dyDescent="0.25">
      <c r="A3388">
        <v>3387</v>
      </c>
      <c r="B3388" s="579">
        <f t="shared" si="216"/>
        <v>236302.5</v>
      </c>
      <c r="C3388" s="586">
        <f t="shared" si="213"/>
        <v>3.5</v>
      </c>
      <c r="F3388">
        <v>3387</v>
      </c>
      <c r="G3388" s="587">
        <f t="shared" si="214"/>
        <v>472605</v>
      </c>
      <c r="H3388" s="586">
        <f t="shared" si="215"/>
        <v>7</v>
      </c>
    </row>
    <row r="3389" spans="1:8" x14ac:dyDescent="0.25">
      <c r="A3389">
        <v>3388</v>
      </c>
      <c r="B3389" s="579">
        <f t="shared" si="216"/>
        <v>236302.5</v>
      </c>
      <c r="C3389" s="586">
        <f t="shared" si="213"/>
        <v>3.5</v>
      </c>
      <c r="F3389">
        <v>3388</v>
      </c>
      <c r="G3389" s="587">
        <f t="shared" si="214"/>
        <v>472605</v>
      </c>
      <c r="H3389" s="586">
        <f t="shared" si="215"/>
        <v>7</v>
      </c>
    </row>
    <row r="3390" spans="1:8" x14ac:dyDescent="0.25">
      <c r="A3390">
        <v>3389</v>
      </c>
      <c r="B3390" s="579">
        <f t="shared" si="216"/>
        <v>236302.5</v>
      </c>
      <c r="C3390" s="586">
        <f t="shared" si="213"/>
        <v>3.5</v>
      </c>
      <c r="F3390">
        <v>3389</v>
      </c>
      <c r="G3390" s="587">
        <f t="shared" si="214"/>
        <v>472605</v>
      </c>
      <c r="H3390" s="586">
        <f t="shared" si="215"/>
        <v>7</v>
      </c>
    </row>
    <row r="3391" spans="1:8" x14ac:dyDescent="0.25">
      <c r="A3391">
        <v>3390</v>
      </c>
      <c r="B3391" s="579">
        <f t="shared" si="216"/>
        <v>236302.5</v>
      </c>
      <c r="C3391" s="586">
        <f t="shared" si="213"/>
        <v>3.5</v>
      </c>
      <c r="F3391">
        <v>3390</v>
      </c>
      <c r="G3391" s="587">
        <f t="shared" si="214"/>
        <v>472605</v>
      </c>
      <c r="H3391" s="586">
        <f t="shared" si="215"/>
        <v>7</v>
      </c>
    </row>
    <row r="3392" spans="1:8" x14ac:dyDescent="0.25">
      <c r="A3392">
        <v>3391</v>
      </c>
      <c r="B3392" s="579">
        <f t="shared" si="216"/>
        <v>236302.5</v>
      </c>
      <c r="C3392" s="586">
        <f t="shared" si="213"/>
        <v>3.5</v>
      </c>
      <c r="F3392">
        <v>3391</v>
      </c>
      <c r="G3392" s="587">
        <f t="shared" si="214"/>
        <v>472605</v>
      </c>
      <c r="H3392" s="586">
        <f t="shared" si="215"/>
        <v>7</v>
      </c>
    </row>
    <row r="3393" spans="1:8" x14ac:dyDescent="0.25">
      <c r="A3393">
        <v>3392</v>
      </c>
      <c r="B3393" s="579">
        <f t="shared" si="216"/>
        <v>236302.5</v>
      </c>
      <c r="C3393" s="586">
        <f t="shared" si="213"/>
        <v>3.5</v>
      </c>
      <c r="F3393">
        <v>3392</v>
      </c>
      <c r="G3393" s="587">
        <f t="shared" si="214"/>
        <v>472605</v>
      </c>
      <c r="H3393" s="586">
        <f t="shared" si="215"/>
        <v>7</v>
      </c>
    </row>
    <row r="3394" spans="1:8" x14ac:dyDescent="0.25">
      <c r="A3394">
        <v>3393</v>
      </c>
      <c r="B3394" s="579">
        <f t="shared" si="216"/>
        <v>236302.5</v>
      </c>
      <c r="C3394" s="586">
        <f t="shared" si="213"/>
        <v>3.5</v>
      </c>
      <c r="F3394">
        <v>3393</v>
      </c>
      <c r="G3394" s="587">
        <f t="shared" si="214"/>
        <v>472605</v>
      </c>
      <c r="H3394" s="586">
        <f t="shared" si="215"/>
        <v>7</v>
      </c>
    </row>
    <row r="3395" spans="1:8" x14ac:dyDescent="0.25">
      <c r="A3395">
        <v>3394</v>
      </c>
      <c r="B3395" s="579">
        <f t="shared" si="216"/>
        <v>236302.5</v>
      </c>
      <c r="C3395" s="586">
        <f t="shared" ref="C3395:C3458" si="217">B3395/$D$2</f>
        <v>3.5</v>
      </c>
      <c r="F3395">
        <v>3394</v>
      </c>
      <c r="G3395" s="587">
        <f t="shared" ref="G3395:G3458" si="218">H3395*$D$2</f>
        <v>472605</v>
      </c>
      <c r="H3395" s="586">
        <f t="shared" si="215"/>
        <v>7</v>
      </c>
    </row>
    <row r="3396" spans="1:8" x14ac:dyDescent="0.25">
      <c r="A3396">
        <v>3395</v>
      </c>
      <c r="B3396" s="579">
        <f t="shared" si="216"/>
        <v>236302.5</v>
      </c>
      <c r="C3396" s="586">
        <f t="shared" si="217"/>
        <v>3.5</v>
      </c>
      <c r="F3396">
        <v>3395</v>
      </c>
      <c r="G3396" s="587">
        <f t="shared" si="218"/>
        <v>472605</v>
      </c>
      <c r="H3396" s="586">
        <f t="shared" si="215"/>
        <v>7</v>
      </c>
    </row>
    <row r="3397" spans="1:8" x14ac:dyDescent="0.25">
      <c r="A3397">
        <v>3396</v>
      </c>
      <c r="B3397" s="579">
        <f t="shared" si="216"/>
        <v>236302.5</v>
      </c>
      <c r="C3397" s="586">
        <f t="shared" si="217"/>
        <v>3.5</v>
      </c>
      <c r="F3397">
        <v>3396</v>
      </c>
      <c r="G3397" s="587">
        <f t="shared" si="218"/>
        <v>472605</v>
      </c>
      <c r="H3397" s="586">
        <f t="shared" si="215"/>
        <v>7</v>
      </c>
    </row>
    <row r="3398" spans="1:8" x14ac:dyDescent="0.25">
      <c r="A3398">
        <v>3397</v>
      </c>
      <c r="B3398" s="579">
        <f t="shared" si="216"/>
        <v>236302.5</v>
      </c>
      <c r="C3398" s="586">
        <f t="shared" si="217"/>
        <v>3.5</v>
      </c>
      <c r="F3398">
        <v>3397</v>
      </c>
      <c r="G3398" s="587">
        <f t="shared" si="218"/>
        <v>472605</v>
      </c>
      <c r="H3398" s="586">
        <f t="shared" si="215"/>
        <v>7</v>
      </c>
    </row>
    <row r="3399" spans="1:8" x14ac:dyDescent="0.25">
      <c r="A3399">
        <v>3398</v>
      </c>
      <c r="B3399" s="579">
        <f t="shared" si="216"/>
        <v>236302.5</v>
      </c>
      <c r="C3399" s="586">
        <f t="shared" si="217"/>
        <v>3.5</v>
      </c>
      <c r="F3399">
        <v>3398</v>
      </c>
      <c r="G3399" s="587">
        <f t="shared" si="218"/>
        <v>472605</v>
      </c>
      <c r="H3399" s="586">
        <f t="shared" si="215"/>
        <v>7</v>
      </c>
    </row>
    <row r="3400" spans="1:8" x14ac:dyDescent="0.25">
      <c r="A3400">
        <v>3399</v>
      </c>
      <c r="B3400" s="579">
        <f t="shared" si="216"/>
        <v>236302.5</v>
      </c>
      <c r="C3400" s="586">
        <f t="shared" si="217"/>
        <v>3.5</v>
      </c>
      <c r="F3400">
        <v>3399</v>
      </c>
      <c r="G3400" s="587">
        <f t="shared" si="218"/>
        <v>472605</v>
      </c>
      <c r="H3400" s="586">
        <f t="shared" si="215"/>
        <v>7</v>
      </c>
    </row>
    <row r="3401" spans="1:8" x14ac:dyDescent="0.25">
      <c r="A3401">
        <v>3400</v>
      </c>
      <c r="B3401" s="579">
        <f t="shared" si="216"/>
        <v>236302.5</v>
      </c>
      <c r="C3401" s="586">
        <f t="shared" si="217"/>
        <v>3.5</v>
      </c>
      <c r="F3401">
        <v>3400</v>
      </c>
      <c r="G3401" s="587">
        <f t="shared" si="218"/>
        <v>472605</v>
      </c>
      <c r="H3401" s="586">
        <f t="shared" si="215"/>
        <v>7</v>
      </c>
    </row>
    <row r="3402" spans="1:8" x14ac:dyDescent="0.25">
      <c r="A3402">
        <v>3401</v>
      </c>
      <c r="B3402" s="579">
        <f t="shared" si="216"/>
        <v>236302.5</v>
      </c>
      <c r="C3402" s="586">
        <f t="shared" si="217"/>
        <v>3.5</v>
      </c>
      <c r="F3402">
        <v>3401</v>
      </c>
      <c r="G3402" s="587">
        <f t="shared" si="218"/>
        <v>472605</v>
      </c>
      <c r="H3402" s="586">
        <f t="shared" si="215"/>
        <v>7</v>
      </c>
    </row>
    <row r="3403" spans="1:8" x14ac:dyDescent="0.25">
      <c r="A3403">
        <v>3402</v>
      </c>
      <c r="B3403" s="579">
        <f t="shared" si="216"/>
        <v>236302.5</v>
      </c>
      <c r="C3403" s="586">
        <f t="shared" si="217"/>
        <v>3.5</v>
      </c>
      <c r="F3403">
        <v>3402</v>
      </c>
      <c r="G3403" s="587">
        <f t="shared" si="218"/>
        <v>472605</v>
      </c>
      <c r="H3403" s="586">
        <f t="shared" si="215"/>
        <v>7</v>
      </c>
    </row>
    <row r="3404" spans="1:8" x14ac:dyDescent="0.25">
      <c r="A3404">
        <v>3403</v>
      </c>
      <c r="B3404" s="579">
        <f t="shared" si="216"/>
        <v>236302.5</v>
      </c>
      <c r="C3404" s="586">
        <f t="shared" si="217"/>
        <v>3.5</v>
      </c>
      <c r="F3404">
        <v>3403</v>
      </c>
      <c r="G3404" s="587">
        <f t="shared" si="218"/>
        <v>472605</v>
      </c>
      <c r="H3404" s="586">
        <f t="shared" si="215"/>
        <v>7</v>
      </c>
    </row>
    <row r="3405" spans="1:8" x14ac:dyDescent="0.25">
      <c r="A3405">
        <v>3404</v>
      </c>
      <c r="B3405" s="579">
        <f t="shared" si="216"/>
        <v>236302.5</v>
      </c>
      <c r="C3405" s="586">
        <f t="shared" si="217"/>
        <v>3.5</v>
      </c>
      <c r="F3405">
        <v>3404</v>
      </c>
      <c r="G3405" s="587">
        <f t="shared" si="218"/>
        <v>472605</v>
      </c>
      <c r="H3405" s="586">
        <f t="shared" si="215"/>
        <v>7</v>
      </c>
    </row>
    <row r="3406" spans="1:8" x14ac:dyDescent="0.25">
      <c r="A3406">
        <v>3405</v>
      </c>
      <c r="B3406" s="579">
        <f t="shared" si="216"/>
        <v>236302.5</v>
      </c>
      <c r="C3406" s="586">
        <f t="shared" si="217"/>
        <v>3.5</v>
      </c>
      <c r="F3406">
        <v>3405</v>
      </c>
      <c r="G3406" s="587">
        <f t="shared" si="218"/>
        <v>472605</v>
      </c>
      <c r="H3406" s="586">
        <f t="shared" si="215"/>
        <v>7</v>
      </c>
    </row>
    <row r="3407" spans="1:8" x14ac:dyDescent="0.25">
      <c r="A3407">
        <v>3406</v>
      </c>
      <c r="B3407" s="579">
        <f t="shared" si="216"/>
        <v>236302.5</v>
      </c>
      <c r="C3407" s="586">
        <f t="shared" si="217"/>
        <v>3.5</v>
      </c>
      <c r="F3407">
        <v>3406</v>
      </c>
      <c r="G3407" s="587">
        <f t="shared" si="218"/>
        <v>472605</v>
      </c>
      <c r="H3407" s="586">
        <f t="shared" si="215"/>
        <v>7</v>
      </c>
    </row>
    <row r="3408" spans="1:8" x14ac:dyDescent="0.25">
      <c r="A3408">
        <v>3407</v>
      </c>
      <c r="B3408" s="579">
        <f t="shared" si="216"/>
        <v>236302.5</v>
      </c>
      <c r="C3408" s="586">
        <f t="shared" si="217"/>
        <v>3.5</v>
      </c>
      <c r="F3408">
        <v>3407</v>
      </c>
      <c r="G3408" s="587">
        <f t="shared" si="218"/>
        <v>472605</v>
      </c>
      <c r="H3408" s="586">
        <f t="shared" si="215"/>
        <v>7</v>
      </c>
    </row>
    <row r="3409" spans="1:8" x14ac:dyDescent="0.25">
      <c r="A3409">
        <v>3408</v>
      </c>
      <c r="B3409" s="579">
        <f t="shared" si="216"/>
        <v>236302.5</v>
      </c>
      <c r="C3409" s="586">
        <f t="shared" si="217"/>
        <v>3.5</v>
      </c>
      <c r="F3409">
        <v>3408</v>
      </c>
      <c r="G3409" s="587">
        <f t="shared" si="218"/>
        <v>472605</v>
      </c>
      <c r="H3409" s="586">
        <f t="shared" si="215"/>
        <v>7</v>
      </c>
    </row>
    <row r="3410" spans="1:8" x14ac:dyDescent="0.25">
      <c r="A3410">
        <v>3409</v>
      </c>
      <c r="B3410" s="579">
        <f t="shared" si="216"/>
        <v>236302.5</v>
      </c>
      <c r="C3410" s="586">
        <f t="shared" si="217"/>
        <v>3.5</v>
      </c>
      <c r="F3410">
        <v>3409</v>
      </c>
      <c r="G3410" s="587">
        <f t="shared" si="218"/>
        <v>472605</v>
      </c>
      <c r="H3410" s="586">
        <f t="shared" si="215"/>
        <v>7</v>
      </c>
    </row>
    <row r="3411" spans="1:8" x14ac:dyDescent="0.25">
      <c r="A3411">
        <v>3410</v>
      </c>
      <c r="B3411" s="579">
        <f t="shared" si="216"/>
        <v>236302.5</v>
      </c>
      <c r="C3411" s="586">
        <f t="shared" si="217"/>
        <v>3.5</v>
      </c>
      <c r="F3411">
        <v>3410</v>
      </c>
      <c r="G3411" s="587">
        <f t="shared" si="218"/>
        <v>472605</v>
      </c>
      <c r="H3411" s="586">
        <f t="shared" ref="H3411:H3474" si="219">$L$7</f>
        <v>7</v>
      </c>
    </row>
    <row r="3412" spans="1:8" x14ac:dyDescent="0.25">
      <c r="A3412">
        <v>3411</v>
      </c>
      <c r="B3412" s="579">
        <f t="shared" si="216"/>
        <v>236302.5</v>
      </c>
      <c r="C3412" s="586">
        <f t="shared" si="217"/>
        <v>3.5</v>
      </c>
      <c r="F3412">
        <v>3411</v>
      </c>
      <c r="G3412" s="587">
        <f t="shared" si="218"/>
        <v>472605</v>
      </c>
      <c r="H3412" s="586">
        <f t="shared" si="219"/>
        <v>7</v>
      </c>
    </row>
    <row r="3413" spans="1:8" x14ac:dyDescent="0.25">
      <c r="A3413">
        <v>3412</v>
      </c>
      <c r="B3413" s="579">
        <f t="shared" si="216"/>
        <v>236302.5</v>
      </c>
      <c r="C3413" s="586">
        <f t="shared" si="217"/>
        <v>3.5</v>
      </c>
      <c r="F3413">
        <v>3412</v>
      </c>
      <c r="G3413" s="587">
        <f t="shared" si="218"/>
        <v>472605</v>
      </c>
      <c r="H3413" s="586">
        <f t="shared" si="219"/>
        <v>7</v>
      </c>
    </row>
    <row r="3414" spans="1:8" x14ac:dyDescent="0.25">
      <c r="A3414">
        <v>3413</v>
      </c>
      <c r="B3414" s="579">
        <f t="shared" si="216"/>
        <v>236302.5</v>
      </c>
      <c r="C3414" s="586">
        <f t="shared" si="217"/>
        <v>3.5</v>
      </c>
      <c r="F3414">
        <v>3413</v>
      </c>
      <c r="G3414" s="587">
        <f t="shared" si="218"/>
        <v>472605</v>
      </c>
      <c r="H3414" s="586">
        <f t="shared" si="219"/>
        <v>7</v>
      </c>
    </row>
    <row r="3415" spans="1:8" x14ac:dyDescent="0.25">
      <c r="A3415">
        <v>3414</v>
      </c>
      <c r="B3415" s="579">
        <f t="shared" si="216"/>
        <v>236302.5</v>
      </c>
      <c r="C3415" s="586">
        <f t="shared" si="217"/>
        <v>3.5</v>
      </c>
      <c r="F3415">
        <v>3414</v>
      </c>
      <c r="G3415" s="587">
        <f t="shared" si="218"/>
        <v>472605</v>
      </c>
      <c r="H3415" s="586">
        <f t="shared" si="219"/>
        <v>7</v>
      </c>
    </row>
    <row r="3416" spans="1:8" x14ac:dyDescent="0.25">
      <c r="A3416">
        <v>3415</v>
      </c>
      <c r="B3416" s="579">
        <f t="shared" si="216"/>
        <v>236302.5</v>
      </c>
      <c r="C3416" s="586">
        <f t="shared" si="217"/>
        <v>3.5</v>
      </c>
      <c r="F3416">
        <v>3415</v>
      </c>
      <c r="G3416" s="587">
        <f t="shared" si="218"/>
        <v>472605</v>
      </c>
      <c r="H3416" s="586">
        <f t="shared" si="219"/>
        <v>7</v>
      </c>
    </row>
    <row r="3417" spans="1:8" x14ac:dyDescent="0.25">
      <c r="A3417">
        <v>3416</v>
      </c>
      <c r="B3417" s="579">
        <f t="shared" si="216"/>
        <v>236302.5</v>
      </c>
      <c r="C3417" s="586">
        <f t="shared" si="217"/>
        <v>3.5</v>
      </c>
      <c r="F3417">
        <v>3416</v>
      </c>
      <c r="G3417" s="587">
        <f t="shared" si="218"/>
        <v>472605</v>
      </c>
      <c r="H3417" s="586">
        <f t="shared" si="219"/>
        <v>7</v>
      </c>
    </row>
    <row r="3418" spans="1:8" x14ac:dyDescent="0.25">
      <c r="A3418">
        <v>3417</v>
      </c>
      <c r="B3418" s="579">
        <f t="shared" si="216"/>
        <v>236302.5</v>
      </c>
      <c r="C3418" s="586">
        <f t="shared" si="217"/>
        <v>3.5</v>
      </c>
      <c r="F3418">
        <v>3417</v>
      </c>
      <c r="G3418" s="587">
        <f t="shared" si="218"/>
        <v>472605</v>
      </c>
      <c r="H3418" s="586">
        <f t="shared" si="219"/>
        <v>7</v>
      </c>
    </row>
    <row r="3419" spans="1:8" x14ac:dyDescent="0.25">
      <c r="A3419">
        <v>3418</v>
      </c>
      <c r="B3419" s="579">
        <f t="shared" ref="B3419:B3482" si="220">3.5*$D$2</f>
        <v>236302.5</v>
      </c>
      <c r="C3419" s="586">
        <f t="shared" si="217"/>
        <v>3.5</v>
      </c>
      <c r="F3419">
        <v>3418</v>
      </c>
      <c r="G3419" s="587">
        <f t="shared" si="218"/>
        <v>472605</v>
      </c>
      <c r="H3419" s="586">
        <f t="shared" si="219"/>
        <v>7</v>
      </c>
    </row>
    <row r="3420" spans="1:8" x14ac:dyDescent="0.25">
      <c r="A3420">
        <v>3419</v>
      </c>
      <c r="B3420" s="579">
        <f t="shared" si="220"/>
        <v>236302.5</v>
      </c>
      <c r="C3420" s="586">
        <f t="shared" si="217"/>
        <v>3.5</v>
      </c>
      <c r="F3420">
        <v>3419</v>
      </c>
      <c r="G3420" s="587">
        <f t="shared" si="218"/>
        <v>472605</v>
      </c>
      <c r="H3420" s="586">
        <f t="shared" si="219"/>
        <v>7</v>
      </c>
    </row>
    <row r="3421" spans="1:8" x14ac:dyDescent="0.25">
      <c r="A3421">
        <v>3420</v>
      </c>
      <c r="B3421" s="579">
        <f t="shared" si="220"/>
        <v>236302.5</v>
      </c>
      <c r="C3421" s="586">
        <f t="shared" si="217"/>
        <v>3.5</v>
      </c>
      <c r="F3421">
        <v>3420</v>
      </c>
      <c r="G3421" s="587">
        <f t="shared" si="218"/>
        <v>472605</v>
      </c>
      <c r="H3421" s="586">
        <f t="shared" si="219"/>
        <v>7</v>
      </c>
    </row>
    <row r="3422" spans="1:8" x14ac:dyDescent="0.25">
      <c r="A3422">
        <v>3421</v>
      </c>
      <c r="B3422" s="579">
        <f t="shared" si="220"/>
        <v>236302.5</v>
      </c>
      <c r="C3422" s="586">
        <f t="shared" si="217"/>
        <v>3.5</v>
      </c>
      <c r="F3422">
        <v>3421</v>
      </c>
      <c r="G3422" s="587">
        <f t="shared" si="218"/>
        <v>472605</v>
      </c>
      <c r="H3422" s="586">
        <f t="shared" si="219"/>
        <v>7</v>
      </c>
    </row>
    <row r="3423" spans="1:8" x14ac:dyDescent="0.25">
      <c r="A3423">
        <v>3422</v>
      </c>
      <c r="B3423" s="579">
        <f t="shared" si="220"/>
        <v>236302.5</v>
      </c>
      <c r="C3423" s="586">
        <f t="shared" si="217"/>
        <v>3.5</v>
      </c>
      <c r="F3423">
        <v>3422</v>
      </c>
      <c r="G3423" s="587">
        <f t="shared" si="218"/>
        <v>472605</v>
      </c>
      <c r="H3423" s="586">
        <f t="shared" si="219"/>
        <v>7</v>
      </c>
    </row>
    <row r="3424" spans="1:8" x14ac:dyDescent="0.25">
      <c r="A3424">
        <v>3423</v>
      </c>
      <c r="B3424" s="579">
        <f t="shared" si="220"/>
        <v>236302.5</v>
      </c>
      <c r="C3424" s="586">
        <f t="shared" si="217"/>
        <v>3.5</v>
      </c>
      <c r="F3424">
        <v>3423</v>
      </c>
      <c r="G3424" s="587">
        <f t="shared" si="218"/>
        <v>472605</v>
      </c>
      <c r="H3424" s="586">
        <f t="shared" si="219"/>
        <v>7</v>
      </c>
    </row>
    <row r="3425" spans="1:8" x14ac:dyDescent="0.25">
      <c r="A3425">
        <v>3424</v>
      </c>
      <c r="B3425" s="579">
        <f t="shared" si="220"/>
        <v>236302.5</v>
      </c>
      <c r="C3425" s="586">
        <f t="shared" si="217"/>
        <v>3.5</v>
      </c>
      <c r="F3425">
        <v>3424</v>
      </c>
      <c r="G3425" s="587">
        <f t="shared" si="218"/>
        <v>472605</v>
      </c>
      <c r="H3425" s="586">
        <f t="shared" si="219"/>
        <v>7</v>
      </c>
    </row>
    <row r="3426" spans="1:8" x14ac:dyDescent="0.25">
      <c r="A3426">
        <v>3425</v>
      </c>
      <c r="B3426" s="579">
        <f t="shared" si="220"/>
        <v>236302.5</v>
      </c>
      <c r="C3426" s="586">
        <f t="shared" si="217"/>
        <v>3.5</v>
      </c>
      <c r="F3426">
        <v>3425</v>
      </c>
      <c r="G3426" s="587">
        <f t="shared" si="218"/>
        <v>472605</v>
      </c>
      <c r="H3426" s="586">
        <f t="shared" si="219"/>
        <v>7</v>
      </c>
    </row>
    <row r="3427" spans="1:8" x14ac:dyDescent="0.25">
      <c r="A3427">
        <v>3426</v>
      </c>
      <c r="B3427" s="579">
        <f t="shared" si="220"/>
        <v>236302.5</v>
      </c>
      <c r="C3427" s="586">
        <f t="shared" si="217"/>
        <v>3.5</v>
      </c>
      <c r="F3427">
        <v>3426</v>
      </c>
      <c r="G3427" s="587">
        <f t="shared" si="218"/>
        <v>472605</v>
      </c>
      <c r="H3427" s="586">
        <f t="shared" si="219"/>
        <v>7</v>
      </c>
    </row>
    <row r="3428" spans="1:8" x14ac:dyDescent="0.25">
      <c r="A3428">
        <v>3427</v>
      </c>
      <c r="B3428" s="579">
        <f t="shared" si="220"/>
        <v>236302.5</v>
      </c>
      <c r="C3428" s="586">
        <f t="shared" si="217"/>
        <v>3.5</v>
      </c>
      <c r="F3428">
        <v>3427</v>
      </c>
      <c r="G3428" s="587">
        <f t="shared" si="218"/>
        <v>472605</v>
      </c>
      <c r="H3428" s="586">
        <f t="shared" si="219"/>
        <v>7</v>
      </c>
    </row>
    <row r="3429" spans="1:8" x14ac:dyDescent="0.25">
      <c r="A3429">
        <v>3428</v>
      </c>
      <c r="B3429" s="579">
        <f t="shared" si="220"/>
        <v>236302.5</v>
      </c>
      <c r="C3429" s="586">
        <f t="shared" si="217"/>
        <v>3.5</v>
      </c>
      <c r="F3429">
        <v>3428</v>
      </c>
      <c r="G3429" s="587">
        <f t="shared" si="218"/>
        <v>472605</v>
      </c>
      <c r="H3429" s="586">
        <f t="shared" si="219"/>
        <v>7</v>
      </c>
    </row>
    <row r="3430" spans="1:8" x14ac:dyDescent="0.25">
      <c r="A3430">
        <v>3429</v>
      </c>
      <c r="B3430" s="579">
        <f t="shared" si="220"/>
        <v>236302.5</v>
      </c>
      <c r="C3430" s="586">
        <f t="shared" si="217"/>
        <v>3.5</v>
      </c>
      <c r="F3430">
        <v>3429</v>
      </c>
      <c r="G3430" s="587">
        <f t="shared" si="218"/>
        <v>472605</v>
      </c>
      <c r="H3430" s="586">
        <f t="shared" si="219"/>
        <v>7</v>
      </c>
    </row>
    <row r="3431" spans="1:8" x14ac:dyDescent="0.25">
      <c r="A3431">
        <v>3430</v>
      </c>
      <c r="B3431" s="579">
        <f t="shared" si="220"/>
        <v>236302.5</v>
      </c>
      <c r="C3431" s="586">
        <f t="shared" si="217"/>
        <v>3.5</v>
      </c>
      <c r="F3431">
        <v>3430</v>
      </c>
      <c r="G3431" s="587">
        <f t="shared" si="218"/>
        <v>472605</v>
      </c>
      <c r="H3431" s="586">
        <f t="shared" si="219"/>
        <v>7</v>
      </c>
    </row>
    <row r="3432" spans="1:8" x14ac:dyDescent="0.25">
      <c r="A3432">
        <v>3431</v>
      </c>
      <c r="B3432" s="579">
        <f t="shared" si="220"/>
        <v>236302.5</v>
      </c>
      <c r="C3432" s="586">
        <f t="shared" si="217"/>
        <v>3.5</v>
      </c>
      <c r="F3432">
        <v>3431</v>
      </c>
      <c r="G3432" s="587">
        <f t="shared" si="218"/>
        <v>472605</v>
      </c>
      <c r="H3432" s="586">
        <f t="shared" si="219"/>
        <v>7</v>
      </c>
    </row>
    <row r="3433" spans="1:8" x14ac:dyDescent="0.25">
      <c r="A3433">
        <v>3432</v>
      </c>
      <c r="B3433" s="579">
        <f t="shared" si="220"/>
        <v>236302.5</v>
      </c>
      <c r="C3433" s="586">
        <f t="shared" si="217"/>
        <v>3.5</v>
      </c>
      <c r="F3433">
        <v>3432</v>
      </c>
      <c r="G3433" s="587">
        <f t="shared" si="218"/>
        <v>472605</v>
      </c>
      <c r="H3433" s="586">
        <f t="shared" si="219"/>
        <v>7</v>
      </c>
    </row>
    <row r="3434" spans="1:8" x14ac:dyDescent="0.25">
      <c r="A3434">
        <v>3433</v>
      </c>
      <c r="B3434" s="579">
        <f t="shared" si="220"/>
        <v>236302.5</v>
      </c>
      <c r="C3434" s="586">
        <f t="shared" si="217"/>
        <v>3.5</v>
      </c>
      <c r="F3434">
        <v>3433</v>
      </c>
      <c r="G3434" s="587">
        <f t="shared" si="218"/>
        <v>472605</v>
      </c>
      <c r="H3434" s="586">
        <f t="shared" si="219"/>
        <v>7</v>
      </c>
    </row>
    <row r="3435" spans="1:8" x14ac:dyDescent="0.25">
      <c r="A3435">
        <v>3434</v>
      </c>
      <c r="B3435" s="579">
        <f t="shared" si="220"/>
        <v>236302.5</v>
      </c>
      <c r="C3435" s="586">
        <f t="shared" si="217"/>
        <v>3.5</v>
      </c>
      <c r="F3435">
        <v>3434</v>
      </c>
      <c r="G3435" s="587">
        <f t="shared" si="218"/>
        <v>472605</v>
      </c>
      <c r="H3435" s="586">
        <f t="shared" si="219"/>
        <v>7</v>
      </c>
    </row>
    <row r="3436" spans="1:8" x14ac:dyDescent="0.25">
      <c r="A3436">
        <v>3435</v>
      </c>
      <c r="B3436" s="579">
        <f t="shared" si="220"/>
        <v>236302.5</v>
      </c>
      <c r="C3436" s="586">
        <f t="shared" si="217"/>
        <v>3.5</v>
      </c>
      <c r="F3436">
        <v>3435</v>
      </c>
      <c r="G3436" s="587">
        <f t="shared" si="218"/>
        <v>472605</v>
      </c>
      <c r="H3436" s="586">
        <f t="shared" si="219"/>
        <v>7</v>
      </c>
    </row>
    <row r="3437" spans="1:8" x14ac:dyDescent="0.25">
      <c r="A3437">
        <v>3436</v>
      </c>
      <c r="B3437" s="579">
        <f t="shared" si="220"/>
        <v>236302.5</v>
      </c>
      <c r="C3437" s="586">
        <f t="shared" si="217"/>
        <v>3.5</v>
      </c>
      <c r="F3437">
        <v>3436</v>
      </c>
      <c r="G3437" s="587">
        <f t="shared" si="218"/>
        <v>472605</v>
      </c>
      <c r="H3437" s="586">
        <f t="shared" si="219"/>
        <v>7</v>
      </c>
    </row>
    <row r="3438" spans="1:8" x14ac:dyDescent="0.25">
      <c r="A3438">
        <v>3437</v>
      </c>
      <c r="B3438" s="579">
        <f t="shared" si="220"/>
        <v>236302.5</v>
      </c>
      <c r="C3438" s="586">
        <f t="shared" si="217"/>
        <v>3.5</v>
      </c>
      <c r="F3438">
        <v>3437</v>
      </c>
      <c r="G3438" s="587">
        <f t="shared" si="218"/>
        <v>472605</v>
      </c>
      <c r="H3438" s="586">
        <f t="shared" si="219"/>
        <v>7</v>
      </c>
    </row>
    <row r="3439" spans="1:8" x14ac:dyDescent="0.25">
      <c r="A3439">
        <v>3438</v>
      </c>
      <c r="B3439" s="579">
        <f t="shared" si="220"/>
        <v>236302.5</v>
      </c>
      <c r="C3439" s="586">
        <f t="shared" si="217"/>
        <v>3.5</v>
      </c>
      <c r="F3439">
        <v>3438</v>
      </c>
      <c r="G3439" s="587">
        <f t="shared" si="218"/>
        <v>472605</v>
      </c>
      <c r="H3439" s="586">
        <f t="shared" si="219"/>
        <v>7</v>
      </c>
    </row>
    <row r="3440" spans="1:8" x14ac:dyDescent="0.25">
      <c r="A3440">
        <v>3439</v>
      </c>
      <c r="B3440" s="579">
        <f t="shared" si="220"/>
        <v>236302.5</v>
      </c>
      <c r="C3440" s="586">
        <f t="shared" si="217"/>
        <v>3.5</v>
      </c>
      <c r="F3440">
        <v>3439</v>
      </c>
      <c r="G3440" s="587">
        <f t="shared" si="218"/>
        <v>472605</v>
      </c>
      <c r="H3440" s="586">
        <f t="shared" si="219"/>
        <v>7</v>
      </c>
    </row>
    <row r="3441" spans="1:8" x14ac:dyDescent="0.25">
      <c r="A3441">
        <v>3440</v>
      </c>
      <c r="B3441" s="579">
        <f t="shared" si="220"/>
        <v>236302.5</v>
      </c>
      <c r="C3441" s="586">
        <f t="shared" si="217"/>
        <v>3.5</v>
      </c>
      <c r="F3441">
        <v>3440</v>
      </c>
      <c r="G3441" s="587">
        <f t="shared" si="218"/>
        <v>472605</v>
      </c>
      <c r="H3441" s="586">
        <f t="shared" si="219"/>
        <v>7</v>
      </c>
    </row>
    <row r="3442" spans="1:8" x14ac:dyDescent="0.25">
      <c r="A3442">
        <v>3441</v>
      </c>
      <c r="B3442" s="579">
        <f t="shared" si="220"/>
        <v>236302.5</v>
      </c>
      <c r="C3442" s="586">
        <f t="shared" si="217"/>
        <v>3.5</v>
      </c>
      <c r="F3442">
        <v>3441</v>
      </c>
      <c r="G3442" s="587">
        <f t="shared" si="218"/>
        <v>472605</v>
      </c>
      <c r="H3442" s="586">
        <f t="shared" si="219"/>
        <v>7</v>
      </c>
    </row>
    <row r="3443" spans="1:8" x14ac:dyDescent="0.25">
      <c r="A3443">
        <v>3442</v>
      </c>
      <c r="B3443" s="579">
        <f t="shared" si="220"/>
        <v>236302.5</v>
      </c>
      <c r="C3443" s="586">
        <f t="shared" si="217"/>
        <v>3.5</v>
      </c>
      <c r="F3443">
        <v>3442</v>
      </c>
      <c r="G3443" s="587">
        <f t="shared" si="218"/>
        <v>472605</v>
      </c>
      <c r="H3443" s="586">
        <f t="shared" si="219"/>
        <v>7</v>
      </c>
    </row>
    <row r="3444" spans="1:8" x14ac:dyDescent="0.25">
      <c r="A3444">
        <v>3443</v>
      </c>
      <c r="B3444" s="579">
        <f t="shared" si="220"/>
        <v>236302.5</v>
      </c>
      <c r="C3444" s="586">
        <f t="shared" si="217"/>
        <v>3.5</v>
      </c>
      <c r="F3444">
        <v>3443</v>
      </c>
      <c r="G3444" s="587">
        <f t="shared" si="218"/>
        <v>472605</v>
      </c>
      <c r="H3444" s="586">
        <f t="shared" si="219"/>
        <v>7</v>
      </c>
    </row>
    <row r="3445" spans="1:8" x14ac:dyDescent="0.25">
      <c r="A3445">
        <v>3444</v>
      </c>
      <c r="B3445" s="579">
        <f t="shared" si="220"/>
        <v>236302.5</v>
      </c>
      <c r="C3445" s="586">
        <f t="shared" si="217"/>
        <v>3.5</v>
      </c>
      <c r="F3445">
        <v>3444</v>
      </c>
      <c r="G3445" s="587">
        <f t="shared" si="218"/>
        <v>472605</v>
      </c>
      <c r="H3445" s="586">
        <f t="shared" si="219"/>
        <v>7</v>
      </c>
    </row>
    <row r="3446" spans="1:8" x14ac:dyDescent="0.25">
      <c r="A3446">
        <v>3445</v>
      </c>
      <c r="B3446" s="579">
        <f t="shared" si="220"/>
        <v>236302.5</v>
      </c>
      <c r="C3446" s="586">
        <f t="shared" si="217"/>
        <v>3.5</v>
      </c>
      <c r="F3446">
        <v>3445</v>
      </c>
      <c r="G3446" s="587">
        <f t="shared" si="218"/>
        <v>472605</v>
      </c>
      <c r="H3446" s="586">
        <f t="shared" si="219"/>
        <v>7</v>
      </c>
    </row>
    <row r="3447" spans="1:8" x14ac:dyDescent="0.25">
      <c r="A3447">
        <v>3446</v>
      </c>
      <c r="B3447" s="579">
        <f t="shared" si="220"/>
        <v>236302.5</v>
      </c>
      <c r="C3447" s="586">
        <f t="shared" si="217"/>
        <v>3.5</v>
      </c>
      <c r="F3447">
        <v>3446</v>
      </c>
      <c r="G3447" s="587">
        <f t="shared" si="218"/>
        <v>472605</v>
      </c>
      <c r="H3447" s="586">
        <f t="shared" si="219"/>
        <v>7</v>
      </c>
    </row>
    <row r="3448" spans="1:8" x14ac:dyDescent="0.25">
      <c r="A3448">
        <v>3447</v>
      </c>
      <c r="B3448" s="579">
        <f t="shared" si="220"/>
        <v>236302.5</v>
      </c>
      <c r="C3448" s="586">
        <f t="shared" si="217"/>
        <v>3.5</v>
      </c>
      <c r="F3448">
        <v>3447</v>
      </c>
      <c r="G3448" s="587">
        <f t="shared" si="218"/>
        <v>472605</v>
      </c>
      <c r="H3448" s="586">
        <f t="shared" si="219"/>
        <v>7</v>
      </c>
    </row>
    <row r="3449" spans="1:8" x14ac:dyDescent="0.25">
      <c r="A3449">
        <v>3448</v>
      </c>
      <c r="B3449" s="579">
        <f t="shared" si="220"/>
        <v>236302.5</v>
      </c>
      <c r="C3449" s="586">
        <f t="shared" si="217"/>
        <v>3.5</v>
      </c>
      <c r="F3449">
        <v>3448</v>
      </c>
      <c r="G3449" s="587">
        <f t="shared" si="218"/>
        <v>472605</v>
      </c>
      <c r="H3449" s="586">
        <f t="shared" si="219"/>
        <v>7</v>
      </c>
    </row>
    <row r="3450" spans="1:8" x14ac:dyDescent="0.25">
      <c r="A3450">
        <v>3449</v>
      </c>
      <c r="B3450" s="579">
        <f t="shared" si="220"/>
        <v>236302.5</v>
      </c>
      <c r="C3450" s="586">
        <f t="shared" si="217"/>
        <v>3.5</v>
      </c>
      <c r="F3450">
        <v>3449</v>
      </c>
      <c r="G3450" s="587">
        <f t="shared" si="218"/>
        <v>472605</v>
      </c>
      <c r="H3450" s="586">
        <f t="shared" si="219"/>
        <v>7</v>
      </c>
    </row>
    <row r="3451" spans="1:8" x14ac:dyDescent="0.25">
      <c r="A3451">
        <v>3450</v>
      </c>
      <c r="B3451" s="579">
        <f t="shared" si="220"/>
        <v>236302.5</v>
      </c>
      <c r="C3451" s="586">
        <f t="shared" si="217"/>
        <v>3.5</v>
      </c>
      <c r="F3451">
        <v>3450</v>
      </c>
      <c r="G3451" s="587">
        <f t="shared" si="218"/>
        <v>472605</v>
      </c>
      <c r="H3451" s="586">
        <f t="shared" si="219"/>
        <v>7</v>
      </c>
    </row>
    <row r="3452" spans="1:8" x14ac:dyDescent="0.25">
      <c r="A3452">
        <v>3451</v>
      </c>
      <c r="B3452" s="579">
        <f t="shared" si="220"/>
        <v>236302.5</v>
      </c>
      <c r="C3452" s="586">
        <f t="shared" si="217"/>
        <v>3.5</v>
      </c>
      <c r="F3452">
        <v>3451</v>
      </c>
      <c r="G3452" s="587">
        <f t="shared" si="218"/>
        <v>472605</v>
      </c>
      <c r="H3452" s="586">
        <f t="shared" si="219"/>
        <v>7</v>
      </c>
    </row>
    <row r="3453" spans="1:8" x14ac:dyDescent="0.25">
      <c r="A3453">
        <v>3452</v>
      </c>
      <c r="B3453" s="579">
        <f t="shared" si="220"/>
        <v>236302.5</v>
      </c>
      <c r="C3453" s="586">
        <f t="shared" si="217"/>
        <v>3.5</v>
      </c>
      <c r="F3453">
        <v>3452</v>
      </c>
      <c r="G3453" s="587">
        <f t="shared" si="218"/>
        <v>472605</v>
      </c>
      <c r="H3453" s="586">
        <f t="shared" si="219"/>
        <v>7</v>
      </c>
    </row>
    <row r="3454" spans="1:8" x14ac:dyDescent="0.25">
      <c r="A3454">
        <v>3453</v>
      </c>
      <c r="B3454" s="579">
        <f t="shared" si="220"/>
        <v>236302.5</v>
      </c>
      <c r="C3454" s="586">
        <f t="shared" si="217"/>
        <v>3.5</v>
      </c>
      <c r="F3454">
        <v>3453</v>
      </c>
      <c r="G3454" s="587">
        <f t="shared" si="218"/>
        <v>472605</v>
      </c>
      <c r="H3454" s="586">
        <f t="shared" si="219"/>
        <v>7</v>
      </c>
    </row>
    <row r="3455" spans="1:8" x14ac:dyDescent="0.25">
      <c r="A3455">
        <v>3454</v>
      </c>
      <c r="B3455" s="579">
        <f t="shared" si="220"/>
        <v>236302.5</v>
      </c>
      <c r="C3455" s="586">
        <f t="shared" si="217"/>
        <v>3.5</v>
      </c>
      <c r="F3455">
        <v>3454</v>
      </c>
      <c r="G3455" s="587">
        <f t="shared" si="218"/>
        <v>472605</v>
      </c>
      <c r="H3455" s="586">
        <f t="shared" si="219"/>
        <v>7</v>
      </c>
    </row>
    <row r="3456" spans="1:8" x14ac:dyDescent="0.25">
      <c r="A3456">
        <v>3455</v>
      </c>
      <c r="B3456" s="579">
        <f t="shared" si="220"/>
        <v>236302.5</v>
      </c>
      <c r="C3456" s="586">
        <f t="shared" si="217"/>
        <v>3.5</v>
      </c>
      <c r="F3456">
        <v>3455</v>
      </c>
      <c r="G3456" s="587">
        <f t="shared" si="218"/>
        <v>472605</v>
      </c>
      <c r="H3456" s="586">
        <f t="shared" si="219"/>
        <v>7</v>
      </c>
    </row>
    <row r="3457" spans="1:8" x14ac:dyDescent="0.25">
      <c r="A3457">
        <v>3456</v>
      </c>
      <c r="B3457" s="579">
        <f t="shared" si="220"/>
        <v>236302.5</v>
      </c>
      <c r="C3457" s="586">
        <f t="shared" si="217"/>
        <v>3.5</v>
      </c>
      <c r="F3457">
        <v>3456</v>
      </c>
      <c r="G3457" s="587">
        <f t="shared" si="218"/>
        <v>472605</v>
      </c>
      <c r="H3457" s="586">
        <f t="shared" si="219"/>
        <v>7</v>
      </c>
    </row>
    <row r="3458" spans="1:8" x14ac:dyDescent="0.25">
      <c r="A3458">
        <v>3457</v>
      </c>
      <c r="B3458" s="579">
        <f t="shared" si="220"/>
        <v>236302.5</v>
      </c>
      <c r="C3458" s="586">
        <f t="shared" si="217"/>
        <v>3.5</v>
      </c>
      <c r="F3458">
        <v>3457</v>
      </c>
      <c r="G3458" s="587">
        <f t="shared" si="218"/>
        <v>472605</v>
      </c>
      <c r="H3458" s="586">
        <f t="shared" si="219"/>
        <v>7</v>
      </c>
    </row>
    <row r="3459" spans="1:8" x14ac:dyDescent="0.25">
      <c r="A3459">
        <v>3458</v>
      </c>
      <c r="B3459" s="579">
        <f t="shared" si="220"/>
        <v>236302.5</v>
      </c>
      <c r="C3459" s="586">
        <f t="shared" ref="C3459:C3522" si="221">B3459/$D$2</f>
        <v>3.5</v>
      </c>
      <c r="F3459">
        <v>3458</v>
      </c>
      <c r="G3459" s="587">
        <f t="shared" ref="G3459:G3522" si="222">H3459*$D$2</f>
        <v>472605</v>
      </c>
      <c r="H3459" s="586">
        <f t="shared" si="219"/>
        <v>7</v>
      </c>
    </row>
    <row r="3460" spans="1:8" x14ac:dyDescent="0.25">
      <c r="A3460">
        <v>3459</v>
      </c>
      <c r="B3460" s="579">
        <f t="shared" si="220"/>
        <v>236302.5</v>
      </c>
      <c r="C3460" s="586">
        <f t="shared" si="221"/>
        <v>3.5</v>
      </c>
      <c r="F3460">
        <v>3459</v>
      </c>
      <c r="G3460" s="587">
        <f t="shared" si="222"/>
        <v>472605</v>
      </c>
      <c r="H3460" s="586">
        <f t="shared" si="219"/>
        <v>7</v>
      </c>
    </row>
    <row r="3461" spans="1:8" x14ac:dyDescent="0.25">
      <c r="A3461">
        <v>3460</v>
      </c>
      <c r="B3461" s="579">
        <f t="shared" si="220"/>
        <v>236302.5</v>
      </c>
      <c r="C3461" s="586">
        <f t="shared" si="221"/>
        <v>3.5</v>
      </c>
      <c r="F3461">
        <v>3460</v>
      </c>
      <c r="G3461" s="587">
        <f t="shared" si="222"/>
        <v>472605</v>
      </c>
      <c r="H3461" s="586">
        <f t="shared" si="219"/>
        <v>7</v>
      </c>
    </row>
    <row r="3462" spans="1:8" x14ac:dyDescent="0.25">
      <c r="A3462">
        <v>3461</v>
      </c>
      <c r="B3462" s="579">
        <f t="shared" si="220"/>
        <v>236302.5</v>
      </c>
      <c r="C3462" s="586">
        <f t="shared" si="221"/>
        <v>3.5</v>
      </c>
      <c r="F3462">
        <v>3461</v>
      </c>
      <c r="G3462" s="587">
        <f t="shared" si="222"/>
        <v>472605</v>
      </c>
      <c r="H3462" s="586">
        <f t="shared" si="219"/>
        <v>7</v>
      </c>
    </row>
    <row r="3463" spans="1:8" x14ac:dyDescent="0.25">
      <c r="A3463">
        <v>3462</v>
      </c>
      <c r="B3463" s="579">
        <f t="shared" si="220"/>
        <v>236302.5</v>
      </c>
      <c r="C3463" s="586">
        <f t="shared" si="221"/>
        <v>3.5</v>
      </c>
      <c r="F3463">
        <v>3462</v>
      </c>
      <c r="G3463" s="587">
        <f t="shared" si="222"/>
        <v>472605</v>
      </c>
      <c r="H3463" s="586">
        <f t="shared" si="219"/>
        <v>7</v>
      </c>
    </row>
    <row r="3464" spans="1:8" x14ac:dyDescent="0.25">
      <c r="A3464">
        <v>3463</v>
      </c>
      <c r="B3464" s="579">
        <f t="shared" si="220"/>
        <v>236302.5</v>
      </c>
      <c r="C3464" s="586">
        <f t="shared" si="221"/>
        <v>3.5</v>
      </c>
      <c r="F3464">
        <v>3463</v>
      </c>
      <c r="G3464" s="587">
        <f t="shared" si="222"/>
        <v>472605</v>
      </c>
      <c r="H3464" s="586">
        <f t="shared" si="219"/>
        <v>7</v>
      </c>
    </row>
    <row r="3465" spans="1:8" x14ac:dyDescent="0.25">
      <c r="A3465">
        <v>3464</v>
      </c>
      <c r="B3465" s="579">
        <f t="shared" si="220"/>
        <v>236302.5</v>
      </c>
      <c r="C3465" s="586">
        <f t="shared" si="221"/>
        <v>3.5</v>
      </c>
      <c r="F3465">
        <v>3464</v>
      </c>
      <c r="G3465" s="587">
        <f t="shared" si="222"/>
        <v>472605</v>
      </c>
      <c r="H3465" s="586">
        <f t="shared" si="219"/>
        <v>7</v>
      </c>
    </row>
    <row r="3466" spans="1:8" x14ac:dyDescent="0.25">
      <c r="A3466">
        <v>3465</v>
      </c>
      <c r="B3466" s="579">
        <f t="shared" si="220"/>
        <v>236302.5</v>
      </c>
      <c r="C3466" s="586">
        <f t="shared" si="221"/>
        <v>3.5</v>
      </c>
      <c r="F3466">
        <v>3465</v>
      </c>
      <c r="G3466" s="587">
        <f t="shared" si="222"/>
        <v>472605</v>
      </c>
      <c r="H3466" s="586">
        <f t="shared" si="219"/>
        <v>7</v>
      </c>
    </row>
    <row r="3467" spans="1:8" x14ac:dyDescent="0.25">
      <c r="A3467">
        <v>3466</v>
      </c>
      <c r="B3467" s="579">
        <f t="shared" si="220"/>
        <v>236302.5</v>
      </c>
      <c r="C3467" s="586">
        <f t="shared" si="221"/>
        <v>3.5</v>
      </c>
      <c r="F3467">
        <v>3466</v>
      </c>
      <c r="G3467" s="587">
        <f t="shared" si="222"/>
        <v>472605</v>
      </c>
      <c r="H3467" s="586">
        <f t="shared" si="219"/>
        <v>7</v>
      </c>
    </row>
    <row r="3468" spans="1:8" x14ac:dyDescent="0.25">
      <c r="A3468">
        <v>3467</v>
      </c>
      <c r="B3468" s="579">
        <f t="shared" si="220"/>
        <v>236302.5</v>
      </c>
      <c r="C3468" s="586">
        <f t="shared" si="221"/>
        <v>3.5</v>
      </c>
      <c r="F3468">
        <v>3467</v>
      </c>
      <c r="G3468" s="587">
        <f t="shared" si="222"/>
        <v>472605</v>
      </c>
      <c r="H3468" s="586">
        <f t="shared" si="219"/>
        <v>7</v>
      </c>
    </row>
    <row r="3469" spans="1:8" x14ac:dyDescent="0.25">
      <c r="A3469">
        <v>3468</v>
      </c>
      <c r="B3469" s="579">
        <f t="shared" si="220"/>
        <v>236302.5</v>
      </c>
      <c r="C3469" s="586">
        <f t="shared" si="221"/>
        <v>3.5</v>
      </c>
      <c r="F3469">
        <v>3468</v>
      </c>
      <c r="G3469" s="587">
        <f t="shared" si="222"/>
        <v>472605</v>
      </c>
      <c r="H3469" s="586">
        <f t="shared" si="219"/>
        <v>7</v>
      </c>
    </row>
    <row r="3470" spans="1:8" x14ac:dyDescent="0.25">
      <c r="A3470">
        <v>3469</v>
      </c>
      <c r="B3470" s="579">
        <f t="shared" si="220"/>
        <v>236302.5</v>
      </c>
      <c r="C3470" s="586">
        <f t="shared" si="221"/>
        <v>3.5</v>
      </c>
      <c r="F3470">
        <v>3469</v>
      </c>
      <c r="G3470" s="587">
        <f t="shared" si="222"/>
        <v>472605</v>
      </c>
      <c r="H3470" s="586">
        <f t="shared" si="219"/>
        <v>7</v>
      </c>
    </row>
    <row r="3471" spans="1:8" x14ac:dyDescent="0.25">
      <c r="A3471">
        <v>3470</v>
      </c>
      <c r="B3471" s="579">
        <f t="shared" si="220"/>
        <v>236302.5</v>
      </c>
      <c r="C3471" s="586">
        <f t="shared" si="221"/>
        <v>3.5</v>
      </c>
      <c r="F3471">
        <v>3470</v>
      </c>
      <c r="G3471" s="587">
        <f t="shared" si="222"/>
        <v>472605</v>
      </c>
      <c r="H3471" s="586">
        <f t="shared" si="219"/>
        <v>7</v>
      </c>
    </row>
    <row r="3472" spans="1:8" x14ac:dyDescent="0.25">
      <c r="A3472">
        <v>3471</v>
      </c>
      <c r="B3472" s="579">
        <f t="shared" si="220"/>
        <v>236302.5</v>
      </c>
      <c r="C3472" s="586">
        <f t="shared" si="221"/>
        <v>3.5</v>
      </c>
      <c r="F3472">
        <v>3471</v>
      </c>
      <c r="G3472" s="587">
        <f t="shared" si="222"/>
        <v>472605</v>
      </c>
      <c r="H3472" s="586">
        <f t="shared" si="219"/>
        <v>7</v>
      </c>
    </row>
    <row r="3473" spans="1:8" x14ac:dyDescent="0.25">
      <c r="A3473">
        <v>3472</v>
      </c>
      <c r="B3473" s="579">
        <f t="shared" si="220"/>
        <v>236302.5</v>
      </c>
      <c r="C3473" s="586">
        <f t="shared" si="221"/>
        <v>3.5</v>
      </c>
      <c r="F3473">
        <v>3472</v>
      </c>
      <c r="G3473" s="587">
        <f t="shared" si="222"/>
        <v>472605</v>
      </c>
      <c r="H3473" s="586">
        <f t="shared" si="219"/>
        <v>7</v>
      </c>
    </row>
    <row r="3474" spans="1:8" x14ac:dyDescent="0.25">
      <c r="A3474">
        <v>3473</v>
      </c>
      <c r="B3474" s="579">
        <f t="shared" si="220"/>
        <v>236302.5</v>
      </c>
      <c r="C3474" s="586">
        <f t="shared" si="221"/>
        <v>3.5</v>
      </c>
      <c r="F3474">
        <v>3473</v>
      </c>
      <c r="G3474" s="587">
        <f t="shared" si="222"/>
        <v>472605</v>
      </c>
      <c r="H3474" s="586">
        <f t="shared" si="219"/>
        <v>7</v>
      </c>
    </row>
    <row r="3475" spans="1:8" x14ac:dyDescent="0.25">
      <c r="A3475">
        <v>3474</v>
      </c>
      <c r="B3475" s="579">
        <f t="shared" si="220"/>
        <v>236302.5</v>
      </c>
      <c r="C3475" s="586">
        <f t="shared" si="221"/>
        <v>3.5</v>
      </c>
      <c r="F3475">
        <v>3474</v>
      </c>
      <c r="G3475" s="587">
        <f t="shared" si="222"/>
        <v>472605</v>
      </c>
      <c r="H3475" s="586">
        <f t="shared" ref="H3475:H3538" si="223">$L$7</f>
        <v>7</v>
      </c>
    </row>
    <row r="3476" spans="1:8" x14ac:dyDescent="0.25">
      <c r="A3476">
        <v>3475</v>
      </c>
      <c r="B3476" s="579">
        <f t="shared" si="220"/>
        <v>236302.5</v>
      </c>
      <c r="C3476" s="586">
        <f t="shared" si="221"/>
        <v>3.5</v>
      </c>
      <c r="F3476">
        <v>3475</v>
      </c>
      <c r="G3476" s="587">
        <f t="shared" si="222"/>
        <v>472605</v>
      </c>
      <c r="H3476" s="586">
        <f t="shared" si="223"/>
        <v>7</v>
      </c>
    </row>
    <row r="3477" spans="1:8" x14ac:dyDescent="0.25">
      <c r="A3477">
        <v>3476</v>
      </c>
      <c r="B3477" s="579">
        <f t="shared" si="220"/>
        <v>236302.5</v>
      </c>
      <c r="C3477" s="586">
        <f t="shared" si="221"/>
        <v>3.5</v>
      </c>
      <c r="F3477">
        <v>3476</v>
      </c>
      <c r="G3477" s="587">
        <f t="shared" si="222"/>
        <v>472605</v>
      </c>
      <c r="H3477" s="586">
        <f t="shared" si="223"/>
        <v>7</v>
      </c>
    </row>
    <row r="3478" spans="1:8" x14ac:dyDescent="0.25">
      <c r="A3478">
        <v>3477</v>
      </c>
      <c r="B3478" s="579">
        <f t="shared" si="220"/>
        <v>236302.5</v>
      </c>
      <c r="C3478" s="586">
        <f t="shared" si="221"/>
        <v>3.5</v>
      </c>
      <c r="F3478">
        <v>3477</v>
      </c>
      <c r="G3478" s="587">
        <f t="shared" si="222"/>
        <v>472605</v>
      </c>
      <c r="H3478" s="586">
        <f t="shared" si="223"/>
        <v>7</v>
      </c>
    </row>
    <row r="3479" spans="1:8" x14ac:dyDescent="0.25">
      <c r="A3479">
        <v>3478</v>
      </c>
      <c r="B3479" s="579">
        <f t="shared" si="220"/>
        <v>236302.5</v>
      </c>
      <c r="C3479" s="586">
        <f t="shared" si="221"/>
        <v>3.5</v>
      </c>
      <c r="F3479">
        <v>3478</v>
      </c>
      <c r="G3479" s="587">
        <f t="shared" si="222"/>
        <v>472605</v>
      </c>
      <c r="H3479" s="586">
        <f t="shared" si="223"/>
        <v>7</v>
      </c>
    </row>
    <row r="3480" spans="1:8" x14ac:dyDescent="0.25">
      <c r="A3480">
        <v>3479</v>
      </c>
      <c r="B3480" s="579">
        <f t="shared" si="220"/>
        <v>236302.5</v>
      </c>
      <c r="C3480" s="586">
        <f t="shared" si="221"/>
        <v>3.5</v>
      </c>
      <c r="F3480">
        <v>3479</v>
      </c>
      <c r="G3480" s="587">
        <f t="shared" si="222"/>
        <v>472605</v>
      </c>
      <c r="H3480" s="586">
        <f t="shared" si="223"/>
        <v>7</v>
      </c>
    </row>
    <row r="3481" spans="1:8" x14ac:dyDescent="0.25">
      <c r="A3481">
        <v>3480</v>
      </c>
      <c r="B3481" s="579">
        <f t="shared" si="220"/>
        <v>236302.5</v>
      </c>
      <c r="C3481" s="586">
        <f t="shared" si="221"/>
        <v>3.5</v>
      </c>
      <c r="F3481">
        <v>3480</v>
      </c>
      <c r="G3481" s="587">
        <f t="shared" si="222"/>
        <v>472605</v>
      </c>
      <c r="H3481" s="586">
        <f t="shared" si="223"/>
        <v>7</v>
      </c>
    </row>
    <row r="3482" spans="1:8" x14ac:dyDescent="0.25">
      <c r="A3482">
        <v>3481</v>
      </c>
      <c r="B3482" s="579">
        <f t="shared" si="220"/>
        <v>236302.5</v>
      </c>
      <c r="C3482" s="586">
        <f t="shared" si="221"/>
        <v>3.5</v>
      </c>
      <c r="F3482">
        <v>3481</v>
      </c>
      <c r="G3482" s="587">
        <f t="shared" si="222"/>
        <v>472605</v>
      </c>
      <c r="H3482" s="586">
        <f t="shared" si="223"/>
        <v>7</v>
      </c>
    </row>
    <row r="3483" spans="1:8" x14ac:dyDescent="0.25">
      <c r="A3483">
        <v>3482</v>
      </c>
      <c r="B3483" s="579">
        <f t="shared" ref="B3483:B3546" si="224">3.5*$D$2</f>
        <v>236302.5</v>
      </c>
      <c r="C3483" s="586">
        <f t="shared" si="221"/>
        <v>3.5</v>
      </c>
      <c r="F3483">
        <v>3482</v>
      </c>
      <c r="G3483" s="587">
        <f t="shared" si="222"/>
        <v>472605</v>
      </c>
      <c r="H3483" s="586">
        <f t="shared" si="223"/>
        <v>7</v>
      </c>
    </row>
    <row r="3484" spans="1:8" x14ac:dyDescent="0.25">
      <c r="A3484">
        <v>3483</v>
      </c>
      <c r="B3484" s="579">
        <f t="shared" si="224"/>
        <v>236302.5</v>
      </c>
      <c r="C3484" s="586">
        <f t="shared" si="221"/>
        <v>3.5</v>
      </c>
      <c r="F3484">
        <v>3483</v>
      </c>
      <c r="G3484" s="587">
        <f t="shared" si="222"/>
        <v>472605</v>
      </c>
      <c r="H3484" s="586">
        <f t="shared" si="223"/>
        <v>7</v>
      </c>
    </row>
    <row r="3485" spans="1:8" x14ac:dyDescent="0.25">
      <c r="A3485">
        <v>3484</v>
      </c>
      <c r="B3485" s="579">
        <f t="shared" si="224"/>
        <v>236302.5</v>
      </c>
      <c r="C3485" s="586">
        <f t="shared" si="221"/>
        <v>3.5</v>
      </c>
      <c r="F3485">
        <v>3484</v>
      </c>
      <c r="G3485" s="587">
        <f t="shared" si="222"/>
        <v>472605</v>
      </c>
      <c r="H3485" s="586">
        <f t="shared" si="223"/>
        <v>7</v>
      </c>
    </row>
    <row r="3486" spans="1:8" x14ac:dyDescent="0.25">
      <c r="A3486">
        <v>3485</v>
      </c>
      <c r="B3486" s="579">
        <f t="shared" si="224"/>
        <v>236302.5</v>
      </c>
      <c r="C3486" s="586">
        <f t="shared" si="221"/>
        <v>3.5</v>
      </c>
      <c r="F3486">
        <v>3485</v>
      </c>
      <c r="G3486" s="587">
        <f t="shared" si="222"/>
        <v>472605</v>
      </c>
      <c r="H3486" s="586">
        <f t="shared" si="223"/>
        <v>7</v>
      </c>
    </row>
    <row r="3487" spans="1:8" x14ac:dyDescent="0.25">
      <c r="A3487">
        <v>3486</v>
      </c>
      <c r="B3487" s="579">
        <f t="shared" si="224"/>
        <v>236302.5</v>
      </c>
      <c r="C3487" s="586">
        <f t="shared" si="221"/>
        <v>3.5</v>
      </c>
      <c r="F3487">
        <v>3486</v>
      </c>
      <c r="G3487" s="587">
        <f t="shared" si="222"/>
        <v>472605</v>
      </c>
      <c r="H3487" s="586">
        <f t="shared" si="223"/>
        <v>7</v>
      </c>
    </row>
    <row r="3488" spans="1:8" x14ac:dyDescent="0.25">
      <c r="A3488">
        <v>3487</v>
      </c>
      <c r="B3488" s="579">
        <f t="shared" si="224"/>
        <v>236302.5</v>
      </c>
      <c r="C3488" s="586">
        <f t="shared" si="221"/>
        <v>3.5</v>
      </c>
      <c r="F3488">
        <v>3487</v>
      </c>
      <c r="G3488" s="587">
        <f t="shared" si="222"/>
        <v>472605</v>
      </c>
      <c r="H3488" s="586">
        <f t="shared" si="223"/>
        <v>7</v>
      </c>
    </row>
    <row r="3489" spans="1:8" x14ac:dyDescent="0.25">
      <c r="A3489">
        <v>3488</v>
      </c>
      <c r="B3489" s="579">
        <f t="shared" si="224"/>
        <v>236302.5</v>
      </c>
      <c r="C3489" s="586">
        <f t="shared" si="221"/>
        <v>3.5</v>
      </c>
      <c r="F3489">
        <v>3488</v>
      </c>
      <c r="G3489" s="587">
        <f t="shared" si="222"/>
        <v>472605</v>
      </c>
      <c r="H3489" s="586">
        <f t="shared" si="223"/>
        <v>7</v>
      </c>
    </row>
    <row r="3490" spans="1:8" x14ac:dyDescent="0.25">
      <c r="A3490">
        <v>3489</v>
      </c>
      <c r="B3490" s="579">
        <f t="shared" si="224"/>
        <v>236302.5</v>
      </c>
      <c r="C3490" s="586">
        <f t="shared" si="221"/>
        <v>3.5</v>
      </c>
      <c r="F3490">
        <v>3489</v>
      </c>
      <c r="G3490" s="587">
        <f t="shared" si="222"/>
        <v>472605</v>
      </c>
      <c r="H3490" s="586">
        <f t="shared" si="223"/>
        <v>7</v>
      </c>
    </row>
    <row r="3491" spans="1:8" x14ac:dyDescent="0.25">
      <c r="A3491">
        <v>3490</v>
      </c>
      <c r="B3491" s="579">
        <f t="shared" si="224"/>
        <v>236302.5</v>
      </c>
      <c r="C3491" s="586">
        <f t="shared" si="221"/>
        <v>3.5</v>
      </c>
      <c r="F3491">
        <v>3490</v>
      </c>
      <c r="G3491" s="587">
        <f t="shared" si="222"/>
        <v>472605</v>
      </c>
      <c r="H3491" s="586">
        <f t="shared" si="223"/>
        <v>7</v>
      </c>
    </row>
    <row r="3492" spans="1:8" x14ac:dyDescent="0.25">
      <c r="A3492">
        <v>3491</v>
      </c>
      <c r="B3492" s="579">
        <f t="shared" si="224"/>
        <v>236302.5</v>
      </c>
      <c r="C3492" s="586">
        <f t="shared" si="221"/>
        <v>3.5</v>
      </c>
      <c r="F3492">
        <v>3491</v>
      </c>
      <c r="G3492" s="587">
        <f t="shared" si="222"/>
        <v>472605</v>
      </c>
      <c r="H3492" s="586">
        <f t="shared" si="223"/>
        <v>7</v>
      </c>
    </row>
    <row r="3493" spans="1:8" x14ac:dyDescent="0.25">
      <c r="A3493">
        <v>3492</v>
      </c>
      <c r="B3493" s="579">
        <f t="shared" si="224"/>
        <v>236302.5</v>
      </c>
      <c r="C3493" s="586">
        <f t="shared" si="221"/>
        <v>3.5</v>
      </c>
      <c r="F3493">
        <v>3492</v>
      </c>
      <c r="G3493" s="587">
        <f t="shared" si="222"/>
        <v>472605</v>
      </c>
      <c r="H3493" s="586">
        <f t="shared" si="223"/>
        <v>7</v>
      </c>
    </row>
    <row r="3494" spans="1:8" x14ac:dyDescent="0.25">
      <c r="A3494">
        <v>3493</v>
      </c>
      <c r="B3494" s="579">
        <f t="shared" si="224"/>
        <v>236302.5</v>
      </c>
      <c r="C3494" s="586">
        <f t="shared" si="221"/>
        <v>3.5</v>
      </c>
      <c r="F3494">
        <v>3493</v>
      </c>
      <c r="G3494" s="587">
        <f t="shared" si="222"/>
        <v>472605</v>
      </c>
      <c r="H3494" s="586">
        <f t="shared" si="223"/>
        <v>7</v>
      </c>
    </row>
    <row r="3495" spans="1:8" x14ac:dyDescent="0.25">
      <c r="A3495">
        <v>3494</v>
      </c>
      <c r="B3495" s="579">
        <f t="shared" si="224"/>
        <v>236302.5</v>
      </c>
      <c r="C3495" s="586">
        <f t="shared" si="221"/>
        <v>3.5</v>
      </c>
      <c r="F3495">
        <v>3494</v>
      </c>
      <c r="G3495" s="587">
        <f t="shared" si="222"/>
        <v>472605</v>
      </c>
      <c r="H3495" s="586">
        <f t="shared" si="223"/>
        <v>7</v>
      </c>
    </row>
    <row r="3496" spans="1:8" x14ac:dyDescent="0.25">
      <c r="A3496">
        <v>3495</v>
      </c>
      <c r="B3496" s="579">
        <f t="shared" si="224"/>
        <v>236302.5</v>
      </c>
      <c r="C3496" s="586">
        <f t="shared" si="221"/>
        <v>3.5</v>
      </c>
      <c r="F3496">
        <v>3495</v>
      </c>
      <c r="G3496" s="587">
        <f t="shared" si="222"/>
        <v>472605</v>
      </c>
      <c r="H3496" s="586">
        <f t="shared" si="223"/>
        <v>7</v>
      </c>
    </row>
    <row r="3497" spans="1:8" x14ac:dyDescent="0.25">
      <c r="A3497">
        <v>3496</v>
      </c>
      <c r="B3497" s="579">
        <f t="shared" si="224"/>
        <v>236302.5</v>
      </c>
      <c r="C3497" s="586">
        <f t="shared" si="221"/>
        <v>3.5</v>
      </c>
      <c r="F3497">
        <v>3496</v>
      </c>
      <c r="G3497" s="587">
        <f t="shared" si="222"/>
        <v>472605</v>
      </c>
      <c r="H3497" s="586">
        <f t="shared" si="223"/>
        <v>7</v>
      </c>
    </row>
    <row r="3498" spans="1:8" x14ac:dyDescent="0.25">
      <c r="A3498">
        <v>3497</v>
      </c>
      <c r="B3498" s="579">
        <f t="shared" si="224"/>
        <v>236302.5</v>
      </c>
      <c r="C3498" s="586">
        <f t="shared" si="221"/>
        <v>3.5</v>
      </c>
      <c r="F3498">
        <v>3497</v>
      </c>
      <c r="G3498" s="587">
        <f t="shared" si="222"/>
        <v>472605</v>
      </c>
      <c r="H3498" s="586">
        <f t="shared" si="223"/>
        <v>7</v>
      </c>
    </row>
    <row r="3499" spans="1:8" x14ac:dyDescent="0.25">
      <c r="A3499">
        <v>3498</v>
      </c>
      <c r="B3499" s="579">
        <f t="shared" si="224"/>
        <v>236302.5</v>
      </c>
      <c r="C3499" s="586">
        <f t="shared" si="221"/>
        <v>3.5</v>
      </c>
      <c r="F3499">
        <v>3498</v>
      </c>
      <c r="G3499" s="587">
        <f t="shared" si="222"/>
        <v>472605</v>
      </c>
      <c r="H3499" s="586">
        <f t="shared" si="223"/>
        <v>7</v>
      </c>
    </row>
    <row r="3500" spans="1:8" x14ac:dyDescent="0.25">
      <c r="A3500">
        <v>3499</v>
      </c>
      <c r="B3500" s="579">
        <f t="shared" si="224"/>
        <v>236302.5</v>
      </c>
      <c r="C3500" s="586">
        <f t="shared" si="221"/>
        <v>3.5</v>
      </c>
      <c r="F3500">
        <v>3499</v>
      </c>
      <c r="G3500" s="587">
        <f t="shared" si="222"/>
        <v>472605</v>
      </c>
      <c r="H3500" s="586">
        <f t="shared" si="223"/>
        <v>7</v>
      </c>
    </row>
    <row r="3501" spans="1:8" x14ac:dyDescent="0.25">
      <c r="A3501">
        <v>3500</v>
      </c>
      <c r="B3501" s="579">
        <f t="shared" si="224"/>
        <v>236302.5</v>
      </c>
      <c r="C3501" s="586">
        <f t="shared" si="221"/>
        <v>3.5</v>
      </c>
      <c r="F3501">
        <v>3500</v>
      </c>
      <c r="G3501" s="587">
        <f t="shared" si="222"/>
        <v>472605</v>
      </c>
      <c r="H3501" s="586">
        <f t="shared" si="223"/>
        <v>7</v>
      </c>
    </row>
    <row r="3502" spans="1:8" x14ac:dyDescent="0.25">
      <c r="A3502">
        <v>3501</v>
      </c>
      <c r="B3502" s="579">
        <f t="shared" si="224"/>
        <v>236302.5</v>
      </c>
      <c r="C3502" s="586">
        <f t="shared" si="221"/>
        <v>3.5</v>
      </c>
      <c r="F3502">
        <v>3501</v>
      </c>
      <c r="G3502" s="587">
        <f t="shared" si="222"/>
        <v>472605</v>
      </c>
      <c r="H3502" s="586">
        <f t="shared" si="223"/>
        <v>7</v>
      </c>
    </row>
    <row r="3503" spans="1:8" x14ac:dyDescent="0.25">
      <c r="A3503">
        <v>3502</v>
      </c>
      <c r="B3503" s="579">
        <f t="shared" si="224"/>
        <v>236302.5</v>
      </c>
      <c r="C3503" s="586">
        <f t="shared" si="221"/>
        <v>3.5</v>
      </c>
      <c r="F3503">
        <v>3502</v>
      </c>
      <c r="G3503" s="587">
        <f t="shared" si="222"/>
        <v>472605</v>
      </c>
      <c r="H3503" s="586">
        <f t="shared" si="223"/>
        <v>7</v>
      </c>
    </row>
    <row r="3504" spans="1:8" x14ac:dyDescent="0.25">
      <c r="A3504">
        <v>3503</v>
      </c>
      <c r="B3504" s="579">
        <f t="shared" si="224"/>
        <v>236302.5</v>
      </c>
      <c r="C3504" s="586">
        <f t="shared" si="221"/>
        <v>3.5</v>
      </c>
      <c r="F3504">
        <v>3503</v>
      </c>
      <c r="G3504" s="587">
        <f t="shared" si="222"/>
        <v>472605</v>
      </c>
      <c r="H3504" s="586">
        <f t="shared" si="223"/>
        <v>7</v>
      </c>
    </row>
    <row r="3505" spans="1:8" x14ac:dyDescent="0.25">
      <c r="A3505">
        <v>3504</v>
      </c>
      <c r="B3505" s="579">
        <f t="shared" si="224"/>
        <v>236302.5</v>
      </c>
      <c r="C3505" s="586">
        <f t="shared" si="221"/>
        <v>3.5</v>
      </c>
      <c r="F3505">
        <v>3504</v>
      </c>
      <c r="G3505" s="587">
        <f t="shared" si="222"/>
        <v>472605</v>
      </c>
      <c r="H3505" s="586">
        <f t="shared" si="223"/>
        <v>7</v>
      </c>
    </row>
    <row r="3506" spans="1:8" x14ac:dyDescent="0.25">
      <c r="A3506">
        <v>3505</v>
      </c>
      <c r="B3506" s="579">
        <f t="shared" si="224"/>
        <v>236302.5</v>
      </c>
      <c r="C3506" s="586">
        <f t="shared" si="221"/>
        <v>3.5</v>
      </c>
      <c r="F3506">
        <v>3505</v>
      </c>
      <c r="G3506" s="587">
        <f t="shared" si="222"/>
        <v>472605</v>
      </c>
      <c r="H3506" s="586">
        <f t="shared" si="223"/>
        <v>7</v>
      </c>
    </row>
    <row r="3507" spans="1:8" x14ac:dyDescent="0.25">
      <c r="A3507">
        <v>3506</v>
      </c>
      <c r="B3507" s="579">
        <f t="shared" si="224"/>
        <v>236302.5</v>
      </c>
      <c r="C3507" s="586">
        <f t="shared" si="221"/>
        <v>3.5</v>
      </c>
      <c r="F3507">
        <v>3506</v>
      </c>
      <c r="G3507" s="587">
        <f t="shared" si="222"/>
        <v>472605</v>
      </c>
      <c r="H3507" s="586">
        <f t="shared" si="223"/>
        <v>7</v>
      </c>
    </row>
    <row r="3508" spans="1:8" x14ac:dyDescent="0.25">
      <c r="A3508">
        <v>3507</v>
      </c>
      <c r="B3508" s="579">
        <f t="shared" si="224"/>
        <v>236302.5</v>
      </c>
      <c r="C3508" s="586">
        <f t="shared" si="221"/>
        <v>3.5</v>
      </c>
      <c r="F3508">
        <v>3507</v>
      </c>
      <c r="G3508" s="587">
        <f t="shared" si="222"/>
        <v>472605</v>
      </c>
      <c r="H3508" s="586">
        <f t="shared" si="223"/>
        <v>7</v>
      </c>
    </row>
    <row r="3509" spans="1:8" x14ac:dyDescent="0.25">
      <c r="A3509">
        <v>3508</v>
      </c>
      <c r="B3509" s="579">
        <f t="shared" si="224"/>
        <v>236302.5</v>
      </c>
      <c r="C3509" s="586">
        <f t="shared" si="221"/>
        <v>3.5</v>
      </c>
      <c r="F3509">
        <v>3508</v>
      </c>
      <c r="G3509" s="587">
        <f t="shared" si="222"/>
        <v>472605</v>
      </c>
      <c r="H3509" s="586">
        <f t="shared" si="223"/>
        <v>7</v>
      </c>
    </row>
    <row r="3510" spans="1:8" x14ac:dyDescent="0.25">
      <c r="A3510">
        <v>3509</v>
      </c>
      <c r="B3510" s="579">
        <f t="shared" si="224"/>
        <v>236302.5</v>
      </c>
      <c r="C3510" s="586">
        <f t="shared" si="221"/>
        <v>3.5</v>
      </c>
      <c r="F3510">
        <v>3509</v>
      </c>
      <c r="G3510" s="587">
        <f t="shared" si="222"/>
        <v>472605</v>
      </c>
      <c r="H3510" s="586">
        <f t="shared" si="223"/>
        <v>7</v>
      </c>
    </row>
    <row r="3511" spans="1:8" x14ac:dyDescent="0.25">
      <c r="A3511">
        <v>3510</v>
      </c>
      <c r="B3511" s="579">
        <f t="shared" si="224"/>
        <v>236302.5</v>
      </c>
      <c r="C3511" s="586">
        <f t="shared" si="221"/>
        <v>3.5</v>
      </c>
      <c r="F3511">
        <v>3510</v>
      </c>
      <c r="G3511" s="587">
        <f t="shared" si="222"/>
        <v>472605</v>
      </c>
      <c r="H3511" s="586">
        <f t="shared" si="223"/>
        <v>7</v>
      </c>
    </row>
    <row r="3512" spans="1:8" x14ac:dyDescent="0.25">
      <c r="A3512">
        <v>3511</v>
      </c>
      <c r="B3512" s="579">
        <f t="shared" si="224"/>
        <v>236302.5</v>
      </c>
      <c r="C3512" s="586">
        <f t="shared" si="221"/>
        <v>3.5</v>
      </c>
      <c r="F3512">
        <v>3511</v>
      </c>
      <c r="G3512" s="587">
        <f t="shared" si="222"/>
        <v>472605</v>
      </c>
      <c r="H3512" s="586">
        <f t="shared" si="223"/>
        <v>7</v>
      </c>
    </row>
    <row r="3513" spans="1:8" x14ac:dyDescent="0.25">
      <c r="A3513">
        <v>3512</v>
      </c>
      <c r="B3513" s="579">
        <f t="shared" si="224"/>
        <v>236302.5</v>
      </c>
      <c r="C3513" s="586">
        <f t="shared" si="221"/>
        <v>3.5</v>
      </c>
      <c r="F3513">
        <v>3512</v>
      </c>
      <c r="G3513" s="587">
        <f t="shared" si="222"/>
        <v>472605</v>
      </c>
      <c r="H3513" s="586">
        <f t="shared" si="223"/>
        <v>7</v>
      </c>
    </row>
    <row r="3514" spans="1:8" x14ac:dyDescent="0.25">
      <c r="A3514">
        <v>3513</v>
      </c>
      <c r="B3514" s="579">
        <f t="shared" si="224"/>
        <v>236302.5</v>
      </c>
      <c r="C3514" s="586">
        <f t="shared" si="221"/>
        <v>3.5</v>
      </c>
      <c r="F3514">
        <v>3513</v>
      </c>
      <c r="G3514" s="587">
        <f t="shared" si="222"/>
        <v>472605</v>
      </c>
      <c r="H3514" s="586">
        <f t="shared" si="223"/>
        <v>7</v>
      </c>
    </row>
    <row r="3515" spans="1:8" x14ac:dyDescent="0.25">
      <c r="A3515">
        <v>3514</v>
      </c>
      <c r="B3515" s="579">
        <f t="shared" si="224"/>
        <v>236302.5</v>
      </c>
      <c r="C3515" s="586">
        <f t="shared" si="221"/>
        <v>3.5</v>
      </c>
      <c r="F3515">
        <v>3514</v>
      </c>
      <c r="G3515" s="587">
        <f t="shared" si="222"/>
        <v>472605</v>
      </c>
      <c r="H3515" s="586">
        <f t="shared" si="223"/>
        <v>7</v>
      </c>
    </row>
    <row r="3516" spans="1:8" x14ac:dyDescent="0.25">
      <c r="A3516">
        <v>3515</v>
      </c>
      <c r="B3516" s="579">
        <f t="shared" si="224"/>
        <v>236302.5</v>
      </c>
      <c r="C3516" s="586">
        <f t="shared" si="221"/>
        <v>3.5</v>
      </c>
      <c r="F3516">
        <v>3515</v>
      </c>
      <c r="G3516" s="587">
        <f t="shared" si="222"/>
        <v>472605</v>
      </c>
      <c r="H3516" s="586">
        <f t="shared" si="223"/>
        <v>7</v>
      </c>
    </row>
    <row r="3517" spans="1:8" x14ac:dyDescent="0.25">
      <c r="A3517">
        <v>3516</v>
      </c>
      <c r="B3517" s="579">
        <f t="shared" si="224"/>
        <v>236302.5</v>
      </c>
      <c r="C3517" s="586">
        <f t="shared" si="221"/>
        <v>3.5</v>
      </c>
      <c r="F3517">
        <v>3516</v>
      </c>
      <c r="G3517" s="587">
        <f t="shared" si="222"/>
        <v>472605</v>
      </c>
      <c r="H3517" s="586">
        <f t="shared" si="223"/>
        <v>7</v>
      </c>
    </row>
    <row r="3518" spans="1:8" x14ac:dyDescent="0.25">
      <c r="A3518">
        <v>3517</v>
      </c>
      <c r="B3518" s="579">
        <f t="shared" si="224"/>
        <v>236302.5</v>
      </c>
      <c r="C3518" s="586">
        <f t="shared" si="221"/>
        <v>3.5</v>
      </c>
      <c r="F3518">
        <v>3517</v>
      </c>
      <c r="G3518" s="587">
        <f t="shared" si="222"/>
        <v>472605</v>
      </c>
      <c r="H3518" s="586">
        <f t="shared" si="223"/>
        <v>7</v>
      </c>
    </row>
    <row r="3519" spans="1:8" x14ac:dyDescent="0.25">
      <c r="A3519">
        <v>3518</v>
      </c>
      <c r="B3519" s="579">
        <f t="shared" si="224"/>
        <v>236302.5</v>
      </c>
      <c r="C3519" s="586">
        <f t="shared" si="221"/>
        <v>3.5</v>
      </c>
      <c r="F3519">
        <v>3518</v>
      </c>
      <c r="G3519" s="587">
        <f t="shared" si="222"/>
        <v>472605</v>
      </c>
      <c r="H3519" s="586">
        <f t="shared" si="223"/>
        <v>7</v>
      </c>
    </row>
    <row r="3520" spans="1:8" x14ac:dyDescent="0.25">
      <c r="A3520">
        <v>3519</v>
      </c>
      <c r="B3520" s="579">
        <f t="shared" si="224"/>
        <v>236302.5</v>
      </c>
      <c r="C3520" s="586">
        <f t="shared" si="221"/>
        <v>3.5</v>
      </c>
      <c r="F3520">
        <v>3519</v>
      </c>
      <c r="G3520" s="587">
        <f t="shared" si="222"/>
        <v>472605</v>
      </c>
      <c r="H3520" s="586">
        <f t="shared" si="223"/>
        <v>7</v>
      </c>
    </row>
    <row r="3521" spans="1:8" x14ac:dyDescent="0.25">
      <c r="A3521">
        <v>3520</v>
      </c>
      <c r="B3521" s="579">
        <f t="shared" si="224"/>
        <v>236302.5</v>
      </c>
      <c r="C3521" s="586">
        <f t="shared" si="221"/>
        <v>3.5</v>
      </c>
      <c r="F3521">
        <v>3520</v>
      </c>
      <c r="G3521" s="587">
        <f t="shared" si="222"/>
        <v>472605</v>
      </c>
      <c r="H3521" s="586">
        <f t="shared" si="223"/>
        <v>7</v>
      </c>
    </row>
    <row r="3522" spans="1:8" x14ac:dyDescent="0.25">
      <c r="A3522">
        <v>3521</v>
      </c>
      <c r="B3522" s="579">
        <f t="shared" si="224"/>
        <v>236302.5</v>
      </c>
      <c r="C3522" s="586">
        <f t="shared" si="221"/>
        <v>3.5</v>
      </c>
      <c r="F3522">
        <v>3521</v>
      </c>
      <c r="G3522" s="587">
        <f t="shared" si="222"/>
        <v>472605</v>
      </c>
      <c r="H3522" s="586">
        <f t="shared" si="223"/>
        <v>7</v>
      </c>
    </row>
    <row r="3523" spans="1:8" x14ac:dyDescent="0.25">
      <c r="A3523">
        <v>3522</v>
      </c>
      <c r="B3523" s="579">
        <f t="shared" si="224"/>
        <v>236302.5</v>
      </c>
      <c r="C3523" s="586">
        <f t="shared" ref="C3523:C3586" si="225">B3523/$D$2</f>
        <v>3.5</v>
      </c>
      <c r="F3523">
        <v>3522</v>
      </c>
      <c r="G3523" s="587">
        <f t="shared" ref="G3523:G3586" si="226">H3523*$D$2</f>
        <v>472605</v>
      </c>
      <c r="H3523" s="586">
        <f t="shared" si="223"/>
        <v>7</v>
      </c>
    </row>
    <row r="3524" spans="1:8" x14ac:dyDescent="0.25">
      <c r="A3524">
        <v>3523</v>
      </c>
      <c r="B3524" s="579">
        <f t="shared" si="224"/>
        <v>236302.5</v>
      </c>
      <c r="C3524" s="586">
        <f t="shared" si="225"/>
        <v>3.5</v>
      </c>
      <c r="F3524">
        <v>3523</v>
      </c>
      <c r="G3524" s="587">
        <f t="shared" si="226"/>
        <v>472605</v>
      </c>
      <c r="H3524" s="586">
        <f t="shared" si="223"/>
        <v>7</v>
      </c>
    </row>
    <row r="3525" spans="1:8" x14ac:dyDescent="0.25">
      <c r="A3525">
        <v>3524</v>
      </c>
      <c r="B3525" s="579">
        <f t="shared" si="224"/>
        <v>236302.5</v>
      </c>
      <c r="C3525" s="586">
        <f t="shared" si="225"/>
        <v>3.5</v>
      </c>
      <c r="F3525">
        <v>3524</v>
      </c>
      <c r="G3525" s="587">
        <f t="shared" si="226"/>
        <v>472605</v>
      </c>
      <c r="H3525" s="586">
        <f t="shared" si="223"/>
        <v>7</v>
      </c>
    </row>
    <row r="3526" spans="1:8" x14ac:dyDescent="0.25">
      <c r="A3526">
        <v>3525</v>
      </c>
      <c r="B3526" s="579">
        <f t="shared" si="224"/>
        <v>236302.5</v>
      </c>
      <c r="C3526" s="586">
        <f t="shared" si="225"/>
        <v>3.5</v>
      </c>
      <c r="F3526">
        <v>3525</v>
      </c>
      <c r="G3526" s="587">
        <f t="shared" si="226"/>
        <v>472605</v>
      </c>
      <c r="H3526" s="586">
        <f t="shared" si="223"/>
        <v>7</v>
      </c>
    </row>
    <row r="3527" spans="1:8" x14ac:dyDescent="0.25">
      <c r="A3527">
        <v>3526</v>
      </c>
      <c r="B3527" s="579">
        <f t="shared" si="224"/>
        <v>236302.5</v>
      </c>
      <c r="C3527" s="586">
        <f t="shared" si="225"/>
        <v>3.5</v>
      </c>
      <c r="F3527">
        <v>3526</v>
      </c>
      <c r="G3527" s="587">
        <f t="shared" si="226"/>
        <v>472605</v>
      </c>
      <c r="H3527" s="586">
        <f t="shared" si="223"/>
        <v>7</v>
      </c>
    </row>
    <row r="3528" spans="1:8" x14ac:dyDescent="0.25">
      <c r="A3528">
        <v>3527</v>
      </c>
      <c r="B3528" s="579">
        <f t="shared" si="224"/>
        <v>236302.5</v>
      </c>
      <c r="C3528" s="586">
        <f t="shared" si="225"/>
        <v>3.5</v>
      </c>
      <c r="F3528">
        <v>3527</v>
      </c>
      <c r="G3528" s="587">
        <f t="shared" si="226"/>
        <v>472605</v>
      </c>
      <c r="H3528" s="586">
        <f t="shared" si="223"/>
        <v>7</v>
      </c>
    </row>
    <row r="3529" spans="1:8" x14ac:dyDescent="0.25">
      <c r="A3529">
        <v>3528</v>
      </c>
      <c r="B3529" s="579">
        <f t="shared" si="224"/>
        <v>236302.5</v>
      </c>
      <c r="C3529" s="586">
        <f t="shared" si="225"/>
        <v>3.5</v>
      </c>
      <c r="F3529">
        <v>3528</v>
      </c>
      <c r="G3529" s="587">
        <f t="shared" si="226"/>
        <v>472605</v>
      </c>
      <c r="H3529" s="586">
        <f t="shared" si="223"/>
        <v>7</v>
      </c>
    </row>
    <row r="3530" spans="1:8" x14ac:dyDescent="0.25">
      <c r="A3530">
        <v>3529</v>
      </c>
      <c r="B3530" s="579">
        <f t="shared" si="224"/>
        <v>236302.5</v>
      </c>
      <c r="C3530" s="586">
        <f t="shared" si="225"/>
        <v>3.5</v>
      </c>
      <c r="F3530">
        <v>3529</v>
      </c>
      <c r="G3530" s="587">
        <f t="shared" si="226"/>
        <v>472605</v>
      </c>
      <c r="H3530" s="586">
        <f t="shared" si="223"/>
        <v>7</v>
      </c>
    </row>
    <row r="3531" spans="1:8" x14ac:dyDescent="0.25">
      <c r="A3531">
        <v>3530</v>
      </c>
      <c r="B3531" s="579">
        <f t="shared" si="224"/>
        <v>236302.5</v>
      </c>
      <c r="C3531" s="586">
        <f t="shared" si="225"/>
        <v>3.5</v>
      </c>
      <c r="F3531">
        <v>3530</v>
      </c>
      <c r="G3531" s="587">
        <f t="shared" si="226"/>
        <v>472605</v>
      </c>
      <c r="H3531" s="586">
        <f t="shared" si="223"/>
        <v>7</v>
      </c>
    </row>
    <row r="3532" spans="1:8" x14ac:dyDescent="0.25">
      <c r="A3532">
        <v>3531</v>
      </c>
      <c r="B3532" s="579">
        <f t="shared" si="224"/>
        <v>236302.5</v>
      </c>
      <c r="C3532" s="586">
        <f t="shared" si="225"/>
        <v>3.5</v>
      </c>
      <c r="F3532">
        <v>3531</v>
      </c>
      <c r="G3532" s="587">
        <f t="shared" si="226"/>
        <v>472605</v>
      </c>
      <c r="H3532" s="586">
        <f t="shared" si="223"/>
        <v>7</v>
      </c>
    </row>
    <row r="3533" spans="1:8" x14ac:dyDescent="0.25">
      <c r="A3533">
        <v>3532</v>
      </c>
      <c r="B3533" s="579">
        <f t="shared" si="224"/>
        <v>236302.5</v>
      </c>
      <c r="C3533" s="586">
        <f t="shared" si="225"/>
        <v>3.5</v>
      </c>
      <c r="F3533">
        <v>3532</v>
      </c>
      <c r="G3533" s="587">
        <f t="shared" si="226"/>
        <v>472605</v>
      </c>
      <c r="H3533" s="586">
        <f t="shared" si="223"/>
        <v>7</v>
      </c>
    </row>
    <row r="3534" spans="1:8" x14ac:dyDescent="0.25">
      <c r="A3534">
        <v>3533</v>
      </c>
      <c r="B3534" s="579">
        <f t="shared" si="224"/>
        <v>236302.5</v>
      </c>
      <c r="C3534" s="586">
        <f t="shared" si="225"/>
        <v>3.5</v>
      </c>
      <c r="F3534">
        <v>3533</v>
      </c>
      <c r="G3534" s="587">
        <f t="shared" si="226"/>
        <v>472605</v>
      </c>
      <c r="H3534" s="586">
        <f t="shared" si="223"/>
        <v>7</v>
      </c>
    </row>
    <row r="3535" spans="1:8" x14ac:dyDescent="0.25">
      <c r="A3535">
        <v>3534</v>
      </c>
      <c r="B3535" s="579">
        <f t="shared" si="224"/>
        <v>236302.5</v>
      </c>
      <c r="C3535" s="586">
        <f t="shared" si="225"/>
        <v>3.5</v>
      </c>
      <c r="F3535">
        <v>3534</v>
      </c>
      <c r="G3535" s="587">
        <f t="shared" si="226"/>
        <v>472605</v>
      </c>
      <c r="H3535" s="586">
        <f t="shared" si="223"/>
        <v>7</v>
      </c>
    </row>
    <row r="3536" spans="1:8" x14ac:dyDescent="0.25">
      <c r="A3536">
        <v>3535</v>
      </c>
      <c r="B3536" s="579">
        <f t="shared" si="224"/>
        <v>236302.5</v>
      </c>
      <c r="C3536" s="586">
        <f t="shared" si="225"/>
        <v>3.5</v>
      </c>
      <c r="F3536">
        <v>3535</v>
      </c>
      <c r="G3536" s="587">
        <f t="shared" si="226"/>
        <v>472605</v>
      </c>
      <c r="H3536" s="586">
        <f t="shared" si="223"/>
        <v>7</v>
      </c>
    </row>
    <row r="3537" spans="1:8" x14ac:dyDescent="0.25">
      <c r="A3537">
        <v>3536</v>
      </c>
      <c r="B3537" s="579">
        <f t="shared" si="224"/>
        <v>236302.5</v>
      </c>
      <c r="C3537" s="586">
        <f t="shared" si="225"/>
        <v>3.5</v>
      </c>
      <c r="F3537">
        <v>3536</v>
      </c>
      <c r="G3537" s="587">
        <f t="shared" si="226"/>
        <v>472605</v>
      </c>
      <c r="H3537" s="586">
        <f t="shared" si="223"/>
        <v>7</v>
      </c>
    </row>
    <row r="3538" spans="1:8" x14ac:dyDescent="0.25">
      <c r="A3538">
        <v>3537</v>
      </c>
      <c r="B3538" s="579">
        <f t="shared" si="224"/>
        <v>236302.5</v>
      </c>
      <c r="C3538" s="586">
        <f t="shared" si="225"/>
        <v>3.5</v>
      </c>
      <c r="F3538">
        <v>3537</v>
      </c>
      <c r="G3538" s="587">
        <f t="shared" si="226"/>
        <v>472605</v>
      </c>
      <c r="H3538" s="586">
        <f t="shared" si="223"/>
        <v>7</v>
      </c>
    </row>
    <row r="3539" spans="1:8" x14ac:dyDescent="0.25">
      <c r="A3539">
        <v>3538</v>
      </c>
      <c r="B3539" s="579">
        <f t="shared" si="224"/>
        <v>236302.5</v>
      </c>
      <c r="C3539" s="586">
        <f t="shared" si="225"/>
        <v>3.5</v>
      </c>
      <c r="F3539">
        <v>3538</v>
      </c>
      <c r="G3539" s="587">
        <f t="shared" si="226"/>
        <v>472605</v>
      </c>
      <c r="H3539" s="586">
        <f t="shared" ref="H3539:H3602" si="227">$L$7</f>
        <v>7</v>
      </c>
    </row>
    <row r="3540" spans="1:8" x14ac:dyDescent="0.25">
      <c r="A3540">
        <v>3539</v>
      </c>
      <c r="B3540" s="579">
        <f t="shared" si="224"/>
        <v>236302.5</v>
      </c>
      <c r="C3540" s="586">
        <f t="shared" si="225"/>
        <v>3.5</v>
      </c>
      <c r="F3540">
        <v>3539</v>
      </c>
      <c r="G3540" s="587">
        <f t="shared" si="226"/>
        <v>472605</v>
      </c>
      <c r="H3540" s="586">
        <f t="shared" si="227"/>
        <v>7</v>
      </c>
    </row>
    <row r="3541" spans="1:8" x14ac:dyDescent="0.25">
      <c r="A3541">
        <v>3540</v>
      </c>
      <c r="B3541" s="579">
        <f t="shared" si="224"/>
        <v>236302.5</v>
      </c>
      <c r="C3541" s="586">
        <f t="shared" si="225"/>
        <v>3.5</v>
      </c>
      <c r="F3541">
        <v>3540</v>
      </c>
      <c r="G3541" s="587">
        <f t="shared" si="226"/>
        <v>472605</v>
      </c>
      <c r="H3541" s="586">
        <f t="shared" si="227"/>
        <v>7</v>
      </c>
    </row>
    <row r="3542" spans="1:8" x14ac:dyDescent="0.25">
      <c r="A3542">
        <v>3541</v>
      </c>
      <c r="B3542" s="579">
        <f t="shared" si="224"/>
        <v>236302.5</v>
      </c>
      <c r="C3542" s="586">
        <f t="shared" si="225"/>
        <v>3.5</v>
      </c>
      <c r="F3542">
        <v>3541</v>
      </c>
      <c r="G3542" s="587">
        <f t="shared" si="226"/>
        <v>472605</v>
      </c>
      <c r="H3542" s="586">
        <f t="shared" si="227"/>
        <v>7</v>
      </c>
    </row>
    <row r="3543" spans="1:8" x14ac:dyDescent="0.25">
      <c r="A3543">
        <v>3542</v>
      </c>
      <c r="B3543" s="579">
        <f t="shared" si="224"/>
        <v>236302.5</v>
      </c>
      <c r="C3543" s="586">
        <f t="shared" si="225"/>
        <v>3.5</v>
      </c>
      <c r="F3543">
        <v>3542</v>
      </c>
      <c r="G3543" s="587">
        <f t="shared" si="226"/>
        <v>472605</v>
      </c>
      <c r="H3543" s="586">
        <f t="shared" si="227"/>
        <v>7</v>
      </c>
    </row>
    <row r="3544" spans="1:8" x14ac:dyDescent="0.25">
      <c r="A3544">
        <v>3543</v>
      </c>
      <c r="B3544" s="579">
        <f t="shared" si="224"/>
        <v>236302.5</v>
      </c>
      <c r="C3544" s="586">
        <f t="shared" si="225"/>
        <v>3.5</v>
      </c>
      <c r="F3544">
        <v>3543</v>
      </c>
      <c r="G3544" s="587">
        <f t="shared" si="226"/>
        <v>472605</v>
      </c>
      <c r="H3544" s="586">
        <f t="shared" si="227"/>
        <v>7</v>
      </c>
    </row>
    <row r="3545" spans="1:8" x14ac:dyDescent="0.25">
      <c r="A3545">
        <v>3544</v>
      </c>
      <c r="B3545" s="579">
        <f t="shared" si="224"/>
        <v>236302.5</v>
      </c>
      <c r="C3545" s="586">
        <f t="shared" si="225"/>
        <v>3.5</v>
      </c>
      <c r="F3545">
        <v>3544</v>
      </c>
      <c r="G3545" s="587">
        <f t="shared" si="226"/>
        <v>472605</v>
      </c>
      <c r="H3545" s="586">
        <f t="shared" si="227"/>
        <v>7</v>
      </c>
    </row>
    <row r="3546" spans="1:8" x14ac:dyDescent="0.25">
      <c r="A3546">
        <v>3545</v>
      </c>
      <c r="B3546" s="579">
        <f t="shared" si="224"/>
        <v>236302.5</v>
      </c>
      <c r="C3546" s="586">
        <f t="shared" si="225"/>
        <v>3.5</v>
      </c>
      <c r="F3546">
        <v>3545</v>
      </c>
      <c r="G3546" s="587">
        <f t="shared" si="226"/>
        <v>472605</v>
      </c>
      <c r="H3546" s="586">
        <f t="shared" si="227"/>
        <v>7</v>
      </c>
    </row>
    <row r="3547" spans="1:8" x14ac:dyDescent="0.25">
      <c r="A3547">
        <v>3546</v>
      </c>
      <c r="B3547" s="579">
        <f t="shared" ref="B3547:B3610" si="228">3.5*$D$2</f>
        <v>236302.5</v>
      </c>
      <c r="C3547" s="586">
        <f t="shared" si="225"/>
        <v>3.5</v>
      </c>
      <c r="F3547">
        <v>3546</v>
      </c>
      <c r="G3547" s="587">
        <f t="shared" si="226"/>
        <v>472605</v>
      </c>
      <c r="H3547" s="586">
        <f t="shared" si="227"/>
        <v>7</v>
      </c>
    </row>
    <row r="3548" spans="1:8" x14ac:dyDescent="0.25">
      <c r="A3548">
        <v>3547</v>
      </c>
      <c r="B3548" s="579">
        <f t="shared" si="228"/>
        <v>236302.5</v>
      </c>
      <c r="C3548" s="586">
        <f t="shared" si="225"/>
        <v>3.5</v>
      </c>
      <c r="F3548">
        <v>3547</v>
      </c>
      <c r="G3548" s="587">
        <f t="shared" si="226"/>
        <v>472605</v>
      </c>
      <c r="H3548" s="586">
        <f t="shared" si="227"/>
        <v>7</v>
      </c>
    </row>
    <row r="3549" spans="1:8" x14ac:dyDescent="0.25">
      <c r="A3549">
        <v>3548</v>
      </c>
      <c r="B3549" s="579">
        <f t="shared" si="228"/>
        <v>236302.5</v>
      </c>
      <c r="C3549" s="586">
        <f t="shared" si="225"/>
        <v>3.5</v>
      </c>
      <c r="F3549">
        <v>3548</v>
      </c>
      <c r="G3549" s="587">
        <f t="shared" si="226"/>
        <v>472605</v>
      </c>
      <c r="H3549" s="586">
        <f t="shared" si="227"/>
        <v>7</v>
      </c>
    </row>
    <row r="3550" spans="1:8" x14ac:dyDescent="0.25">
      <c r="A3550">
        <v>3549</v>
      </c>
      <c r="B3550" s="579">
        <f t="shared" si="228"/>
        <v>236302.5</v>
      </c>
      <c r="C3550" s="586">
        <f t="shared" si="225"/>
        <v>3.5</v>
      </c>
      <c r="F3550">
        <v>3549</v>
      </c>
      <c r="G3550" s="587">
        <f t="shared" si="226"/>
        <v>472605</v>
      </c>
      <c r="H3550" s="586">
        <f t="shared" si="227"/>
        <v>7</v>
      </c>
    </row>
    <row r="3551" spans="1:8" x14ac:dyDescent="0.25">
      <c r="A3551">
        <v>3550</v>
      </c>
      <c r="B3551" s="579">
        <f t="shared" si="228"/>
        <v>236302.5</v>
      </c>
      <c r="C3551" s="586">
        <f t="shared" si="225"/>
        <v>3.5</v>
      </c>
      <c r="F3551">
        <v>3550</v>
      </c>
      <c r="G3551" s="587">
        <f t="shared" si="226"/>
        <v>472605</v>
      </c>
      <c r="H3551" s="586">
        <f t="shared" si="227"/>
        <v>7</v>
      </c>
    </row>
    <row r="3552" spans="1:8" x14ac:dyDescent="0.25">
      <c r="A3552">
        <v>3551</v>
      </c>
      <c r="B3552" s="579">
        <f t="shared" si="228"/>
        <v>236302.5</v>
      </c>
      <c r="C3552" s="586">
        <f t="shared" si="225"/>
        <v>3.5</v>
      </c>
      <c r="F3552">
        <v>3551</v>
      </c>
      <c r="G3552" s="587">
        <f t="shared" si="226"/>
        <v>472605</v>
      </c>
      <c r="H3552" s="586">
        <f t="shared" si="227"/>
        <v>7</v>
      </c>
    </row>
    <row r="3553" spans="1:8" x14ac:dyDescent="0.25">
      <c r="A3553">
        <v>3552</v>
      </c>
      <c r="B3553" s="579">
        <f t="shared" si="228"/>
        <v>236302.5</v>
      </c>
      <c r="C3553" s="586">
        <f t="shared" si="225"/>
        <v>3.5</v>
      </c>
      <c r="F3553">
        <v>3552</v>
      </c>
      <c r="G3553" s="587">
        <f t="shared" si="226"/>
        <v>472605</v>
      </c>
      <c r="H3553" s="586">
        <f t="shared" si="227"/>
        <v>7</v>
      </c>
    </row>
    <row r="3554" spans="1:8" x14ac:dyDescent="0.25">
      <c r="A3554">
        <v>3553</v>
      </c>
      <c r="B3554" s="579">
        <f t="shared" si="228"/>
        <v>236302.5</v>
      </c>
      <c r="C3554" s="586">
        <f t="shared" si="225"/>
        <v>3.5</v>
      </c>
      <c r="F3554">
        <v>3553</v>
      </c>
      <c r="G3554" s="587">
        <f t="shared" si="226"/>
        <v>472605</v>
      </c>
      <c r="H3554" s="586">
        <f t="shared" si="227"/>
        <v>7</v>
      </c>
    </row>
    <row r="3555" spans="1:8" x14ac:dyDescent="0.25">
      <c r="A3555">
        <v>3554</v>
      </c>
      <c r="B3555" s="579">
        <f t="shared" si="228"/>
        <v>236302.5</v>
      </c>
      <c r="C3555" s="586">
        <f t="shared" si="225"/>
        <v>3.5</v>
      </c>
      <c r="F3555">
        <v>3554</v>
      </c>
      <c r="G3555" s="587">
        <f t="shared" si="226"/>
        <v>472605</v>
      </c>
      <c r="H3555" s="586">
        <f t="shared" si="227"/>
        <v>7</v>
      </c>
    </row>
    <row r="3556" spans="1:8" x14ac:dyDescent="0.25">
      <c r="A3556">
        <v>3555</v>
      </c>
      <c r="B3556" s="579">
        <f t="shared" si="228"/>
        <v>236302.5</v>
      </c>
      <c r="C3556" s="586">
        <f t="shared" si="225"/>
        <v>3.5</v>
      </c>
      <c r="F3556">
        <v>3555</v>
      </c>
      <c r="G3556" s="587">
        <f t="shared" si="226"/>
        <v>472605</v>
      </c>
      <c r="H3556" s="586">
        <f t="shared" si="227"/>
        <v>7</v>
      </c>
    </row>
    <row r="3557" spans="1:8" x14ac:dyDescent="0.25">
      <c r="A3557">
        <v>3556</v>
      </c>
      <c r="B3557" s="579">
        <f t="shared" si="228"/>
        <v>236302.5</v>
      </c>
      <c r="C3557" s="586">
        <f t="shared" si="225"/>
        <v>3.5</v>
      </c>
      <c r="F3557">
        <v>3556</v>
      </c>
      <c r="G3557" s="587">
        <f t="shared" si="226"/>
        <v>472605</v>
      </c>
      <c r="H3557" s="586">
        <f t="shared" si="227"/>
        <v>7</v>
      </c>
    </row>
    <row r="3558" spans="1:8" x14ac:dyDescent="0.25">
      <c r="A3558">
        <v>3557</v>
      </c>
      <c r="B3558" s="579">
        <f t="shared" si="228"/>
        <v>236302.5</v>
      </c>
      <c r="C3558" s="586">
        <f t="shared" si="225"/>
        <v>3.5</v>
      </c>
      <c r="F3558">
        <v>3557</v>
      </c>
      <c r="G3558" s="587">
        <f t="shared" si="226"/>
        <v>472605</v>
      </c>
      <c r="H3558" s="586">
        <f t="shared" si="227"/>
        <v>7</v>
      </c>
    </row>
    <row r="3559" spans="1:8" x14ac:dyDescent="0.25">
      <c r="A3559">
        <v>3558</v>
      </c>
      <c r="B3559" s="579">
        <f t="shared" si="228"/>
        <v>236302.5</v>
      </c>
      <c r="C3559" s="586">
        <f t="shared" si="225"/>
        <v>3.5</v>
      </c>
      <c r="F3559">
        <v>3558</v>
      </c>
      <c r="G3559" s="587">
        <f t="shared" si="226"/>
        <v>472605</v>
      </c>
      <c r="H3559" s="586">
        <f t="shared" si="227"/>
        <v>7</v>
      </c>
    </row>
    <row r="3560" spans="1:8" x14ac:dyDescent="0.25">
      <c r="A3560">
        <v>3559</v>
      </c>
      <c r="B3560" s="579">
        <f t="shared" si="228"/>
        <v>236302.5</v>
      </c>
      <c r="C3560" s="586">
        <f t="shared" si="225"/>
        <v>3.5</v>
      </c>
      <c r="F3560">
        <v>3559</v>
      </c>
      <c r="G3560" s="587">
        <f t="shared" si="226"/>
        <v>472605</v>
      </c>
      <c r="H3560" s="586">
        <f t="shared" si="227"/>
        <v>7</v>
      </c>
    </row>
    <row r="3561" spans="1:8" x14ac:dyDescent="0.25">
      <c r="A3561">
        <v>3560</v>
      </c>
      <c r="B3561" s="579">
        <f t="shared" si="228"/>
        <v>236302.5</v>
      </c>
      <c r="C3561" s="586">
        <f t="shared" si="225"/>
        <v>3.5</v>
      </c>
      <c r="F3561">
        <v>3560</v>
      </c>
      <c r="G3561" s="587">
        <f t="shared" si="226"/>
        <v>472605</v>
      </c>
      <c r="H3561" s="586">
        <f t="shared" si="227"/>
        <v>7</v>
      </c>
    </row>
    <row r="3562" spans="1:8" x14ac:dyDescent="0.25">
      <c r="A3562">
        <v>3561</v>
      </c>
      <c r="B3562" s="579">
        <f t="shared" si="228"/>
        <v>236302.5</v>
      </c>
      <c r="C3562" s="586">
        <f t="shared" si="225"/>
        <v>3.5</v>
      </c>
      <c r="F3562">
        <v>3561</v>
      </c>
      <c r="G3562" s="587">
        <f t="shared" si="226"/>
        <v>472605</v>
      </c>
      <c r="H3562" s="586">
        <f t="shared" si="227"/>
        <v>7</v>
      </c>
    </row>
    <row r="3563" spans="1:8" x14ac:dyDescent="0.25">
      <c r="A3563">
        <v>3562</v>
      </c>
      <c r="B3563" s="579">
        <f t="shared" si="228"/>
        <v>236302.5</v>
      </c>
      <c r="C3563" s="586">
        <f t="shared" si="225"/>
        <v>3.5</v>
      </c>
      <c r="F3563">
        <v>3562</v>
      </c>
      <c r="G3563" s="587">
        <f t="shared" si="226"/>
        <v>472605</v>
      </c>
      <c r="H3563" s="586">
        <f t="shared" si="227"/>
        <v>7</v>
      </c>
    </row>
    <row r="3564" spans="1:8" x14ac:dyDescent="0.25">
      <c r="A3564">
        <v>3563</v>
      </c>
      <c r="B3564" s="579">
        <f t="shared" si="228"/>
        <v>236302.5</v>
      </c>
      <c r="C3564" s="586">
        <f t="shared" si="225"/>
        <v>3.5</v>
      </c>
      <c r="F3564">
        <v>3563</v>
      </c>
      <c r="G3564" s="587">
        <f t="shared" si="226"/>
        <v>472605</v>
      </c>
      <c r="H3564" s="586">
        <f t="shared" si="227"/>
        <v>7</v>
      </c>
    </row>
    <row r="3565" spans="1:8" x14ac:dyDescent="0.25">
      <c r="A3565">
        <v>3564</v>
      </c>
      <c r="B3565" s="579">
        <f t="shared" si="228"/>
        <v>236302.5</v>
      </c>
      <c r="C3565" s="586">
        <f t="shared" si="225"/>
        <v>3.5</v>
      </c>
      <c r="F3565">
        <v>3564</v>
      </c>
      <c r="G3565" s="587">
        <f t="shared" si="226"/>
        <v>472605</v>
      </c>
      <c r="H3565" s="586">
        <f t="shared" si="227"/>
        <v>7</v>
      </c>
    </row>
    <row r="3566" spans="1:8" x14ac:dyDescent="0.25">
      <c r="A3566">
        <v>3565</v>
      </c>
      <c r="B3566" s="579">
        <f t="shared" si="228"/>
        <v>236302.5</v>
      </c>
      <c r="C3566" s="586">
        <f t="shared" si="225"/>
        <v>3.5</v>
      </c>
      <c r="F3566">
        <v>3565</v>
      </c>
      <c r="G3566" s="587">
        <f t="shared" si="226"/>
        <v>472605</v>
      </c>
      <c r="H3566" s="586">
        <f t="shared" si="227"/>
        <v>7</v>
      </c>
    </row>
    <row r="3567" spans="1:8" x14ac:dyDescent="0.25">
      <c r="A3567">
        <v>3566</v>
      </c>
      <c r="B3567" s="579">
        <f t="shared" si="228"/>
        <v>236302.5</v>
      </c>
      <c r="C3567" s="586">
        <f t="shared" si="225"/>
        <v>3.5</v>
      </c>
      <c r="F3567">
        <v>3566</v>
      </c>
      <c r="G3567" s="587">
        <f t="shared" si="226"/>
        <v>472605</v>
      </c>
      <c r="H3567" s="586">
        <f t="shared" si="227"/>
        <v>7</v>
      </c>
    </row>
    <row r="3568" spans="1:8" x14ac:dyDescent="0.25">
      <c r="A3568">
        <v>3567</v>
      </c>
      <c r="B3568" s="579">
        <f t="shared" si="228"/>
        <v>236302.5</v>
      </c>
      <c r="C3568" s="586">
        <f t="shared" si="225"/>
        <v>3.5</v>
      </c>
      <c r="F3568">
        <v>3567</v>
      </c>
      <c r="G3568" s="587">
        <f t="shared" si="226"/>
        <v>472605</v>
      </c>
      <c r="H3568" s="586">
        <f t="shared" si="227"/>
        <v>7</v>
      </c>
    </row>
    <row r="3569" spans="1:8" x14ac:dyDescent="0.25">
      <c r="A3569">
        <v>3568</v>
      </c>
      <c r="B3569" s="579">
        <f t="shared" si="228"/>
        <v>236302.5</v>
      </c>
      <c r="C3569" s="586">
        <f t="shared" si="225"/>
        <v>3.5</v>
      </c>
      <c r="F3569">
        <v>3568</v>
      </c>
      <c r="G3569" s="587">
        <f t="shared" si="226"/>
        <v>472605</v>
      </c>
      <c r="H3569" s="586">
        <f t="shared" si="227"/>
        <v>7</v>
      </c>
    </row>
    <row r="3570" spans="1:8" x14ac:dyDescent="0.25">
      <c r="A3570">
        <v>3569</v>
      </c>
      <c r="B3570" s="579">
        <f t="shared" si="228"/>
        <v>236302.5</v>
      </c>
      <c r="C3570" s="586">
        <f t="shared" si="225"/>
        <v>3.5</v>
      </c>
      <c r="F3570">
        <v>3569</v>
      </c>
      <c r="G3570" s="587">
        <f t="shared" si="226"/>
        <v>472605</v>
      </c>
      <c r="H3570" s="586">
        <f t="shared" si="227"/>
        <v>7</v>
      </c>
    </row>
    <row r="3571" spans="1:8" x14ac:dyDescent="0.25">
      <c r="A3571">
        <v>3570</v>
      </c>
      <c r="B3571" s="579">
        <f t="shared" si="228"/>
        <v>236302.5</v>
      </c>
      <c r="C3571" s="586">
        <f t="shared" si="225"/>
        <v>3.5</v>
      </c>
      <c r="F3571">
        <v>3570</v>
      </c>
      <c r="G3571" s="587">
        <f t="shared" si="226"/>
        <v>472605</v>
      </c>
      <c r="H3571" s="586">
        <f t="shared" si="227"/>
        <v>7</v>
      </c>
    </row>
    <row r="3572" spans="1:8" x14ac:dyDescent="0.25">
      <c r="A3572">
        <v>3571</v>
      </c>
      <c r="B3572" s="579">
        <f t="shared" si="228"/>
        <v>236302.5</v>
      </c>
      <c r="C3572" s="586">
        <f t="shared" si="225"/>
        <v>3.5</v>
      </c>
      <c r="F3572">
        <v>3571</v>
      </c>
      <c r="G3572" s="587">
        <f t="shared" si="226"/>
        <v>472605</v>
      </c>
      <c r="H3572" s="586">
        <f t="shared" si="227"/>
        <v>7</v>
      </c>
    </row>
    <row r="3573" spans="1:8" x14ac:dyDescent="0.25">
      <c r="A3573">
        <v>3572</v>
      </c>
      <c r="B3573" s="579">
        <f t="shared" si="228"/>
        <v>236302.5</v>
      </c>
      <c r="C3573" s="586">
        <f t="shared" si="225"/>
        <v>3.5</v>
      </c>
      <c r="F3573">
        <v>3572</v>
      </c>
      <c r="G3573" s="587">
        <f t="shared" si="226"/>
        <v>472605</v>
      </c>
      <c r="H3573" s="586">
        <f t="shared" si="227"/>
        <v>7</v>
      </c>
    </row>
    <row r="3574" spans="1:8" x14ac:dyDescent="0.25">
      <c r="A3574">
        <v>3573</v>
      </c>
      <c r="B3574" s="579">
        <f t="shared" si="228"/>
        <v>236302.5</v>
      </c>
      <c r="C3574" s="586">
        <f t="shared" si="225"/>
        <v>3.5</v>
      </c>
      <c r="F3574">
        <v>3573</v>
      </c>
      <c r="G3574" s="587">
        <f t="shared" si="226"/>
        <v>472605</v>
      </c>
      <c r="H3574" s="586">
        <f t="shared" si="227"/>
        <v>7</v>
      </c>
    </row>
    <row r="3575" spans="1:8" x14ac:dyDescent="0.25">
      <c r="A3575">
        <v>3574</v>
      </c>
      <c r="B3575" s="579">
        <f t="shared" si="228"/>
        <v>236302.5</v>
      </c>
      <c r="C3575" s="586">
        <f t="shared" si="225"/>
        <v>3.5</v>
      </c>
      <c r="F3575">
        <v>3574</v>
      </c>
      <c r="G3575" s="587">
        <f t="shared" si="226"/>
        <v>472605</v>
      </c>
      <c r="H3575" s="586">
        <f t="shared" si="227"/>
        <v>7</v>
      </c>
    </row>
    <row r="3576" spans="1:8" x14ac:dyDescent="0.25">
      <c r="A3576">
        <v>3575</v>
      </c>
      <c r="B3576" s="579">
        <f t="shared" si="228"/>
        <v>236302.5</v>
      </c>
      <c r="C3576" s="586">
        <f t="shared" si="225"/>
        <v>3.5</v>
      </c>
      <c r="F3576">
        <v>3575</v>
      </c>
      <c r="G3576" s="587">
        <f t="shared" si="226"/>
        <v>472605</v>
      </c>
      <c r="H3576" s="586">
        <f t="shared" si="227"/>
        <v>7</v>
      </c>
    </row>
    <row r="3577" spans="1:8" x14ac:dyDescent="0.25">
      <c r="A3577">
        <v>3576</v>
      </c>
      <c r="B3577" s="579">
        <f t="shared" si="228"/>
        <v>236302.5</v>
      </c>
      <c r="C3577" s="586">
        <f t="shared" si="225"/>
        <v>3.5</v>
      </c>
      <c r="F3577">
        <v>3576</v>
      </c>
      <c r="G3577" s="587">
        <f t="shared" si="226"/>
        <v>472605</v>
      </c>
      <c r="H3577" s="586">
        <f t="shared" si="227"/>
        <v>7</v>
      </c>
    </row>
    <row r="3578" spans="1:8" x14ac:dyDescent="0.25">
      <c r="A3578">
        <v>3577</v>
      </c>
      <c r="B3578" s="579">
        <f t="shared" si="228"/>
        <v>236302.5</v>
      </c>
      <c r="C3578" s="586">
        <f t="shared" si="225"/>
        <v>3.5</v>
      </c>
      <c r="F3578">
        <v>3577</v>
      </c>
      <c r="G3578" s="587">
        <f t="shared" si="226"/>
        <v>472605</v>
      </c>
      <c r="H3578" s="586">
        <f t="shared" si="227"/>
        <v>7</v>
      </c>
    </row>
    <row r="3579" spans="1:8" x14ac:dyDescent="0.25">
      <c r="A3579">
        <v>3578</v>
      </c>
      <c r="B3579" s="579">
        <f t="shared" si="228"/>
        <v>236302.5</v>
      </c>
      <c r="C3579" s="586">
        <f t="shared" si="225"/>
        <v>3.5</v>
      </c>
      <c r="F3579">
        <v>3578</v>
      </c>
      <c r="G3579" s="587">
        <f t="shared" si="226"/>
        <v>472605</v>
      </c>
      <c r="H3579" s="586">
        <f t="shared" si="227"/>
        <v>7</v>
      </c>
    </row>
    <row r="3580" spans="1:8" x14ac:dyDescent="0.25">
      <c r="A3580">
        <v>3579</v>
      </c>
      <c r="B3580" s="579">
        <f t="shared" si="228"/>
        <v>236302.5</v>
      </c>
      <c r="C3580" s="586">
        <f t="shared" si="225"/>
        <v>3.5</v>
      </c>
      <c r="F3580">
        <v>3579</v>
      </c>
      <c r="G3580" s="587">
        <f t="shared" si="226"/>
        <v>472605</v>
      </c>
      <c r="H3580" s="586">
        <f t="shared" si="227"/>
        <v>7</v>
      </c>
    </row>
    <row r="3581" spans="1:8" x14ac:dyDescent="0.25">
      <c r="A3581">
        <v>3580</v>
      </c>
      <c r="B3581" s="579">
        <f t="shared" si="228"/>
        <v>236302.5</v>
      </c>
      <c r="C3581" s="586">
        <f t="shared" si="225"/>
        <v>3.5</v>
      </c>
      <c r="F3581">
        <v>3580</v>
      </c>
      <c r="G3581" s="587">
        <f t="shared" si="226"/>
        <v>472605</v>
      </c>
      <c r="H3581" s="586">
        <f t="shared" si="227"/>
        <v>7</v>
      </c>
    </row>
    <row r="3582" spans="1:8" x14ac:dyDescent="0.25">
      <c r="A3582">
        <v>3581</v>
      </c>
      <c r="B3582" s="579">
        <f t="shared" si="228"/>
        <v>236302.5</v>
      </c>
      <c r="C3582" s="586">
        <f t="shared" si="225"/>
        <v>3.5</v>
      </c>
      <c r="F3582">
        <v>3581</v>
      </c>
      <c r="G3582" s="587">
        <f t="shared" si="226"/>
        <v>472605</v>
      </c>
      <c r="H3582" s="586">
        <f t="shared" si="227"/>
        <v>7</v>
      </c>
    </row>
    <row r="3583" spans="1:8" x14ac:dyDescent="0.25">
      <c r="A3583">
        <v>3582</v>
      </c>
      <c r="B3583" s="579">
        <f t="shared" si="228"/>
        <v>236302.5</v>
      </c>
      <c r="C3583" s="586">
        <f t="shared" si="225"/>
        <v>3.5</v>
      </c>
      <c r="F3583">
        <v>3582</v>
      </c>
      <c r="G3583" s="587">
        <f t="shared" si="226"/>
        <v>472605</v>
      </c>
      <c r="H3583" s="586">
        <f t="shared" si="227"/>
        <v>7</v>
      </c>
    </row>
    <row r="3584" spans="1:8" x14ac:dyDescent="0.25">
      <c r="A3584">
        <v>3583</v>
      </c>
      <c r="B3584" s="579">
        <f t="shared" si="228"/>
        <v>236302.5</v>
      </c>
      <c r="C3584" s="586">
        <f t="shared" si="225"/>
        <v>3.5</v>
      </c>
      <c r="F3584">
        <v>3583</v>
      </c>
      <c r="G3584" s="587">
        <f t="shared" si="226"/>
        <v>472605</v>
      </c>
      <c r="H3584" s="586">
        <f t="shared" si="227"/>
        <v>7</v>
      </c>
    </row>
    <row r="3585" spans="1:8" x14ac:dyDescent="0.25">
      <c r="A3585">
        <v>3584</v>
      </c>
      <c r="B3585" s="579">
        <f t="shared" si="228"/>
        <v>236302.5</v>
      </c>
      <c r="C3585" s="586">
        <f t="shared" si="225"/>
        <v>3.5</v>
      </c>
      <c r="F3585">
        <v>3584</v>
      </c>
      <c r="G3585" s="587">
        <f t="shared" si="226"/>
        <v>472605</v>
      </c>
      <c r="H3585" s="586">
        <f t="shared" si="227"/>
        <v>7</v>
      </c>
    </row>
    <row r="3586" spans="1:8" x14ac:dyDescent="0.25">
      <c r="A3586">
        <v>3585</v>
      </c>
      <c r="B3586" s="579">
        <f t="shared" si="228"/>
        <v>236302.5</v>
      </c>
      <c r="C3586" s="586">
        <f t="shared" si="225"/>
        <v>3.5</v>
      </c>
      <c r="F3586">
        <v>3585</v>
      </c>
      <c r="G3586" s="587">
        <f t="shared" si="226"/>
        <v>472605</v>
      </c>
      <c r="H3586" s="586">
        <f t="shared" si="227"/>
        <v>7</v>
      </c>
    </row>
    <row r="3587" spans="1:8" x14ac:dyDescent="0.25">
      <c r="A3587">
        <v>3586</v>
      </c>
      <c r="B3587" s="579">
        <f t="shared" si="228"/>
        <v>236302.5</v>
      </c>
      <c r="C3587" s="586">
        <f t="shared" ref="C3587:C3650" si="229">B3587/$D$2</f>
        <v>3.5</v>
      </c>
      <c r="F3587">
        <v>3586</v>
      </c>
      <c r="G3587" s="587">
        <f t="shared" ref="G3587:G3650" si="230">H3587*$D$2</f>
        <v>472605</v>
      </c>
      <c r="H3587" s="586">
        <f t="shared" si="227"/>
        <v>7</v>
      </c>
    </row>
    <row r="3588" spans="1:8" x14ac:dyDescent="0.25">
      <c r="A3588">
        <v>3587</v>
      </c>
      <c r="B3588" s="579">
        <f t="shared" si="228"/>
        <v>236302.5</v>
      </c>
      <c r="C3588" s="586">
        <f t="shared" si="229"/>
        <v>3.5</v>
      </c>
      <c r="F3588">
        <v>3587</v>
      </c>
      <c r="G3588" s="587">
        <f t="shared" si="230"/>
        <v>472605</v>
      </c>
      <c r="H3588" s="586">
        <f t="shared" si="227"/>
        <v>7</v>
      </c>
    </row>
    <row r="3589" spans="1:8" x14ac:dyDescent="0.25">
      <c r="A3589">
        <v>3588</v>
      </c>
      <c r="B3589" s="579">
        <f t="shared" si="228"/>
        <v>236302.5</v>
      </c>
      <c r="C3589" s="586">
        <f t="shared" si="229"/>
        <v>3.5</v>
      </c>
      <c r="F3589">
        <v>3588</v>
      </c>
      <c r="G3589" s="587">
        <f t="shared" si="230"/>
        <v>472605</v>
      </c>
      <c r="H3589" s="586">
        <f t="shared" si="227"/>
        <v>7</v>
      </c>
    </row>
    <row r="3590" spans="1:8" x14ac:dyDescent="0.25">
      <c r="A3590">
        <v>3589</v>
      </c>
      <c r="B3590" s="579">
        <f t="shared" si="228"/>
        <v>236302.5</v>
      </c>
      <c r="C3590" s="586">
        <f t="shared" si="229"/>
        <v>3.5</v>
      </c>
      <c r="F3590">
        <v>3589</v>
      </c>
      <c r="G3590" s="587">
        <f t="shared" si="230"/>
        <v>472605</v>
      </c>
      <c r="H3590" s="586">
        <f t="shared" si="227"/>
        <v>7</v>
      </c>
    </row>
    <row r="3591" spans="1:8" x14ac:dyDescent="0.25">
      <c r="A3591">
        <v>3590</v>
      </c>
      <c r="B3591" s="579">
        <f t="shared" si="228"/>
        <v>236302.5</v>
      </c>
      <c r="C3591" s="586">
        <f t="shared" si="229"/>
        <v>3.5</v>
      </c>
      <c r="F3591">
        <v>3590</v>
      </c>
      <c r="G3591" s="587">
        <f t="shared" si="230"/>
        <v>472605</v>
      </c>
      <c r="H3591" s="586">
        <f t="shared" si="227"/>
        <v>7</v>
      </c>
    </row>
    <row r="3592" spans="1:8" x14ac:dyDescent="0.25">
      <c r="A3592">
        <v>3591</v>
      </c>
      <c r="B3592" s="579">
        <f t="shared" si="228"/>
        <v>236302.5</v>
      </c>
      <c r="C3592" s="586">
        <f t="shared" si="229"/>
        <v>3.5</v>
      </c>
      <c r="F3592">
        <v>3591</v>
      </c>
      <c r="G3592" s="587">
        <f t="shared" si="230"/>
        <v>472605</v>
      </c>
      <c r="H3592" s="586">
        <f t="shared" si="227"/>
        <v>7</v>
      </c>
    </row>
    <row r="3593" spans="1:8" x14ac:dyDescent="0.25">
      <c r="A3593">
        <v>3592</v>
      </c>
      <c r="B3593" s="579">
        <f t="shared" si="228"/>
        <v>236302.5</v>
      </c>
      <c r="C3593" s="586">
        <f t="shared" si="229"/>
        <v>3.5</v>
      </c>
      <c r="F3593">
        <v>3592</v>
      </c>
      <c r="G3593" s="587">
        <f t="shared" si="230"/>
        <v>472605</v>
      </c>
      <c r="H3593" s="586">
        <f t="shared" si="227"/>
        <v>7</v>
      </c>
    </row>
    <row r="3594" spans="1:8" x14ac:dyDescent="0.25">
      <c r="A3594">
        <v>3593</v>
      </c>
      <c r="B3594" s="579">
        <f t="shared" si="228"/>
        <v>236302.5</v>
      </c>
      <c r="C3594" s="586">
        <f t="shared" si="229"/>
        <v>3.5</v>
      </c>
      <c r="F3594">
        <v>3593</v>
      </c>
      <c r="G3594" s="587">
        <f t="shared" si="230"/>
        <v>472605</v>
      </c>
      <c r="H3594" s="586">
        <f t="shared" si="227"/>
        <v>7</v>
      </c>
    </row>
    <row r="3595" spans="1:8" x14ac:dyDescent="0.25">
      <c r="A3595">
        <v>3594</v>
      </c>
      <c r="B3595" s="579">
        <f t="shared" si="228"/>
        <v>236302.5</v>
      </c>
      <c r="C3595" s="586">
        <f t="shared" si="229"/>
        <v>3.5</v>
      </c>
      <c r="F3595">
        <v>3594</v>
      </c>
      <c r="G3595" s="587">
        <f t="shared" si="230"/>
        <v>472605</v>
      </c>
      <c r="H3595" s="586">
        <f t="shared" si="227"/>
        <v>7</v>
      </c>
    </row>
    <row r="3596" spans="1:8" x14ac:dyDescent="0.25">
      <c r="A3596">
        <v>3595</v>
      </c>
      <c r="B3596" s="579">
        <f t="shared" si="228"/>
        <v>236302.5</v>
      </c>
      <c r="C3596" s="586">
        <f t="shared" si="229"/>
        <v>3.5</v>
      </c>
      <c r="F3596">
        <v>3595</v>
      </c>
      <c r="G3596" s="587">
        <f t="shared" si="230"/>
        <v>472605</v>
      </c>
      <c r="H3596" s="586">
        <f t="shared" si="227"/>
        <v>7</v>
      </c>
    </row>
    <row r="3597" spans="1:8" x14ac:dyDescent="0.25">
      <c r="A3597">
        <v>3596</v>
      </c>
      <c r="B3597" s="579">
        <f t="shared" si="228"/>
        <v>236302.5</v>
      </c>
      <c r="C3597" s="586">
        <f t="shared" si="229"/>
        <v>3.5</v>
      </c>
      <c r="F3597">
        <v>3596</v>
      </c>
      <c r="G3597" s="587">
        <f t="shared" si="230"/>
        <v>472605</v>
      </c>
      <c r="H3597" s="586">
        <f t="shared" si="227"/>
        <v>7</v>
      </c>
    </row>
    <row r="3598" spans="1:8" x14ac:dyDescent="0.25">
      <c r="A3598">
        <v>3597</v>
      </c>
      <c r="B3598" s="579">
        <f t="shared" si="228"/>
        <v>236302.5</v>
      </c>
      <c r="C3598" s="586">
        <f t="shared" si="229"/>
        <v>3.5</v>
      </c>
      <c r="F3598">
        <v>3597</v>
      </c>
      <c r="G3598" s="587">
        <f t="shared" si="230"/>
        <v>472605</v>
      </c>
      <c r="H3598" s="586">
        <f t="shared" si="227"/>
        <v>7</v>
      </c>
    </row>
    <row r="3599" spans="1:8" x14ac:dyDescent="0.25">
      <c r="A3599">
        <v>3598</v>
      </c>
      <c r="B3599" s="579">
        <f t="shared" si="228"/>
        <v>236302.5</v>
      </c>
      <c r="C3599" s="586">
        <f t="shared" si="229"/>
        <v>3.5</v>
      </c>
      <c r="F3599">
        <v>3598</v>
      </c>
      <c r="G3599" s="587">
        <f t="shared" si="230"/>
        <v>472605</v>
      </c>
      <c r="H3599" s="586">
        <f t="shared" si="227"/>
        <v>7</v>
      </c>
    </row>
    <row r="3600" spans="1:8" x14ac:dyDescent="0.25">
      <c r="A3600">
        <v>3599</v>
      </c>
      <c r="B3600" s="579">
        <f t="shared" si="228"/>
        <v>236302.5</v>
      </c>
      <c r="C3600" s="586">
        <f t="shared" si="229"/>
        <v>3.5</v>
      </c>
      <c r="F3600">
        <v>3599</v>
      </c>
      <c r="G3600" s="587">
        <f t="shared" si="230"/>
        <v>472605</v>
      </c>
      <c r="H3600" s="586">
        <f t="shared" si="227"/>
        <v>7</v>
      </c>
    </row>
    <row r="3601" spans="1:8" x14ac:dyDescent="0.25">
      <c r="A3601">
        <v>3600</v>
      </c>
      <c r="B3601" s="579">
        <f t="shared" si="228"/>
        <v>236302.5</v>
      </c>
      <c r="C3601" s="586">
        <f t="shared" si="229"/>
        <v>3.5</v>
      </c>
      <c r="F3601">
        <v>3600</v>
      </c>
      <c r="G3601" s="587">
        <f t="shared" si="230"/>
        <v>472605</v>
      </c>
      <c r="H3601" s="586">
        <f t="shared" si="227"/>
        <v>7</v>
      </c>
    </row>
    <row r="3602" spans="1:8" x14ac:dyDescent="0.25">
      <c r="A3602">
        <v>3601</v>
      </c>
      <c r="B3602" s="579">
        <f t="shared" si="228"/>
        <v>236302.5</v>
      </c>
      <c r="C3602" s="586">
        <f t="shared" si="229"/>
        <v>3.5</v>
      </c>
      <c r="F3602">
        <v>3601</v>
      </c>
      <c r="G3602" s="587">
        <f t="shared" si="230"/>
        <v>472605</v>
      </c>
      <c r="H3602" s="586">
        <f t="shared" si="227"/>
        <v>7</v>
      </c>
    </row>
    <row r="3603" spans="1:8" x14ac:dyDescent="0.25">
      <c r="A3603">
        <v>3602</v>
      </c>
      <c r="B3603" s="579">
        <f t="shared" si="228"/>
        <v>236302.5</v>
      </c>
      <c r="C3603" s="586">
        <f t="shared" si="229"/>
        <v>3.5</v>
      </c>
      <c r="F3603">
        <v>3602</v>
      </c>
      <c r="G3603" s="587">
        <f t="shared" si="230"/>
        <v>472605</v>
      </c>
      <c r="H3603" s="586">
        <f t="shared" ref="H3603:H3666" si="231">$L$7</f>
        <v>7</v>
      </c>
    </row>
    <row r="3604" spans="1:8" x14ac:dyDescent="0.25">
      <c r="A3604">
        <v>3603</v>
      </c>
      <c r="B3604" s="579">
        <f t="shared" si="228"/>
        <v>236302.5</v>
      </c>
      <c r="C3604" s="586">
        <f t="shared" si="229"/>
        <v>3.5</v>
      </c>
      <c r="F3604">
        <v>3603</v>
      </c>
      <c r="G3604" s="587">
        <f t="shared" si="230"/>
        <v>472605</v>
      </c>
      <c r="H3604" s="586">
        <f t="shared" si="231"/>
        <v>7</v>
      </c>
    </row>
    <row r="3605" spans="1:8" x14ac:dyDescent="0.25">
      <c r="A3605">
        <v>3604</v>
      </c>
      <c r="B3605" s="579">
        <f t="shared" si="228"/>
        <v>236302.5</v>
      </c>
      <c r="C3605" s="586">
        <f t="shared" si="229"/>
        <v>3.5</v>
      </c>
      <c r="F3605">
        <v>3604</v>
      </c>
      <c r="G3605" s="587">
        <f t="shared" si="230"/>
        <v>472605</v>
      </c>
      <c r="H3605" s="586">
        <f t="shared" si="231"/>
        <v>7</v>
      </c>
    </row>
    <row r="3606" spans="1:8" x14ac:dyDescent="0.25">
      <c r="A3606">
        <v>3605</v>
      </c>
      <c r="B3606" s="579">
        <f t="shared" si="228"/>
        <v>236302.5</v>
      </c>
      <c r="C3606" s="586">
        <f t="shared" si="229"/>
        <v>3.5</v>
      </c>
      <c r="F3606">
        <v>3605</v>
      </c>
      <c r="G3606" s="587">
        <f t="shared" si="230"/>
        <v>472605</v>
      </c>
      <c r="H3606" s="586">
        <f t="shared" si="231"/>
        <v>7</v>
      </c>
    </row>
    <row r="3607" spans="1:8" x14ac:dyDescent="0.25">
      <c r="A3607">
        <v>3606</v>
      </c>
      <c r="B3607" s="579">
        <f t="shared" si="228"/>
        <v>236302.5</v>
      </c>
      <c r="C3607" s="586">
        <f t="shared" si="229"/>
        <v>3.5</v>
      </c>
      <c r="F3607">
        <v>3606</v>
      </c>
      <c r="G3607" s="587">
        <f t="shared" si="230"/>
        <v>472605</v>
      </c>
      <c r="H3607" s="586">
        <f t="shared" si="231"/>
        <v>7</v>
      </c>
    </row>
    <row r="3608" spans="1:8" x14ac:dyDescent="0.25">
      <c r="A3608">
        <v>3607</v>
      </c>
      <c r="B3608" s="579">
        <f t="shared" si="228"/>
        <v>236302.5</v>
      </c>
      <c r="C3608" s="586">
        <f t="shared" si="229"/>
        <v>3.5</v>
      </c>
      <c r="F3608">
        <v>3607</v>
      </c>
      <c r="G3608" s="587">
        <f t="shared" si="230"/>
        <v>472605</v>
      </c>
      <c r="H3608" s="586">
        <f t="shared" si="231"/>
        <v>7</v>
      </c>
    </row>
    <row r="3609" spans="1:8" x14ac:dyDescent="0.25">
      <c r="A3609">
        <v>3608</v>
      </c>
      <c r="B3609" s="579">
        <f t="shared" si="228"/>
        <v>236302.5</v>
      </c>
      <c r="C3609" s="586">
        <f t="shared" si="229"/>
        <v>3.5</v>
      </c>
      <c r="F3609">
        <v>3608</v>
      </c>
      <c r="G3609" s="587">
        <f t="shared" si="230"/>
        <v>472605</v>
      </c>
      <c r="H3609" s="586">
        <f t="shared" si="231"/>
        <v>7</v>
      </c>
    </row>
    <row r="3610" spans="1:8" x14ac:dyDescent="0.25">
      <c r="A3610">
        <v>3609</v>
      </c>
      <c r="B3610" s="579">
        <f t="shared" si="228"/>
        <v>236302.5</v>
      </c>
      <c r="C3610" s="586">
        <f t="shared" si="229"/>
        <v>3.5</v>
      </c>
      <c r="F3610">
        <v>3609</v>
      </c>
      <c r="G3610" s="587">
        <f t="shared" si="230"/>
        <v>472605</v>
      </c>
      <c r="H3610" s="586">
        <f t="shared" si="231"/>
        <v>7</v>
      </c>
    </row>
    <row r="3611" spans="1:8" x14ac:dyDescent="0.25">
      <c r="A3611">
        <v>3610</v>
      </c>
      <c r="B3611" s="579">
        <f t="shared" ref="B3611:B3674" si="232">3.5*$D$2</f>
        <v>236302.5</v>
      </c>
      <c r="C3611" s="586">
        <f t="shared" si="229"/>
        <v>3.5</v>
      </c>
      <c r="F3611">
        <v>3610</v>
      </c>
      <c r="G3611" s="587">
        <f t="shared" si="230"/>
        <v>472605</v>
      </c>
      <c r="H3611" s="586">
        <f t="shared" si="231"/>
        <v>7</v>
      </c>
    </row>
    <row r="3612" spans="1:8" x14ac:dyDescent="0.25">
      <c r="A3612">
        <v>3611</v>
      </c>
      <c r="B3612" s="579">
        <f t="shared" si="232"/>
        <v>236302.5</v>
      </c>
      <c r="C3612" s="586">
        <f t="shared" si="229"/>
        <v>3.5</v>
      </c>
      <c r="F3612">
        <v>3611</v>
      </c>
      <c r="G3612" s="587">
        <f t="shared" si="230"/>
        <v>472605</v>
      </c>
      <c r="H3612" s="586">
        <f t="shared" si="231"/>
        <v>7</v>
      </c>
    </row>
    <row r="3613" spans="1:8" x14ac:dyDescent="0.25">
      <c r="A3613">
        <v>3612</v>
      </c>
      <c r="B3613" s="579">
        <f t="shared" si="232"/>
        <v>236302.5</v>
      </c>
      <c r="C3613" s="586">
        <f t="shared" si="229"/>
        <v>3.5</v>
      </c>
      <c r="F3613">
        <v>3612</v>
      </c>
      <c r="G3613" s="587">
        <f t="shared" si="230"/>
        <v>472605</v>
      </c>
      <c r="H3613" s="586">
        <f t="shared" si="231"/>
        <v>7</v>
      </c>
    </row>
    <row r="3614" spans="1:8" x14ac:dyDescent="0.25">
      <c r="A3614">
        <v>3613</v>
      </c>
      <c r="B3614" s="579">
        <f t="shared" si="232"/>
        <v>236302.5</v>
      </c>
      <c r="C3614" s="586">
        <f t="shared" si="229"/>
        <v>3.5</v>
      </c>
      <c r="F3614">
        <v>3613</v>
      </c>
      <c r="G3614" s="587">
        <f t="shared" si="230"/>
        <v>472605</v>
      </c>
      <c r="H3614" s="586">
        <f t="shared" si="231"/>
        <v>7</v>
      </c>
    </row>
    <row r="3615" spans="1:8" x14ac:dyDescent="0.25">
      <c r="A3615">
        <v>3614</v>
      </c>
      <c r="B3615" s="579">
        <f t="shared" si="232"/>
        <v>236302.5</v>
      </c>
      <c r="C3615" s="586">
        <f t="shared" si="229"/>
        <v>3.5</v>
      </c>
      <c r="F3615">
        <v>3614</v>
      </c>
      <c r="G3615" s="587">
        <f t="shared" si="230"/>
        <v>472605</v>
      </c>
      <c r="H3615" s="586">
        <f t="shared" si="231"/>
        <v>7</v>
      </c>
    </row>
    <row r="3616" spans="1:8" x14ac:dyDescent="0.25">
      <c r="A3616">
        <v>3615</v>
      </c>
      <c r="B3616" s="579">
        <f t="shared" si="232"/>
        <v>236302.5</v>
      </c>
      <c r="C3616" s="586">
        <f t="shared" si="229"/>
        <v>3.5</v>
      </c>
      <c r="F3616">
        <v>3615</v>
      </c>
      <c r="G3616" s="587">
        <f t="shared" si="230"/>
        <v>472605</v>
      </c>
      <c r="H3616" s="586">
        <f t="shared" si="231"/>
        <v>7</v>
      </c>
    </row>
    <row r="3617" spans="1:8" x14ac:dyDescent="0.25">
      <c r="A3617">
        <v>3616</v>
      </c>
      <c r="B3617" s="579">
        <f t="shared" si="232"/>
        <v>236302.5</v>
      </c>
      <c r="C3617" s="586">
        <f t="shared" si="229"/>
        <v>3.5</v>
      </c>
      <c r="F3617">
        <v>3616</v>
      </c>
      <c r="G3617" s="587">
        <f t="shared" si="230"/>
        <v>472605</v>
      </c>
      <c r="H3617" s="586">
        <f t="shared" si="231"/>
        <v>7</v>
      </c>
    </row>
    <row r="3618" spans="1:8" x14ac:dyDescent="0.25">
      <c r="A3618">
        <v>3617</v>
      </c>
      <c r="B3618" s="579">
        <f t="shared" si="232"/>
        <v>236302.5</v>
      </c>
      <c r="C3618" s="586">
        <f t="shared" si="229"/>
        <v>3.5</v>
      </c>
      <c r="F3618">
        <v>3617</v>
      </c>
      <c r="G3618" s="587">
        <f t="shared" si="230"/>
        <v>472605</v>
      </c>
      <c r="H3618" s="586">
        <f t="shared" si="231"/>
        <v>7</v>
      </c>
    </row>
    <row r="3619" spans="1:8" x14ac:dyDescent="0.25">
      <c r="A3619">
        <v>3618</v>
      </c>
      <c r="B3619" s="579">
        <f t="shared" si="232"/>
        <v>236302.5</v>
      </c>
      <c r="C3619" s="586">
        <f t="shared" si="229"/>
        <v>3.5</v>
      </c>
      <c r="F3619">
        <v>3618</v>
      </c>
      <c r="G3619" s="587">
        <f t="shared" si="230"/>
        <v>472605</v>
      </c>
      <c r="H3619" s="586">
        <f t="shared" si="231"/>
        <v>7</v>
      </c>
    </row>
    <row r="3620" spans="1:8" x14ac:dyDescent="0.25">
      <c r="A3620">
        <v>3619</v>
      </c>
      <c r="B3620" s="579">
        <f t="shared" si="232"/>
        <v>236302.5</v>
      </c>
      <c r="C3620" s="586">
        <f t="shared" si="229"/>
        <v>3.5</v>
      </c>
      <c r="F3620">
        <v>3619</v>
      </c>
      <c r="G3620" s="587">
        <f t="shared" si="230"/>
        <v>472605</v>
      </c>
      <c r="H3620" s="586">
        <f t="shared" si="231"/>
        <v>7</v>
      </c>
    </row>
    <row r="3621" spans="1:8" x14ac:dyDescent="0.25">
      <c r="A3621">
        <v>3620</v>
      </c>
      <c r="B3621" s="579">
        <f t="shared" si="232"/>
        <v>236302.5</v>
      </c>
      <c r="C3621" s="586">
        <f t="shared" si="229"/>
        <v>3.5</v>
      </c>
      <c r="F3621">
        <v>3620</v>
      </c>
      <c r="G3621" s="587">
        <f t="shared" si="230"/>
        <v>472605</v>
      </c>
      <c r="H3621" s="586">
        <f t="shared" si="231"/>
        <v>7</v>
      </c>
    </row>
    <row r="3622" spans="1:8" x14ac:dyDescent="0.25">
      <c r="A3622">
        <v>3621</v>
      </c>
      <c r="B3622" s="579">
        <f t="shared" si="232"/>
        <v>236302.5</v>
      </c>
      <c r="C3622" s="586">
        <f t="shared" si="229"/>
        <v>3.5</v>
      </c>
      <c r="F3622">
        <v>3621</v>
      </c>
      <c r="G3622" s="587">
        <f t="shared" si="230"/>
        <v>472605</v>
      </c>
      <c r="H3622" s="586">
        <f t="shared" si="231"/>
        <v>7</v>
      </c>
    </row>
    <row r="3623" spans="1:8" x14ac:dyDescent="0.25">
      <c r="A3623">
        <v>3622</v>
      </c>
      <c r="B3623" s="579">
        <f t="shared" si="232"/>
        <v>236302.5</v>
      </c>
      <c r="C3623" s="586">
        <f t="shared" si="229"/>
        <v>3.5</v>
      </c>
      <c r="F3623">
        <v>3622</v>
      </c>
      <c r="G3623" s="587">
        <f t="shared" si="230"/>
        <v>472605</v>
      </c>
      <c r="H3623" s="586">
        <f t="shared" si="231"/>
        <v>7</v>
      </c>
    </row>
    <row r="3624" spans="1:8" x14ac:dyDescent="0.25">
      <c r="A3624">
        <v>3623</v>
      </c>
      <c r="B3624" s="579">
        <f t="shared" si="232"/>
        <v>236302.5</v>
      </c>
      <c r="C3624" s="586">
        <f t="shared" si="229"/>
        <v>3.5</v>
      </c>
      <c r="F3624">
        <v>3623</v>
      </c>
      <c r="G3624" s="587">
        <f t="shared" si="230"/>
        <v>472605</v>
      </c>
      <c r="H3624" s="586">
        <f t="shared" si="231"/>
        <v>7</v>
      </c>
    </row>
    <row r="3625" spans="1:8" x14ac:dyDescent="0.25">
      <c r="A3625">
        <v>3624</v>
      </c>
      <c r="B3625" s="579">
        <f t="shared" si="232"/>
        <v>236302.5</v>
      </c>
      <c r="C3625" s="586">
        <f t="shared" si="229"/>
        <v>3.5</v>
      </c>
      <c r="F3625">
        <v>3624</v>
      </c>
      <c r="G3625" s="587">
        <f t="shared" si="230"/>
        <v>472605</v>
      </c>
      <c r="H3625" s="586">
        <f t="shared" si="231"/>
        <v>7</v>
      </c>
    </row>
    <row r="3626" spans="1:8" x14ac:dyDescent="0.25">
      <c r="A3626">
        <v>3625</v>
      </c>
      <c r="B3626" s="579">
        <f t="shared" si="232"/>
        <v>236302.5</v>
      </c>
      <c r="C3626" s="586">
        <f t="shared" si="229"/>
        <v>3.5</v>
      </c>
      <c r="F3626">
        <v>3625</v>
      </c>
      <c r="G3626" s="587">
        <f t="shared" si="230"/>
        <v>472605</v>
      </c>
      <c r="H3626" s="586">
        <f t="shared" si="231"/>
        <v>7</v>
      </c>
    </row>
    <row r="3627" spans="1:8" x14ac:dyDescent="0.25">
      <c r="A3627">
        <v>3626</v>
      </c>
      <c r="B3627" s="579">
        <f t="shared" si="232"/>
        <v>236302.5</v>
      </c>
      <c r="C3627" s="586">
        <f t="shared" si="229"/>
        <v>3.5</v>
      </c>
      <c r="F3627">
        <v>3626</v>
      </c>
      <c r="G3627" s="587">
        <f t="shared" si="230"/>
        <v>472605</v>
      </c>
      <c r="H3627" s="586">
        <f t="shared" si="231"/>
        <v>7</v>
      </c>
    </row>
    <row r="3628" spans="1:8" x14ac:dyDescent="0.25">
      <c r="A3628">
        <v>3627</v>
      </c>
      <c r="B3628" s="579">
        <f t="shared" si="232"/>
        <v>236302.5</v>
      </c>
      <c r="C3628" s="586">
        <f t="shared" si="229"/>
        <v>3.5</v>
      </c>
      <c r="F3628">
        <v>3627</v>
      </c>
      <c r="G3628" s="587">
        <f t="shared" si="230"/>
        <v>472605</v>
      </c>
      <c r="H3628" s="586">
        <f t="shared" si="231"/>
        <v>7</v>
      </c>
    </row>
    <row r="3629" spans="1:8" x14ac:dyDescent="0.25">
      <c r="A3629">
        <v>3628</v>
      </c>
      <c r="B3629" s="579">
        <f t="shared" si="232"/>
        <v>236302.5</v>
      </c>
      <c r="C3629" s="586">
        <f t="shared" si="229"/>
        <v>3.5</v>
      </c>
      <c r="F3629">
        <v>3628</v>
      </c>
      <c r="G3629" s="587">
        <f t="shared" si="230"/>
        <v>472605</v>
      </c>
      <c r="H3629" s="586">
        <f t="shared" si="231"/>
        <v>7</v>
      </c>
    </row>
    <row r="3630" spans="1:8" x14ac:dyDescent="0.25">
      <c r="A3630">
        <v>3629</v>
      </c>
      <c r="B3630" s="579">
        <f t="shared" si="232"/>
        <v>236302.5</v>
      </c>
      <c r="C3630" s="586">
        <f t="shared" si="229"/>
        <v>3.5</v>
      </c>
      <c r="F3630">
        <v>3629</v>
      </c>
      <c r="G3630" s="587">
        <f t="shared" si="230"/>
        <v>472605</v>
      </c>
      <c r="H3630" s="586">
        <f t="shared" si="231"/>
        <v>7</v>
      </c>
    </row>
    <row r="3631" spans="1:8" x14ac:dyDescent="0.25">
      <c r="A3631">
        <v>3630</v>
      </c>
      <c r="B3631" s="579">
        <f t="shared" si="232"/>
        <v>236302.5</v>
      </c>
      <c r="C3631" s="586">
        <f t="shared" si="229"/>
        <v>3.5</v>
      </c>
      <c r="F3631">
        <v>3630</v>
      </c>
      <c r="G3631" s="587">
        <f t="shared" si="230"/>
        <v>472605</v>
      </c>
      <c r="H3631" s="586">
        <f t="shared" si="231"/>
        <v>7</v>
      </c>
    </row>
    <row r="3632" spans="1:8" x14ac:dyDescent="0.25">
      <c r="A3632">
        <v>3631</v>
      </c>
      <c r="B3632" s="579">
        <f t="shared" si="232"/>
        <v>236302.5</v>
      </c>
      <c r="C3632" s="586">
        <f t="shared" si="229"/>
        <v>3.5</v>
      </c>
      <c r="F3632">
        <v>3631</v>
      </c>
      <c r="G3632" s="587">
        <f t="shared" si="230"/>
        <v>472605</v>
      </c>
      <c r="H3632" s="586">
        <f t="shared" si="231"/>
        <v>7</v>
      </c>
    </row>
    <row r="3633" spans="1:8" x14ac:dyDescent="0.25">
      <c r="A3633">
        <v>3632</v>
      </c>
      <c r="B3633" s="579">
        <f t="shared" si="232"/>
        <v>236302.5</v>
      </c>
      <c r="C3633" s="586">
        <f t="shared" si="229"/>
        <v>3.5</v>
      </c>
      <c r="F3633">
        <v>3632</v>
      </c>
      <c r="G3633" s="587">
        <f t="shared" si="230"/>
        <v>472605</v>
      </c>
      <c r="H3633" s="586">
        <f t="shared" si="231"/>
        <v>7</v>
      </c>
    </row>
    <row r="3634" spans="1:8" x14ac:dyDescent="0.25">
      <c r="A3634">
        <v>3633</v>
      </c>
      <c r="B3634" s="579">
        <f t="shared" si="232"/>
        <v>236302.5</v>
      </c>
      <c r="C3634" s="586">
        <f t="shared" si="229"/>
        <v>3.5</v>
      </c>
      <c r="F3634">
        <v>3633</v>
      </c>
      <c r="G3634" s="587">
        <f t="shared" si="230"/>
        <v>472605</v>
      </c>
      <c r="H3634" s="586">
        <f t="shared" si="231"/>
        <v>7</v>
      </c>
    </row>
    <row r="3635" spans="1:8" x14ac:dyDescent="0.25">
      <c r="A3635">
        <v>3634</v>
      </c>
      <c r="B3635" s="579">
        <f t="shared" si="232"/>
        <v>236302.5</v>
      </c>
      <c r="C3635" s="586">
        <f t="shared" si="229"/>
        <v>3.5</v>
      </c>
      <c r="F3635">
        <v>3634</v>
      </c>
      <c r="G3635" s="587">
        <f t="shared" si="230"/>
        <v>472605</v>
      </c>
      <c r="H3635" s="586">
        <f t="shared" si="231"/>
        <v>7</v>
      </c>
    </row>
    <row r="3636" spans="1:8" x14ac:dyDescent="0.25">
      <c r="A3636">
        <v>3635</v>
      </c>
      <c r="B3636" s="579">
        <f t="shared" si="232"/>
        <v>236302.5</v>
      </c>
      <c r="C3636" s="586">
        <f t="shared" si="229"/>
        <v>3.5</v>
      </c>
      <c r="F3636">
        <v>3635</v>
      </c>
      <c r="G3636" s="587">
        <f t="shared" si="230"/>
        <v>472605</v>
      </c>
      <c r="H3636" s="586">
        <f t="shared" si="231"/>
        <v>7</v>
      </c>
    </row>
    <row r="3637" spans="1:8" x14ac:dyDescent="0.25">
      <c r="A3637">
        <v>3636</v>
      </c>
      <c r="B3637" s="579">
        <f t="shared" si="232"/>
        <v>236302.5</v>
      </c>
      <c r="C3637" s="586">
        <f t="shared" si="229"/>
        <v>3.5</v>
      </c>
      <c r="F3637">
        <v>3636</v>
      </c>
      <c r="G3637" s="587">
        <f t="shared" si="230"/>
        <v>472605</v>
      </c>
      <c r="H3637" s="586">
        <f t="shared" si="231"/>
        <v>7</v>
      </c>
    </row>
    <row r="3638" spans="1:8" x14ac:dyDescent="0.25">
      <c r="A3638">
        <v>3637</v>
      </c>
      <c r="B3638" s="579">
        <f t="shared" si="232"/>
        <v>236302.5</v>
      </c>
      <c r="C3638" s="586">
        <f t="shared" si="229"/>
        <v>3.5</v>
      </c>
      <c r="F3638">
        <v>3637</v>
      </c>
      <c r="G3638" s="587">
        <f t="shared" si="230"/>
        <v>472605</v>
      </c>
      <c r="H3638" s="586">
        <f t="shared" si="231"/>
        <v>7</v>
      </c>
    </row>
    <row r="3639" spans="1:8" x14ac:dyDescent="0.25">
      <c r="A3639">
        <v>3638</v>
      </c>
      <c r="B3639" s="579">
        <f t="shared" si="232"/>
        <v>236302.5</v>
      </c>
      <c r="C3639" s="586">
        <f t="shared" si="229"/>
        <v>3.5</v>
      </c>
      <c r="F3639">
        <v>3638</v>
      </c>
      <c r="G3639" s="587">
        <f t="shared" si="230"/>
        <v>472605</v>
      </c>
      <c r="H3639" s="586">
        <f t="shared" si="231"/>
        <v>7</v>
      </c>
    </row>
    <row r="3640" spans="1:8" x14ac:dyDescent="0.25">
      <c r="A3640">
        <v>3639</v>
      </c>
      <c r="B3640" s="579">
        <f t="shared" si="232"/>
        <v>236302.5</v>
      </c>
      <c r="C3640" s="586">
        <f t="shared" si="229"/>
        <v>3.5</v>
      </c>
      <c r="F3640">
        <v>3639</v>
      </c>
      <c r="G3640" s="587">
        <f t="shared" si="230"/>
        <v>472605</v>
      </c>
      <c r="H3640" s="586">
        <f t="shared" si="231"/>
        <v>7</v>
      </c>
    </row>
    <row r="3641" spans="1:8" x14ac:dyDescent="0.25">
      <c r="A3641">
        <v>3640</v>
      </c>
      <c r="B3641" s="579">
        <f t="shared" si="232"/>
        <v>236302.5</v>
      </c>
      <c r="C3641" s="586">
        <f t="shared" si="229"/>
        <v>3.5</v>
      </c>
      <c r="F3641">
        <v>3640</v>
      </c>
      <c r="G3641" s="587">
        <f t="shared" si="230"/>
        <v>472605</v>
      </c>
      <c r="H3641" s="586">
        <f t="shared" si="231"/>
        <v>7</v>
      </c>
    </row>
    <row r="3642" spans="1:8" x14ac:dyDescent="0.25">
      <c r="A3642">
        <v>3641</v>
      </c>
      <c r="B3642" s="579">
        <f t="shared" si="232"/>
        <v>236302.5</v>
      </c>
      <c r="C3642" s="586">
        <f t="shared" si="229"/>
        <v>3.5</v>
      </c>
      <c r="F3642">
        <v>3641</v>
      </c>
      <c r="G3642" s="587">
        <f t="shared" si="230"/>
        <v>472605</v>
      </c>
      <c r="H3642" s="586">
        <f t="shared" si="231"/>
        <v>7</v>
      </c>
    </row>
    <row r="3643" spans="1:8" x14ac:dyDescent="0.25">
      <c r="A3643">
        <v>3642</v>
      </c>
      <c r="B3643" s="579">
        <f t="shared" si="232"/>
        <v>236302.5</v>
      </c>
      <c r="C3643" s="586">
        <f t="shared" si="229"/>
        <v>3.5</v>
      </c>
      <c r="F3643">
        <v>3642</v>
      </c>
      <c r="G3643" s="587">
        <f t="shared" si="230"/>
        <v>472605</v>
      </c>
      <c r="H3643" s="586">
        <f t="shared" si="231"/>
        <v>7</v>
      </c>
    </row>
    <row r="3644" spans="1:8" x14ac:dyDescent="0.25">
      <c r="A3644">
        <v>3643</v>
      </c>
      <c r="B3644" s="579">
        <f t="shared" si="232"/>
        <v>236302.5</v>
      </c>
      <c r="C3644" s="586">
        <f t="shared" si="229"/>
        <v>3.5</v>
      </c>
      <c r="F3644">
        <v>3643</v>
      </c>
      <c r="G3644" s="587">
        <f t="shared" si="230"/>
        <v>472605</v>
      </c>
      <c r="H3644" s="586">
        <f t="shared" si="231"/>
        <v>7</v>
      </c>
    </row>
    <row r="3645" spans="1:8" x14ac:dyDescent="0.25">
      <c r="A3645">
        <v>3644</v>
      </c>
      <c r="B3645" s="579">
        <f t="shared" si="232"/>
        <v>236302.5</v>
      </c>
      <c r="C3645" s="586">
        <f t="shared" si="229"/>
        <v>3.5</v>
      </c>
      <c r="F3645">
        <v>3644</v>
      </c>
      <c r="G3645" s="587">
        <f t="shared" si="230"/>
        <v>472605</v>
      </c>
      <c r="H3645" s="586">
        <f t="shared" si="231"/>
        <v>7</v>
      </c>
    </row>
    <row r="3646" spans="1:8" x14ac:dyDescent="0.25">
      <c r="A3646">
        <v>3645</v>
      </c>
      <c r="B3646" s="579">
        <f t="shared" si="232"/>
        <v>236302.5</v>
      </c>
      <c r="C3646" s="586">
        <f t="shared" si="229"/>
        <v>3.5</v>
      </c>
      <c r="F3646">
        <v>3645</v>
      </c>
      <c r="G3646" s="587">
        <f t="shared" si="230"/>
        <v>472605</v>
      </c>
      <c r="H3646" s="586">
        <f t="shared" si="231"/>
        <v>7</v>
      </c>
    </row>
    <row r="3647" spans="1:8" x14ac:dyDescent="0.25">
      <c r="A3647">
        <v>3646</v>
      </c>
      <c r="B3647" s="579">
        <f t="shared" si="232"/>
        <v>236302.5</v>
      </c>
      <c r="C3647" s="586">
        <f t="shared" si="229"/>
        <v>3.5</v>
      </c>
      <c r="F3647">
        <v>3646</v>
      </c>
      <c r="G3647" s="587">
        <f t="shared" si="230"/>
        <v>472605</v>
      </c>
      <c r="H3647" s="586">
        <f t="shared" si="231"/>
        <v>7</v>
      </c>
    </row>
    <row r="3648" spans="1:8" x14ac:dyDescent="0.25">
      <c r="A3648">
        <v>3647</v>
      </c>
      <c r="B3648" s="579">
        <f t="shared" si="232"/>
        <v>236302.5</v>
      </c>
      <c r="C3648" s="586">
        <f t="shared" si="229"/>
        <v>3.5</v>
      </c>
      <c r="F3648">
        <v>3647</v>
      </c>
      <c r="G3648" s="587">
        <f t="shared" si="230"/>
        <v>472605</v>
      </c>
      <c r="H3648" s="586">
        <f t="shared" si="231"/>
        <v>7</v>
      </c>
    </row>
    <row r="3649" spans="1:8" x14ac:dyDescent="0.25">
      <c r="A3649">
        <v>3648</v>
      </c>
      <c r="B3649" s="579">
        <f t="shared" si="232"/>
        <v>236302.5</v>
      </c>
      <c r="C3649" s="586">
        <f t="shared" si="229"/>
        <v>3.5</v>
      </c>
      <c r="F3649">
        <v>3648</v>
      </c>
      <c r="G3649" s="587">
        <f t="shared" si="230"/>
        <v>472605</v>
      </c>
      <c r="H3649" s="586">
        <f t="shared" si="231"/>
        <v>7</v>
      </c>
    </row>
    <row r="3650" spans="1:8" x14ac:dyDescent="0.25">
      <c r="A3650">
        <v>3649</v>
      </c>
      <c r="B3650" s="579">
        <f t="shared" si="232"/>
        <v>236302.5</v>
      </c>
      <c r="C3650" s="586">
        <f t="shared" si="229"/>
        <v>3.5</v>
      </c>
      <c r="F3650">
        <v>3649</v>
      </c>
      <c r="G3650" s="587">
        <f t="shared" si="230"/>
        <v>472605</v>
      </c>
      <c r="H3650" s="586">
        <f t="shared" si="231"/>
        <v>7</v>
      </c>
    </row>
    <row r="3651" spans="1:8" x14ac:dyDescent="0.25">
      <c r="A3651">
        <v>3650</v>
      </c>
      <c r="B3651" s="579">
        <f t="shared" si="232"/>
        <v>236302.5</v>
      </c>
      <c r="C3651" s="586">
        <f t="shared" ref="C3651:C3714" si="233">B3651/$D$2</f>
        <v>3.5</v>
      </c>
      <c r="F3651">
        <v>3650</v>
      </c>
      <c r="G3651" s="587">
        <f t="shared" ref="G3651:G3714" si="234">H3651*$D$2</f>
        <v>472605</v>
      </c>
      <c r="H3651" s="586">
        <f t="shared" si="231"/>
        <v>7</v>
      </c>
    </row>
    <row r="3652" spans="1:8" x14ac:dyDescent="0.25">
      <c r="A3652">
        <v>3651</v>
      </c>
      <c r="B3652" s="579">
        <f t="shared" si="232"/>
        <v>236302.5</v>
      </c>
      <c r="C3652" s="586">
        <f t="shared" si="233"/>
        <v>3.5</v>
      </c>
      <c r="F3652">
        <v>3651</v>
      </c>
      <c r="G3652" s="587">
        <f t="shared" si="234"/>
        <v>472605</v>
      </c>
      <c r="H3652" s="586">
        <f t="shared" si="231"/>
        <v>7</v>
      </c>
    </row>
    <row r="3653" spans="1:8" x14ac:dyDescent="0.25">
      <c r="A3653">
        <v>3652</v>
      </c>
      <c r="B3653" s="579">
        <f t="shared" si="232"/>
        <v>236302.5</v>
      </c>
      <c r="C3653" s="586">
        <f t="shared" si="233"/>
        <v>3.5</v>
      </c>
      <c r="F3653">
        <v>3652</v>
      </c>
      <c r="G3653" s="587">
        <f t="shared" si="234"/>
        <v>472605</v>
      </c>
      <c r="H3653" s="586">
        <f t="shared" si="231"/>
        <v>7</v>
      </c>
    </row>
    <row r="3654" spans="1:8" x14ac:dyDescent="0.25">
      <c r="A3654">
        <v>3653</v>
      </c>
      <c r="B3654" s="579">
        <f t="shared" si="232"/>
        <v>236302.5</v>
      </c>
      <c r="C3654" s="586">
        <f t="shared" si="233"/>
        <v>3.5</v>
      </c>
      <c r="F3654">
        <v>3653</v>
      </c>
      <c r="G3654" s="587">
        <f t="shared" si="234"/>
        <v>472605</v>
      </c>
      <c r="H3654" s="586">
        <f t="shared" si="231"/>
        <v>7</v>
      </c>
    </row>
    <row r="3655" spans="1:8" x14ac:dyDescent="0.25">
      <c r="A3655">
        <v>3654</v>
      </c>
      <c r="B3655" s="579">
        <f t="shared" si="232"/>
        <v>236302.5</v>
      </c>
      <c r="C3655" s="586">
        <f t="shared" si="233"/>
        <v>3.5</v>
      </c>
      <c r="F3655">
        <v>3654</v>
      </c>
      <c r="G3655" s="587">
        <f t="shared" si="234"/>
        <v>472605</v>
      </c>
      <c r="H3655" s="586">
        <f t="shared" si="231"/>
        <v>7</v>
      </c>
    </row>
    <row r="3656" spans="1:8" x14ac:dyDescent="0.25">
      <c r="A3656">
        <v>3655</v>
      </c>
      <c r="B3656" s="579">
        <f t="shared" si="232"/>
        <v>236302.5</v>
      </c>
      <c r="C3656" s="586">
        <f t="shared" si="233"/>
        <v>3.5</v>
      </c>
      <c r="F3656">
        <v>3655</v>
      </c>
      <c r="G3656" s="587">
        <f t="shared" si="234"/>
        <v>472605</v>
      </c>
      <c r="H3656" s="586">
        <f t="shared" si="231"/>
        <v>7</v>
      </c>
    </row>
    <row r="3657" spans="1:8" x14ac:dyDescent="0.25">
      <c r="A3657">
        <v>3656</v>
      </c>
      <c r="B3657" s="579">
        <f t="shared" si="232"/>
        <v>236302.5</v>
      </c>
      <c r="C3657" s="586">
        <f t="shared" si="233"/>
        <v>3.5</v>
      </c>
      <c r="F3657">
        <v>3656</v>
      </c>
      <c r="G3657" s="587">
        <f t="shared" si="234"/>
        <v>472605</v>
      </c>
      <c r="H3657" s="586">
        <f t="shared" si="231"/>
        <v>7</v>
      </c>
    </row>
    <row r="3658" spans="1:8" x14ac:dyDescent="0.25">
      <c r="A3658">
        <v>3657</v>
      </c>
      <c r="B3658" s="579">
        <f t="shared" si="232"/>
        <v>236302.5</v>
      </c>
      <c r="C3658" s="586">
        <f t="shared" si="233"/>
        <v>3.5</v>
      </c>
      <c r="F3658">
        <v>3657</v>
      </c>
      <c r="G3658" s="587">
        <f t="shared" si="234"/>
        <v>472605</v>
      </c>
      <c r="H3658" s="586">
        <f t="shared" si="231"/>
        <v>7</v>
      </c>
    </row>
    <row r="3659" spans="1:8" x14ac:dyDescent="0.25">
      <c r="A3659">
        <v>3658</v>
      </c>
      <c r="B3659" s="579">
        <f t="shared" si="232"/>
        <v>236302.5</v>
      </c>
      <c r="C3659" s="586">
        <f t="shared" si="233"/>
        <v>3.5</v>
      </c>
      <c r="F3659">
        <v>3658</v>
      </c>
      <c r="G3659" s="587">
        <f t="shared" si="234"/>
        <v>472605</v>
      </c>
      <c r="H3659" s="586">
        <f t="shared" si="231"/>
        <v>7</v>
      </c>
    </row>
    <row r="3660" spans="1:8" x14ac:dyDescent="0.25">
      <c r="A3660">
        <v>3659</v>
      </c>
      <c r="B3660" s="579">
        <f t="shared" si="232"/>
        <v>236302.5</v>
      </c>
      <c r="C3660" s="586">
        <f t="shared" si="233"/>
        <v>3.5</v>
      </c>
      <c r="F3660">
        <v>3659</v>
      </c>
      <c r="G3660" s="587">
        <f t="shared" si="234"/>
        <v>472605</v>
      </c>
      <c r="H3660" s="586">
        <f t="shared" si="231"/>
        <v>7</v>
      </c>
    </row>
    <row r="3661" spans="1:8" x14ac:dyDescent="0.25">
      <c r="A3661">
        <v>3660</v>
      </c>
      <c r="B3661" s="579">
        <f t="shared" si="232"/>
        <v>236302.5</v>
      </c>
      <c r="C3661" s="586">
        <f t="shared" si="233"/>
        <v>3.5</v>
      </c>
      <c r="F3661">
        <v>3660</v>
      </c>
      <c r="G3661" s="587">
        <f t="shared" si="234"/>
        <v>472605</v>
      </c>
      <c r="H3661" s="586">
        <f t="shared" si="231"/>
        <v>7</v>
      </c>
    </row>
    <row r="3662" spans="1:8" x14ac:dyDescent="0.25">
      <c r="A3662">
        <v>3661</v>
      </c>
      <c r="B3662" s="579">
        <f t="shared" si="232"/>
        <v>236302.5</v>
      </c>
      <c r="C3662" s="586">
        <f t="shared" si="233"/>
        <v>3.5</v>
      </c>
      <c r="F3662">
        <v>3661</v>
      </c>
      <c r="G3662" s="587">
        <f t="shared" si="234"/>
        <v>472605</v>
      </c>
      <c r="H3662" s="586">
        <f t="shared" si="231"/>
        <v>7</v>
      </c>
    </row>
    <row r="3663" spans="1:8" x14ac:dyDescent="0.25">
      <c r="A3663">
        <v>3662</v>
      </c>
      <c r="B3663" s="579">
        <f t="shared" si="232"/>
        <v>236302.5</v>
      </c>
      <c r="C3663" s="586">
        <f t="shared" si="233"/>
        <v>3.5</v>
      </c>
      <c r="F3663">
        <v>3662</v>
      </c>
      <c r="G3663" s="587">
        <f t="shared" si="234"/>
        <v>472605</v>
      </c>
      <c r="H3663" s="586">
        <f t="shared" si="231"/>
        <v>7</v>
      </c>
    </row>
    <row r="3664" spans="1:8" x14ac:dyDescent="0.25">
      <c r="A3664">
        <v>3663</v>
      </c>
      <c r="B3664" s="579">
        <f t="shared" si="232"/>
        <v>236302.5</v>
      </c>
      <c r="C3664" s="586">
        <f t="shared" si="233"/>
        <v>3.5</v>
      </c>
      <c r="F3664">
        <v>3663</v>
      </c>
      <c r="G3664" s="587">
        <f t="shared" si="234"/>
        <v>472605</v>
      </c>
      <c r="H3664" s="586">
        <f t="shared" si="231"/>
        <v>7</v>
      </c>
    </row>
    <row r="3665" spans="1:8" x14ac:dyDescent="0.25">
      <c r="A3665">
        <v>3664</v>
      </c>
      <c r="B3665" s="579">
        <f t="shared" si="232"/>
        <v>236302.5</v>
      </c>
      <c r="C3665" s="586">
        <f t="shared" si="233"/>
        <v>3.5</v>
      </c>
      <c r="F3665">
        <v>3664</v>
      </c>
      <c r="G3665" s="587">
        <f t="shared" si="234"/>
        <v>472605</v>
      </c>
      <c r="H3665" s="586">
        <f t="shared" si="231"/>
        <v>7</v>
      </c>
    </row>
    <row r="3666" spans="1:8" x14ac:dyDescent="0.25">
      <c r="A3666">
        <v>3665</v>
      </c>
      <c r="B3666" s="579">
        <f t="shared" si="232"/>
        <v>236302.5</v>
      </c>
      <c r="C3666" s="586">
        <f t="shared" si="233"/>
        <v>3.5</v>
      </c>
      <c r="F3666">
        <v>3665</v>
      </c>
      <c r="G3666" s="587">
        <f t="shared" si="234"/>
        <v>472605</v>
      </c>
      <c r="H3666" s="586">
        <f t="shared" si="231"/>
        <v>7</v>
      </c>
    </row>
    <row r="3667" spans="1:8" x14ac:dyDescent="0.25">
      <c r="A3667">
        <v>3666</v>
      </c>
      <c r="B3667" s="579">
        <f t="shared" si="232"/>
        <v>236302.5</v>
      </c>
      <c r="C3667" s="586">
        <f t="shared" si="233"/>
        <v>3.5</v>
      </c>
      <c r="F3667">
        <v>3666</v>
      </c>
      <c r="G3667" s="587">
        <f t="shared" si="234"/>
        <v>472605</v>
      </c>
      <c r="H3667" s="586">
        <f t="shared" ref="H3667:H3730" si="235">$L$7</f>
        <v>7</v>
      </c>
    </row>
    <row r="3668" spans="1:8" x14ac:dyDescent="0.25">
      <c r="A3668">
        <v>3667</v>
      </c>
      <c r="B3668" s="579">
        <f t="shared" si="232"/>
        <v>236302.5</v>
      </c>
      <c r="C3668" s="586">
        <f t="shared" si="233"/>
        <v>3.5</v>
      </c>
      <c r="F3668">
        <v>3667</v>
      </c>
      <c r="G3668" s="587">
        <f t="shared" si="234"/>
        <v>472605</v>
      </c>
      <c r="H3668" s="586">
        <f t="shared" si="235"/>
        <v>7</v>
      </c>
    </row>
    <row r="3669" spans="1:8" x14ac:dyDescent="0.25">
      <c r="A3669">
        <v>3668</v>
      </c>
      <c r="B3669" s="579">
        <f t="shared" si="232"/>
        <v>236302.5</v>
      </c>
      <c r="C3669" s="586">
        <f t="shared" si="233"/>
        <v>3.5</v>
      </c>
      <c r="F3669">
        <v>3668</v>
      </c>
      <c r="G3669" s="587">
        <f t="shared" si="234"/>
        <v>472605</v>
      </c>
      <c r="H3669" s="586">
        <f t="shared" si="235"/>
        <v>7</v>
      </c>
    </row>
    <row r="3670" spans="1:8" x14ac:dyDescent="0.25">
      <c r="A3670">
        <v>3669</v>
      </c>
      <c r="B3670" s="579">
        <f t="shared" si="232"/>
        <v>236302.5</v>
      </c>
      <c r="C3670" s="586">
        <f t="shared" si="233"/>
        <v>3.5</v>
      </c>
      <c r="F3670">
        <v>3669</v>
      </c>
      <c r="G3670" s="587">
        <f t="shared" si="234"/>
        <v>472605</v>
      </c>
      <c r="H3670" s="586">
        <f t="shared" si="235"/>
        <v>7</v>
      </c>
    </row>
    <row r="3671" spans="1:8" x14ac:dyDescent="0.25">
      <c r="A3671">
        <v>3670</v>
      </c>
      <c r="B3671" s="579">
        <f t="shared" si="232"/>
        <v>236302.5</v>
      </c>
      <c r="C3671" s="586">
        <f t="shared" si="233"/>
        <v>3.5</v>
      </c>
      <c r="F3671">
        <v>3670</v>
      </c>
      <c r="G3671" s="587">
        <f t="shared" si="234"/>
        <v>472605</v>
      </c>
      <c r="H3671" s="586">
        <f t="shared" si="235"/>
        <v>7</v>
      </c>
    </row>
    <row r="3672" spans="1:8" x14ac:dyDescent="0.25">
      <c r="A3672">
        <v>3671</v>
      </c>
      <c r="B3672" s="579">
        <f t="shared" si="232"/>
        <v>236302.5</v>
      </c>
      <c r="C3672" s="586">
        <f t="shared" si="233"/>
        <v>3.5</v>
      </c>
      <c r="F3672">
        <v>3671</v>
      </c>
      <c r="G3672" s="587">
        <f t="shared" si="234"/>
        <v>472605</v>
      </c>
      <c r="H3672" s="586">
        <f t="shared" si="235"/>
        <v>7</v>
      </c>
    </row>
    <row r="3673" spans="1:8" x14ac:dyDescent="0.25">
      <c r="A3673">
        <v>3672</v>
      </c>
      <c r="B3673" s="579">
        <f t="shared" si="232"/>
        <v>236302.5</v>
      </c>
      <c r="C3673" s="586">
        <f t="shared" si="233"/>
        <v>3.5</v>
      </c>
      <c r="F3673">
        <v>3672</v>
      </c>
      <c r="G3673" s="587">
        <f t="shared" si="234"/>
        <v>472605</v>
      </c>
      <c r="H3673" s="586">
        <f t="shared" si="235"/>
        <v>7</v>
      </c>
    </row>
    <row r="3674" spans="1:8" x14ac:dyDescent="0.25">
      <c r="A3674">
        <v>3673</v>
      </c>
      <c r="B3674" s="579">
        <f t="shared" si="232"/>
        <v>236302.5</v>
      </c>
      <c r="C3674" s="586">
        <f t="shared" si="233"/>
        <v>3.5</v>
      </c>
      <c r="F3674">
        <v>3673</v>
      </c>
      <c r="G3674" s="587">
        <f t="shared" si="234"/>
        <v>472605</v>
      </c>
      <c r="H3674" s="586">
        <f t="shared" si="235"/>
        <v>7</v>
      </c>
    </row>
    <row r="3675" spans="1:8" x14ac:dyDescent="0.25">
      <c r="A3675">
        <v>3674</v>
      </c>
      <c r="B3675" s="579">
        <f t="shared" ref="B3675:B3738" si="236">3.5*$D$2</f>
        <v>236302.5</v>
      </c>
      <c r="C3675" s="586">
        <f t="shared" si="233"/>
        <v>3.5</v>
      </c>
      <c r="F3675">
        <v>3674</v>
      </c>
      <c r="G3675" s="587">
        <f t="shared" si="234"/>
        <v>472605</v>
      </c>
      <c r="H3675" s="586">
        <f t="shared" si="235"/>
        <v>7</v>
      </c>
    </row>
    <row r="3676" spans="1:8" x14ac:dyDescent="0.25">
      <c r="A3676">
        <v>3675</v>
      </c>
      <c r="B3676" s="579">
        <f t="shared" si="236"/>
        <v>236302.5</v>
      </c>
      <c r="C3676" s="586">
        <f t="shared" si="233"/>
        <v>3.5</v>
      </c>
      <c r="F3676">
        <v>3675</v>
      </c>
      <c r="G3676" s="587">
        <f t="shared" si="234"/>
        <v>472605</v>
      </c>
      <c r="H3676" s="586">
        <f t="shared" si="235"/>
        <v>7</v>
      </c>
    </row>
    <row r="3677" spans="1:8" x14ac:dyDescent="0.25">
      <c r="A3677">
        <v>3676</v>
      </c>
      <c r="B3677" s="579">
        <f t="shared" si="236"/>
        <v>236302.5</v>
      </c>
      <c r="C3677" s="586">
        <f t="shared" si="233"/>
        <v>3.5</v>
      </c>
      <c r="F3677">
        <v>3676</v>
      </c>
      <c r="G3677" s="587">
        <f t="shared" si="234"/>
        <v>472605</v>
      </c>
      <c r="H3677" s="586">
        <f t="shared" si="235"/>
        <v>7</v>
      </c>
    </row>
    <row r="3678" spans="1:8" x14ac:dyDescent="0.25">
      <c r="A3678">
        <v>3677</v>
      </c>
      <c r="B3678" s="579">
        <f t="shared" si="236"/>
        <v>236302.5</v>
      </c>
      <c r="C3678" s="586">
        <f t="shared" si="233"/>
        <v>3.5</v>
      </c>
      <c r="F3678">
        <v>3677</v>
      </c>
      <c r="G3678" s="587">
        <f t="shared" si="234"/>
        <v>472605</v>
      </c>
      <c r="H3678" s="586">
        <f t="shared" si="235"/>
        <v>7</v>
      </c>
    </row>
    <row r="3679" spans="1:8" x14ac:dyDescent="0.25">
      <c r="A3679">
        <v>3678</v>
      </c>
      <c r="B3679" s="579">
        <f t="shared" si="236"/>
        <v>236302.5</v>
      </c>
      <c r="C3679" s="586">
        <f t="shared" si="233"/>
        <v>3.5</v>
      </c>
      <c r="F3679">
        <v>3678</v>
      </c>
      <c r="G3679" s="587">
        <f t="shared" si="234"/>
        <v>472605</v>
      </c>
      <c r="H3679" s="586">
        <f t="shared" si="235"/>
        <v>7</v>
      </c>
    </row>
    <row r="3680" spans="1:8" x14ac:dyDescent="0.25">
      <c r="A3680">
        <v>3679</v>
      </c>
      <c r="B3680" s="579">
        <f t="shared" si="236"/>
        <v>236302.5</v>
      </c>
      <c r="C3680" s="586">
        <f t="shared" si="233"/>
        <v>3.5</v>
      </c>
      <c r="F3680">
        <v>3679</v>
      </c>
      <c r="G3680" s="587">
        <f t="shared" si="234"/>
        <v>472605</v>
      </c>
      <c r="H3680" s="586">
        <f t="shared" si="235"/>
        <v>7</v>
      </c>
    </row>
    <row r="3681" spans="1:8" x14ac:dyDescent="0.25">
      <c r="A3681">
        <v>3680</v>
      </c>
      <c r="B3681" s="579">
        <f t="shared" si="236"/>
        <v>236302.5</v>
      </c>
      <c r="C3681" s="586">
        <f t="shared" si="233"/>
        <v>3.5</v>
      </c>
      <c r="F3681">
        <v>3680</v>
      </c>
      <c r="G3681" s="587">
        <f t="shared" si="234"/>
        <v>472605</v>
      </c>
      <c r="H3681" s="586">
        <f t="shared" si="235"/>
        <v>7</v>
      </c>
    </row>
    <row r="3682" spans="1:8" x14ac:dyDescent="0.25">
      <c r="A3682">
        <v>3681</v>
      </c>
      <c r="B3682" s="579">
        <f t="shared" si="236"/>
        <v>236302.5</v>
      </c>
      <c r="C3682" s="586">
        <f t="shared" si="233"/>
        <v>3.5</v>
      </c>
      <c r="F3682">
        <v>3681</v>
      </c>
      <c r="G3682" s="587">
        <f t="shared" si="234"/>
        <v>472605</v>
      </c>
      <c r="H3682" s="586">
        <f t="shared" si="235"/>
        <v>7</v>
      </c>
    </row>
    <row r="3683" spans="1:8" x14ac:dyDescent="0.25">
      <c r="A3683">
        <v>3682</v>
      </c>
      <c r="B3683" s="579">
        <f t="shared" si="236"/>
        <v>236302.5</v>
      </c>
      <c r="C3683" s="586">
        <f t="shared" si="233"/>
        <v>3.5</v>
      </c>
      <c r="F3683">
        <v>3682</v>
      </c>
      <c r="G3683" s="587">
        <f t="shared" si="234"/>
        <v>472605</v>
      </c>
      <c r="H3683" s="586">
        <f t="shared" si="235"/>
        <v>7</v>
      </c>
    </row>
    <row r="3684" spans="1:8" x14ac:dyDescent="0.25">
      <c r="A3684">
        <v>3683</v>
      </c>
      <c r="B3684" s="579">
        <f t="shared" si="236"/>
        <v>236302.5</v>
      </c>
      <c r="C3684" s="586">
        <f t="shared" si="233"/>
        <v>3.5</v>
      </c>
      <c r="F3684">
        <v>3683</v>
      </c>
      <c r="G3684" s="587">
        <f t="shared" si="234"/>
        <v>472605</v>
      </c>
      <c r="H3684" s="586">
        <f t="shared" si="235"/>
        <v>7</v>
      </c>
    </row>
    <row r="3685" spans="1:8" x14ac:dyDescent="0.25">
      <c r="A3685">
        <v>3684</v>
      </c>
      <c r="B3685" s="579">
        <f t="shared" si="236"/>
        <v>236302.5</v>
      </c>
      <c r="C3685" s="586">
        <f t="shared" si="233"/>
        <v>3.5</v>
      </c>
      <c r="F3685">
        <v>3684</v>
      </c>
      <c r="G3685" s="587">
        <f t="shared" si="234"/>
        <v>472605</v>
      </c>
      <c r="H3685" s="586">
        <f t="shared" si="235"/>
        <v>7</v>
      </c>
    </row>
    <row r="3686" spans="1:8" x14ac:dyDescent="0.25">
      <c r="A3686">
        <v>3685</v>
      </c>
      <c r="B3686" s="579">
        <f t="shared" si="236"/>
        <v>236302.5</v>
      </c>
      <c r="C3686" s="586">
        <f t="shared" si="233"/>
        <v>3.5</v>
      </c>
      <c r="F3686">
        <v>3685</v>
      </c>
      <c r="G3686" s="587">
        <f t="shared" si="234"/>
        <v>472605</v>
      </c>
      <c r="H3686" s="586">
        <f t="shared" si="235"/>
        <v>7</v>
      </c>
    </row>
    <row r="3687" spans="1:8" x14ac:dyDescent="0.25">
      <c r="A3687">
        <v>3686</v>
      </c>
      <c r="B3687" s="579">
        <f t="shared" si="236"/>
        <v>236302.5</v>
      </c>
      <c r="C3687" s="586">
        <f t="shared" si="233"/>
        <v>3.5</v>
      </c>
      <c r="F3687">
        <v>3686</v>
      </c>
      <c r="G3687" s="587">
        <f t="shared" si="234"/>
        <v>472605</v>
      </c>
      <c r="H3687" s="586">
        <f t="shared" si="235"/>
        <v>7</v>
      </c>
    </row>
    <row r="3688" spans="1:8" x14ac:dyDescent="0.25">
      <c r="A3688">
        <v>3687</v>
      </c>
      <c r="B3688" s="579">
        <f t="shared" si="236"/>
        <v>236302.5</v>
      </c>
      <c r="C3688" s="586">
        <f t="shared" si="233"/>
        <v>3.5</v>
      </c>
      <c r="F3688">
        <v>3687</v>
      </c>
      <c r="G3688" s="587">
        <f t="shared" si="234"/>
        <v>472605</v>
      </c>
      <c r="H3688" s="586">
        <f t="shared" si="235"/>
        <v>7</v>
      </c>
    </row>
    <row r="3689" spans="1:8" x14ac:dyDescent="0.25">
      <c r="A3689">
        <v>3688</v>
      </c>
      <c r="B3689" s="579">
        <f t="shared" si="236"/>
        <v>236302.5</v>
      </c>
      <c r="C3689" s="586">
        <f t="shared" si="233"/>
        <v>3.5</v>
      </c>
      <c r="F3689">
        <v>3688</v>
      </c>
      <c r="G3689" s="587">
        <f t="shared" si="234"/>
        <v>472605</v>
      </c>
      <c r="H3689" s="586">
        <f t="shared" si="235"/>
        <v>7</v>
      </c>
    </row>
    <row r="3690" spans="1:8" x14ac:dyDescent="0.25">
      <c r="A3690">
        <v>3689</v>
      </c>
      <c r="B3690" s="579">
        <f t="shared" si="236"/>
        <v>236302.5</v>
      </c>
      <c r="C3690" s="586">
        <f t="shared" si="233"/>
        <v>3.5</v>
      </c>
      <c r="F3690">
        <v>3689</v>
      </c>
      <c r="G3690" s="587">
        <f t="shared" si="234"/>
        <v>472605</v>
      </c>
      <c r="H3690" s="586">
        <f t="shared" si="235"/>
        <v>7</v>
      </c>
    </row>
    <row r="3691" spans="1:8" x14ac:dyDescent="0.25">
      <c r="A3691">
        <v>3690</v>
      </c>
      <c r="B3691" s="579">
        <f t="shared" si="236"/>
        <v>236302.5</v>
      </c>
      <c r="C3691" s="586">
        <f t="shared" si="233"/>
        <v>3.5</v>
      </c>
      <c r="F3691">
        <v>3690</v>
      </c>
      <c r="G3691" s="587">
        <f t="shared" si="234"/>
        <v>472605</v>
      </c>
      <c r="H3691" s="586">
        <f t="shared" si="235"/>
        <v>7</v>
      </c>
    </row>
    <row r="3692" spans="1:8" x14ac:dyDescent="0.25">
      <c r="A3692">
        <v>3691</v>
      </c>
      <c r="B3692" s="579">
        <f t="shared" si="236"/>
        <v>236302.5</v>
      </c>
      <c r="C3692" s="586">
        <f t="shared" si="233"/>
        <v>3.5</v>
      </c>
      <c r="F3692">
        <v>3691</v>
      </c>
      <c r="G3692" s="587">
        <f t="shared" si="234"/>
        <v>472605</v>
      </c>
      <c r="H3692" s="586">
        <f t="shared" si="235"/>
        <v>7</v>
      </c>
    </row>
    <row r="3693" spans="1:8" x14ac:dyDescent="0.25">
      <c r="A3693">
        <v>3692</v>
      </c>
      <c r="B3693" s="579">
        <f t="shared" si="236"/>
        <v>236302.5</v>
      </c>
      <c r="C3693" s="586">
        <f t="shared" si="233"/>
        <v>3.5</v>
      </c>
      <c r="F3693">
        <v>3692</v>
      </c>
      <c r="G3693" s="587">
        <f t="shared" si="234"/>
        <v>472605</v>
      </c>
      <c r="H3693" s="586">
        <f t="shared" si="235"/>
        <v>7</v>
      </c>
    </row>
    <row r="3694" spans="1:8" x14ac:dyDescent="0.25">
      <c r="A3694">
        <v>3693</v>
      </c>
      <c r="B3694" s="579">
        <f t="shared" si="236"/>
        <v>236302.5</v>
      </c>
      <c r="C3694" s="586">
        <f t="shared" si="233"/>
        <v>3.5</v>
      </c>
      <c r="F3694">
        <v>3693</v>
      </c>
      <c r="G3694" s="587">
        <f t="shared" si="234"/>
        <v>472605</v>
      </c>
      <c r="H3694" s="586">
        <f t="shared" si="235"/>
        <v>7</v>
      </c>
    </row>
    <row r="3695" spans="1:8" x14ac:dyDescent="0.25">
      <c r="A3695">
        <v>3694</v>
      </c>
      <c r="B3695" s="579">
        <f t="shared" si="236"/>
        <v>236302.5</v>
      </c>
      <c r="C3695" s="586">
        <f t="shared" si="233"/>
        <v>3.5</v>
      </c>
      <c r="F3695">
        <v>3694</v>
      </c>
      <c r="G3695" s="587">
        <f t="shared" si="234"/>
        <v>472605</v>
      </c>
      <c r="H3695" s="586">
        <f t="shared" si="235"/>
        <v>7</v>
      </c>
    </row>
    <row r="3696" spans="1:8" x14ac:dyDescent="0.25">
      <c r="A3696">
        <v>3695</v>
      </c>
      <c r="B3696" s="579">
        <f t="shared" si="236"/>
        <v>236302.5</v>
      </c>
      <c r="C3696" s="586">
        <f t="shared" si="233"/>
        <v>3.5</v>
      </c>
      <c r="F3696">
        <v>3695</v>
      </c>
      <c r="G3696" s="587">
        <f t="shared" si="234"/>
        <v>472605</v>
      </c>
      <c r="H3696" s="586">
        <f t="shared" si="235"/>
        <v>7</v>
      </c>
    </row>
    <row r="3697" spans="1:8" x14ac:dyDescent="0.25">
      <c r="A3697">
        <v>3696</v>
      </c>
      <c r="B3697" s="579">
        <f t="shared" si="236"/>
        <v>236302.5</v>
      </c>
      <c r="C3697" s="586">
        <f t="shared" si="233"/>
        <v>3.5</v>
      </c>
      <c r="F3697">
        <v>3696</v>
      </c>
      <c r="G3697" s="587">
        <f t="shared" si="234"/>
        <v>472605</v>
      </c>
      <c r="H3697" s="586">
        <f t="shared" si="235"/>
        <v>7</v>
      </c>
    </row>
    <row r="3698" spans="1:8" x14ac:dyDescent="0.25">
      <c r="A3698">
        <v>3697</v>
      </c>
      <c r="B3698" s="579">
        <f t="shared" si="236"/>
        <v>236302.5</v>
      </c>
      <c r="C3698" s="586">
        <f t="shared" si="233"/>
        <v>3.5</v>
      </c>
      <c r="F3698">
        <v>3697</v>
      </c>
      <c r="G3698" s="587">
        <f t="shared" si="234"/>
        <v>472605</v>
      </c>
      <c r="H3698" s="586">
        <f t="shared" si="235"/>
        <v>7</v>
      </c>
    </row>
    <row r="3699" spans="1:8" x14ac:dyDescent="0.25">
      <c r="A3699">
        <v>3698</v>
      </c>
      <c r="B3699" s="579">
        <f t="shared" si="236"/>
        <v>236302.5</v>
      </c>
      <c r="C3699" s="586">
        <f t="shared" si="233"/>
        <v>3.5</v>
      </c>
      <c r="F3699">
        <v>3698</v>
      </c>
      <c r="G3699" s="587">
        <f t="shared" si="234"/>
        <v>472605</v>
      </c>
      <c r="H3699" s="586">
        <f t="shared" si="235"/>
        <v>7</v>
      </c>
    </row>
    <row r="3700" spans="1:8" x14ac:dyDescent="0.25">
      <c r="A3700">
        <v>3699</v>
      </c>
      <c r="B3700" s="579">
        <f t="shared" si="236"/>
        <v>236302.5</v>
      </c>
      <c r="C3700" s="586">
        <f t="shared" si="233"/>
        <v>3.5</v>
      </c>
      <c r="F3700">
        <v>3699</v>
      </c>
      <c r="G3700" s="587">
        <f t="shared" si="234"/>
        <v>472605</v>
      </c>
      <c r="H3700" s="586">
        <f t="shared" si="235"/>
        <v>7</v>
      </c>
    </row>
    <row r="3701" spans="1:8" x14ac:dyDescent="0.25">
      <c r="A3701">
        <v>3700</v>
      </c>
      <c r="B3701" s="579">
        <f t="shared" si="236"/>
        <v>236302.5</v>
      </c>
      <c r="C3701" s="586">
        <f t="shared" si="233"/>
        <v>3.5</v>
      </c>
      <c r="F3701">
        <v>3700</v>
      </c>
      <c r="G3701" s="587">
        <f t="shared" si="234"/>
        <v>472605</v>
      </c>
      <c r="H3701" s="586">
        <f t="shared" si="235"/>
        <v>7</v>
      </c>
    </row>
    <row r="3702" spans="1:8" x14ac:dyDescent="0.25">
      <c r="A3702">
        <v>3701</v>
      </c>
      <c r="B3702" s="579">
        <f t="shared" si="236"/>
        <v>236302.5</v>
      </c>
      <c r="C3702" s="586">
        <f t="shared" si="233"/>
        <v>3.5</v>
      </c>
      <c r="F3702">
        <v>3701</v>
      </c>
      <c r="G3702" s="587">
        <f t="shared" si="234"/>
        <v>472605</v>
      </c>
      <c r="H3702" s="586">
        <f t="shared" si="235"/>
        <v>7</v>
      </c>
    </row>
    <row r="3703" spans="1:8" x14ac:dyDescent="0.25">
      <c r="A3703">
        <v>3702</v>
      </c>
      <c r="B3703" s="579">
        <f t="shared" si="236"/>
        <v>236302.5</v>
      </c>
      <c r="C3703" s="586">
        <f t="shared" si="233"/>
        <v>3.5</v>
      </c>
      <c r="F3703">
        <v>3702</v>
      </c>
      <c r="G3703" s="587">
        <f t="shared" si="234"/>
        <v>472605</v>
      </c>
      <c r="H3703" s="586">
        <f t="shared" si="235"/>
        <v>7</v>
      </c>
    </row>
    <row r="3704" spans="1:8" x14ac:dyDescent="0.25">
      <c r="A3704">
        <v>3703</v>
      </c>
      <c r="B3704" s="579">
        <f t="shared" si="236"/>
        <v>236302.5</v>
      </c>
      <c r="C3704" s="586">
        <f t="shared" si="233"/>
        <v>3.5</v>
      </c>
      <c r="F3704">
        <v>3703</v>
      </c>
      <c r="G3704" s="587">
        <f t="shared" si="234"/>
        <v>472605</v>
      </c>
      <c r="H3704" s="586">
        <f t="shared" si="235"/>
        <v>7</v>
      </c>
    </row>
    <row r="3705" spans="1:8" x14ac:dyDescent="0.25">
      <c r="A3705">
        <v>3704</v>
      </c>
      <c r="B3705" s="579">
        <f t="shared" si="236"/>
        <v>236302.5</v>
      </c>
      <c r="C3705" s="586">
        <f t="shared" si="233"/>
        <v>3.5</v>
      </c>
      <c r="F3705">
        <v>3704</v>
      </c>
      <c r="G3705" s="587">
        <f t="shared" si="234"/>
        <v>472605</v>
      </c>
      <c r="H3705" s="586">
        <f t="shared" si="235"/>
        <v>7</v>
      </c>
    </row>
    <row r="3706" spans="1:8" x14ac:dyDescent="0.25">
      <c r="A3706">
        <v>3705</v>
      </c>
      <c r="B3706" s="579">
        <f t="shared" si="236"/>
        <v>236302.5</v>
      </c>
      <c r="C3706" s="586">
        <f t="shared" si="233"/>
        <v>3.5</v>
      </c>
      <c r="F3706">
        <v>3705</v>
      </c>
      <c r="G3706" s="587">
        <f t="shared" si="234"/>
        <v>472605</v>
      </c>
      <c r="H3706" s="586">
        <f t="shared" si="235"/>
        <v>7</v>
      </c>
    </row>
    <row r="3707" spans="1:8" x14ac:dyDescent="0.25">
      <c r="A3707">
        <v>3706</v>
      </c>
      <c r="B3707" s="579">
        <f t="shared" si="236"/>
        <v>236302.5</v>
      </c>
      <c r="C3707" s="586">
        <f t="shared" si="233"/>
        <v>3.5</v>
      </c>
      <c r="F3707">
        <v>3706</v>
      </c>
      <c r="G3707" s="587">
        <f t="shared" si="234"/>
        <v>472605</v>
      </c>
      <c r="H3707" s="586">
        <f t="shared" si="235"/>
        <v>7</v>
      </c>
    </row>
    <row r="3708" spans="1:8" x14ac:dyDescent="0.25">
      <c r="A3708">
        <v>3707</v>
      </c>
      <c r="B3708" s="579">
        <f t="shared" si="236"/>
        <v>236302.5</v>
      </c>
      <c r="C3708" s="586">
        <f t="shared" si="233"/>
        <v>3.5</v>
      </c>
      <c r="F3708">
        <v>3707</v>
      </c>
      <c r="G3708" s="587">
        <f t="shared" si="234"/>
        <v>472605</v>
      </c>
      <c r="H3708" s="586">
        <f t="shared" si="235"/>
        <v>7</v>
      </c>
    </row>
    <row r="3709" spans="1:8" x14ac:dyDescent="0.25">
      <c r="A3709">
        <v>3708</v>
      </c>
      <c r="B3709" s="579">
        <f t="shared" si="236"/>
        <v>236302.5</v>
      </c>
      <c r="C3709" s="586">
        <f t="shared" si="233"/>
        <v>3.5</v>
      </c>
      <c r="F3709">
        <v>3708</v>
      </c>
      <c r="G3709" s="587">
        <f t="shared" si="234"/>
        <v>472605</v>
      </c>
      <c r="H3709" s="586">
        <f t="shared" si="235"/>
        <v>7</v>
      </c>
    </row>
    <row r="3710" spans="1:8" x14ac:dyDescent="0.25">
      <c r="A3710">
        <v>3709</v>
      </c>
      <c r="B3710" s="579">
        <f t="shared" si="236"/>
        <v>236302.5</v>
      </c>
      <c r="C3710" s="586">
        <f t="shared" si="233"/>
        <v>3.5</v>
      </c>
      <c r="F3710">
        <v>3709</v>
      </c>
      <c r="G3710" s="587">
        <f t="shared" si="234"/>
        <v>472605</v>
      </c>
      <c r="H3710" s="586">
        <f t="shared" si="235"/>
        <v>7</v>
      </c>
    </row>
    <row r="3711" spans="1:8" x14ac:dyDescent="0.25">
      <c r="A3711">
        <v>3710</v>
      </c>
      <c r="B3711" s="579">
        <f t="shared" si="236"/>
        <v>236302.5</v>
      </c>
      <c r="C3711" s="586">
        <f t="shared" si="233"/>
        <v>3.5</v>
      </c>
      <c r="F3711">
        <v>3710</v>
      </c>
      <c r="G3711" s="587">
        <f t="shared" si="234"/>
        <v>472605</v>
      </c>
      <c r="H3711" s="586">
        <f t="shared" si="235"/>
        <v>7</v>
      </c>
    </row>
    <row r="3712" spans="1:8" x14ac:dyDescent="0.25">
      <c r="A3712">
        <v>3711</v>
      </c>
      <c r="B3712" s="579">
        <f t="shared" si="236"/>
        <v>236302.5</v>
      </c>
      <c r="C3712" s="586">
        <f t="shared" si="233"/>
        <v>3.5</v>
      </c>
      <c r="F3712">
        <v>3711</v>
      </c>
      <c r="G3712" s="587">
        <f t="shared" si="234"/>
        <v>472605</v>
      </c>
      <c r="H3712" s="586">
        <f t="shared" si="235"/>
        <v>7</v>
      </c>
    </row>
    <row r="3713" spans="1:8" x14ac:dyDescent="0.25">
      <c r="A3713">
        <v>3712</v>
      </c>
      <c r="B3713" s="579">
        <f t="shared" si="236"/>
        <v>236302.5</v>
      </c>
      <c r="C3713" s="586">
        <f t="shared" si="233"/>
        <v>3.5</v>
      </c>
      <c r="F3713">
        <v>3712</v>
      </c>
      <c r="G3713" s="587">
        <f t="shared" si="234"/>
        <v>472605</v>
      </c>
      <c r="H3713" s="586">
        <f t="shared" si="235"/>
        <v>7</v>
      </c>
    </row>
    <row r="3714" spans="1:8" x14ac:dyDescent="0.25">
      <c r="A3714">
        <v>3713</v>
      </c>
      <c r="B3714" s="579">
        <f t="shared" si="236"/>
        <v>236302.5</v>
      </c>
      <c r="C3714" s="586">
        <f t="shared" si="233"/>
        <v>3.5</v>
      </c>
      <c r="F3714">
        <v>3713</v>
      </c>
      <c r="G3714" s="587">
        <f t="shared" si="234"/>
        <v>472605</v>
      </c>
      <c r="H3714" s="586">
        <f t="shared" si="235"/>
        <v>7</v>
      </c>
    </row>
    <row r="3715" spans="1:8" x14ac:dyDescent="0.25">
      <c r="A3715">
        <v>3714</v>
      </c>
      <c r="B3715" s="579">
        <f t="shared" si="236"/>
        <v>236302.5</v>
      </c>
      <c r="C3715" s="586">
        <f t="shared" ref="C3715:C3778" si="237">B3715/$D$2</f>
        <v>3.5</v>
      </c>
      <c r="F3715">
        <v>3714</v>
      </c>
      <c r="G3715" s="587">
        <f t="shared" ref="G3715:G3778" si="238">H3715*$D$2</f>
        <v>472605</v>
      </c>
      <c r="H3715" s="586">
        <f t="shared" si="235"/>
        <v>7</v>
      </c>
    </row>
    <row r="3716" spans="1:8" x14ac:dyDescent="0.25">
      <c r="A3716">
        <v>3715</v>
      </c>
      <c r="B3716" s="579">
        <f t="shared" si="236"/>
        <v>236302.5</v>
      </c>
      <c r="C3716" s="586">
        <f t="shared" si="237"/>
        <v>3.5</v>
      </c>
      <c r="F3716">
        <v>3715</v>
      </c>
      <c r="G3716" s="587">
        <f t="shared" si="238"/>
        <v>472605</v>
      </c>
      <c r="H3716" s="586">
        <f t="shared" si="235"/>
        <v>7</v>
      </c>
    </row>
    <row r="3717" spans="1:8" x14ac:dyDescent="0.25">
      <c r="A3717">
        <v>3716</v>
      </c>
      <c r="B3717" s="579">
        <f t="shared" si="236"/>
        <v>236302.5</v>
      </c>
      <c r="C3717" s="586">
        <f t="shared" si="237"/>
        <v>3.5</v>
      </c>
      <c r="F3717">
        <v>3716</v>
      </c>
      <c r="G3717" s="587">
        <f t="shared" si="238"/>
        <v>472605</v>
      </c>
      <c r="H3717" s="586">
        <f t="shared" si="235"/>
        <v>7</v>
      </c>
    </row>
    <row r="3718" spans="1:8" x14ac:dyDescent="0.25">
      <c r="A3718">
        <v>3717</v>
      </c>
      <c r="B3718" s="579">
        <f t="shared" si="236"/>
        <v>236302.5</v>
      </c>
      <c r="C3718" s="586">
        <f t="shared" si="237"/>
        <v>3.5</v>
      </c>
      <c r="F3718">
        <v>3717</v>
      </c>
      <c r="G3718" s="587">
        <f t="shared" si="238"/>
        <v>472605</v>
      </c>
      <c r="H3718" s="586">
        <f t="shared" si="235"/>
        <v>7</v>
      </c>
    </row>
    <row r="3719" spans="1:8" x14ac:dyDescent="0.25">
      <c r="A3719">
        <v>3718</v>
      </c>
      <c r="B3719" s="579">
        <f t="shared" si="236"/>
        <v>236302.5</v>
      </c>
      <c r="C3719" s="586">
        <f t="shared" si="237"/>
        <v>3.5</v>
      </c>
      <c r="F3719">
        <v>3718</v>
      </c>
      <c r="G3719" s="587">
        <f t="shared" si="238"/>
        <v>472605</v>
      </c>
      <c r="H3719" s="586">
        <f t="shared" si="235"/>
        <v>7</v>
      </c>
    </row>
    <row r="3720" spans="1:8" x14ac:dyDescent="0.25">
      <c r="A3720">
        <v>3719</v>
      </c>
      <c r="B3720" s="579">
        <f t="shared" si="236"/>
        <v>236302.5</v>
      </c>
      <c r="C3720" s="586">
        <f t="shared" si="237"/>
        <v>3.5</v>
      </c>
      <c r="F3720">
        <v>3719</v>
      </c>
      <c r="G3720" s="587">
        <f t="shared" si="238"/>
        <v>472605</v>
      </c>
      <c r="H3720" s="586">
        <f t="shared" si="235"/>
        <v>7</v>
      </c>
    </row>
    <row r="3721" spans="1:8" x14ac:dyDescent="0.25">
      <c r="A3721">
        <v>3720</v>
      </c>
      <c r="B3721" s="579">
        <f t="shared" si="236"/>
        <v>236302.5</v>
      </c>
      <c r="C3721" s="586">
        <f t="shared" si="237"/>
        <v>3.5</v>
      </c>
      <c r="F3721">
        <v>3720</v>
      </c>
      <c r="G3721" s="587">
        <f t="shared" si="238"/>
        <v>472605</v>
      </c>
      <c r="H3721" s="586">
        <f t="shared" si="235"/>
        <v>7</v>
      </c>
    </row>
    <row r="3722" spans="1:8" x14ac:dyDescent="0.25">
      <c r="A3722">
        <v>3721</v>
      </c>
      <c r="B3722" s="579">
        <f t="shared" si="236"/>
        <v>236302.5</v>
      </c>
      <c r="C3722" s="586">
        <f t="shared" si="237"/>
        <v>3.5</v>
      </c>
      <c r="F3722">
        <v>3721</v>
      </c>
      <c r="G3722" s="587">
        <f t="shared" si="238"/>
        <v>472605</v>
      </c>
      <c r="H3722" s="586">
        <f t="shared" si="235"/>
        <v>7</v>
      </c>
    </row>
    <row r="3723" spans="1:8" x14ac:dyDescent="0.25">
      <c r="A3723">
        <v>3722</v>
      </c>
      <c r="B3723" s="579">
        <f t="shared" si="236"/>
        <v>236302.5</v>
      </c>
      <c r="C3723" s="586">
        <f t="shared" si="237"/>
        <v>3.5</v>
      </c>
      <c r="F3723">
        <v>3722</v>
      </c>
      <c r="G3723" s="587">
        <f t="shared" si="238"/>
        <v>472605</v>
      </c>
      <c r="H3723" s="586">
        <f t="shared" si="235"/>
        <v>7</v>
      </c>
    </row>
    <row r="3724" spans="1:8" x14ac:dyDescent="0.25">
      <c r="A3724">
        <v>3723</v>
      </c>
      <c r="B3724" s="579">
        <f t="shared" si="236"/>
        <v>236302.5</v>
      </c>
      <c r="C3724" s="586">
        <f t="shared" si="237"/>
        <v>3.5</v>
      </c>
      <c r="F3724">
        <v>3723</v>
      </c>
      <c r="G3724" s="587">
        <f t="shared" si="238"/>
        <v>472605</v>
      </c>
      <c r="H3724" s="586">
        <f t="shared" si="235"/>
        <v>7</v>
      </c>
    </row>
    <row r="3725" spans="1:8" x14ac:dyDescent="0.25">
      <c r="A3725">
        <v>3724</v>
      </c>
      <c r="B3725" s="579">
        <f t="shared" si="236"/>
        <v>236302.5</v>
      </c>
      <c r="C3725" s="586">
        <f t="shared" si="237"/>
        <v>3.5</v>
      </c>
      <c r="F3725">
        <v>3724</v>
      </c>
      <c r="G3725" s="587">
        <f t="shared" si="238"/>
        <v>472605</v>
      </c>
      <c r="H3725" s="586">
        <f t="shared" si="235"/>
        <v>7</v>
      </c>
    </row>
    <row r="3726" spans="1:8" x14ac:dyDescent="0.25">
      <c r="A3726">
        <v>3725</v>
      </c>
      <c r="B3726" s="579">
        <f t="shared" si="236"/>
        <v>236302.5</v>
      </c>
      <c r="C3726" s="586">
        <f t="shared" si="237"/>
        <v>3.5</v>
      </c>
      <c r="F3726">
        <v>3725</v>
      </c>
      <c r="G3726" s="587">
        <f t="shared" si="238"/>
        <v>472605</v>
      </c>
      <c r="H3726" s="586">
        <f t="shared" si="235"/>
        <v>7</v>
      </c>
    </row>
    <row r="3727" spans="1:8" x14ac:dyDescent="0.25">
      <c r="A3727">
        <v>3726</v>
      </c>
      <c r="B3727" s="579">
        <f t="shared" si="236"/>
        <v>236302.5</v>
      </c>
      <c r="C3727" s="586">
        <f t="shared" si="237"/>
        <v>3.5</v>
      </c>
      <c r="F3727">
        <v>3726</v>
      </c>
      <c r="G3727" s="587">
        <f t="shared" si="238"/>
        <v>472605</v>
      </c>
      <c r="H3727" s="586">
        <f t="shared" si="235"/>
        <v>7</v>
      </c>
    </row>
    <row r="3728" spans="1:8" x14ac:dyDescent="0.25">
      <c r="A3728">
        <v>3727</v>
      </c>
      <c r="B3728" s="579">
        <f t="shared" si="236"/>
        <v>236302.5</v>
      </c>
      <c r="C3728" s="586">
        <f t="shared" si="237"/>
        <v>3.5</v>
      </c>
      <c r="F3728">
        <v>3727</v>
      </c>
      <c r="G3728" s="587">
        <f t="shared" si="238"/>
        <v>472605</v>
      </c>
      <c r="H3728" s="586">
        <f t="shared" si="235"/>
        <v>7</v>
      </c>
    </row>
    <row r="3729" spans="1:8" x14ac:dyDescent="0.25">
      <c r="A3729">
        <v>3728</v>
      </c>
      <c r="B3729" s="579">
        <f t="shared" si="236"/>
        <v>236302.5</v>
      </c>
      <c r="C3729" s="586">
        <f t="shared" si="237"/>
        <v>3.5</v>
      </c>
      <c r="F3729">
        <v>3728</v>
      </c>
      <c r="G3729" s="587">
        <f t="shared" si="238"/>
        <v>472605</v>
      </c>
      <c r="H3729" s="586">
        <f t="shared" si="235"/>
        <v>7</v>
      </c>
    </row>
    <row r="3730" spans="1:8" x14ac:dyDescent="0.25">
      <c r="A3730">
        <v>3729</v>
      </c>
      <c r="B3730" s="579">
        <f t="shared" si="236"/>
        <v>236302.5</v>
      </c>
      <c r="C3730" s="586">
        <f t="shared" si="237"/>
        <v>3.5</v>
      </c>
      <c r="F3730">
        <v>3729</v>
      </c>
      <c r="G3730" s="587">
        <f t="shared" si="238"/>
        <v>472605</v>
      </c>
      <c r="H3730" s="586">
        <f t="shared" si="235"/>
        <v>7</v>
      </c>
    </row>
    <row r="3731" spans="1:8" x14ac:dyDescent="0.25">
      <c r="A3731">
        <v>3730</v>
      </c>
      <c r="B3731" s="579">
        <f t="shared" si="236"/>
        <v>236302.5</v>
      </c>
      <c r="C3731" s="586">
        <f t="shared" si="237"/>
        <v>3.5</v>
      </c>
      <c r="F3731">
        <v>3730</v>
      </c>
      <c r="G3731" s="587">
        <f t="shared" si="238"/>
        <v>472605</v>
      </c>
      <c r="H3731" s="586">
        <f t="shared" ref="H3731:H3794" si="239">$L$7</f>
        <v>7</v>
      </c>
    </row>
    <row r="3732" spans="1:8" x14ac:dyDescent="0.25">
      <c r="A3732">
        <v>3731</v>
      </c>
      <c r="B3732" s="579">
        <f t="shared" si="236"/>
        <v>236302.5</v>
      </c>
      <c r="C3732" s="586">
        <f t="shared" si="237"/>
        <v>3.5</v>
      </c>
      <c r="F3732">
        <v>3731</v>
      </c>
      <c r="G3732" s="587">
        <f t="shared" si="238"/>
        <v>472605</v>
      </c>
      <c r="H3732" s="586">
        <f t="shared" si="239"/>
        <v>7</v>
      </c>
    </row>
    <row r="3733" spans="1:8" x14ac:dyDescent="0.25">
      <c r="A3733">
        <v>3732</v>
      </c>
      <c r="B3733" s="579">
        <f t="shared" si="236"/>
        <v>236302.5</v>
      </c>
      <c r="C3733" s="586">
        <f t="shared" si="237"/>
        <v>3.5</v>
      </c>
      <c r="F3733">
        <v>3732</v>
      </c>
      <c r="G3733" s="587">
        <f t="shared" si="238"/>
        <v>472605</v>
      </c>
      <c r="H3733" s="586">
        <f t="shared" si="239"/>
        <v>7</v>
      </c>
    </row>
    <row r="3734" spans="1:8" x14ac:dyDescent="0.25">
      <c r="A3734">
        <v>3733</v>
      </c>
      <c r="B3734" s="579">
        <f t="shared" si="236"/>
        <v>236302.5</v>
      </c>
      <c r="C3734" s="586">
        <f t="shared" si="237"/>
        <v>3.5</v>
      </c>
      <c r="F3734">
        <v>3733</v>
      </c>
      <c r="G3734" s="587">
        <f t="shared" si="238"/>
        <v>472605</v>
      </c>
      <c r="H3734" s="586">
        <f t="shared" si="239"/>
        <v>7</v>
      </c>
    </row>
    <row r="3735" spans="1:8" x14ac:dyDescent="0.25">
      <c r="A3735">
        <v>3734</v>
      </c>
      <c r="B3735" s="579">
        <f t="shared" si="236"/>
        <v>236302.5</v>
      </c>
      <c r="C3735" s="586">
        <f t="shared" si="237"/>
        <v>3.5</v>
      </c>
      <c r="F3735">
        <v>3734</v>
      </c>
      <c r="G3735" s="587">
        <f t="shared" si="238"/>
        <v>472605</v>
      </c>
      <c r="H3735" s="586">
        <f t="shared" si="239"/>
        <v>7</v>
      </c>
    </row>
    <row r="3736" spans="1:8" x14ac:dyDescent="0.25">
      <c r="A3736">
        <v>3735</v>
      </c>
      <c r="B3736" s="579">
        <f t="shared" si="236"/>
        <v>236302.5</v>
      </c>
      <c r="C3736" s="586">
        <f t="shared" si="237"/>
        <v>3.5</v>
      </c>
      <c r="F3736">
        <v>3735</v>
      </c>
      <c r="G3736" s="587">
        <f t="shared" si="238"/>
        <v>472605</v>
      </c>
      <c r="H3736" s="586">
        <f t="shared" si="239"/>
        <v>7</v>
      </c>
    </row>
    <row r="3737" spans="1:8" x14ac:dyDescent="0.25">
      <c r="A3737">
        <v>3736</v>
      </c>
      <c r="B3737" s="579">
        <f t="shared" si="236"/>
        <v>236302.5</v>
      </c>
      <c r="C3737" s="586">
        <f t="shared" si="237"/>
        <v>3.5</v>
      </c>
      <c r="F3737">
        <v>3736</v>
      </c>
      <c r="G3737" s="587">
        <f t="shared" si="238"/>
        <v>472605</v>
      </c>
      <c r="H3737" s="586">
        <f t="shared" si="239"/>
        <v>7</v>
      </c>
    </row>
    <row r="3738" spans="1:8" x14ac:dyDescent="0.25">
      <c r="A3738">
        <v>3737</v>
      </c>
      <c r="B3738" s="579">
        <f t="shared" si="236"/>
        <v>236302.5</v>
      </c>
      <c r="C3738" s="586">
        <f t="shared" si="237"/>
        <v>3.5</v>
      </c>
      <c r="F3738">
        <v>3737</v>
      </c>
      <c r="G3738" s="587">
        <f t="shared" si="238"/>
        <v>472605</v>
      </c>
      <c r="H3738" s="586">
        <f t="shared" si="239"/>
        <v>7</v>
      </c>
    </row>
    <row r="3739" spans="1:8" x14ac:dyDescent="0.25">
      <c r="A3739">
        <v>3738</v>
      </c>
      <c r="B3739" s="579">
        <f t="shared" ref="B3739:B3802" si="240">3.5*$D$2</f>
        <v>236302.5</v>
      </c>
      <c r="C3739" s="586">
        <f t="shared" si="237"/>
        <v>3.5</v>
      </c>
      <c r="F3739">
        <v>3738</v>
      </c>
      <c r="G3739" s="587">
        <f t="shared" si="238"/>
        <v>472605</v>
      </c>
      <c r="H3739" s="586">
        <f t="shared" si="239"/>
        <v>7</v>
      </c>
    </row>
    <row r="3740" spans="1:8" x14ac:dyDescent="0.25">
      <c r="A3740">
        <v>3739</v>
      </c>
      <c r="B3740" s="579">
        <f t="shared" si="240"/>
        <v>236302.5</v>
      </c>
      <c r="C3740" s="586">
        <f t="shared" si="237"/>
        <v>3.5</v>
      </c>
      <c r="F3740">
        <v>3739</v>
      </c>
      <c r="G3740" s="587">
        <f t="shared" si="238"/>
        <v>472605</v>
      </c>
      <c r="H3740" s="586">
        <f t="shared" si="239"/>
        <v>7</v>
      </c>
    </row>
    <row r="3741" spans="1:8" x14ac:dyDescent="0.25">
      <c r="A3741">
        <v>3740</v>
      </c>
      <c r="B3741" s="579">
        <f t="shared" si="240"/>
        <v>236302.5</v>
      </c>
      <c r="C3741" s="586">
        <f t="shared" si="237"/>
        <v>3.5</v>
      </c>
      <c r="F3741">
        <v>3740</v>
      </c>
      <c r="G3741" s="587">
        <f t="shared" si="238"/>
        <v>472605</v>
      </c>
      <c r="H3741" s="586">
        <f t="shared" si="239"/>
        <v>7</v>
      </c>
    </row>
    <row r="3742" spans="1:8" x14ac:dyDescent="0.25">
      <c r="A3742">
        <v>3741</v>
      </c>
      <c r="B3742" s="579">
        <f t="shared" si="240"/>
        <v>236302.5</v>
      </c>
      <c r="C3742" s="586">
        <f t="shared" si="237"/>
        <v>3.5</v>
      </c>
      <c r="F3742">
        <v>3741</v>
      </c>
      <c r="G3742" s="587">
        <f t="shared" si="238"/>
        <v>472605</v>
      </c>
      <c r="H3742" s="586">
        <f t="shared" si="239"/>
        <v>7</v>
      </c>
    </row>
    <row r="3743" spans="1:8" x14ac:dyDescent="0.25">
      <c r="A3743">
        <v>3742</v>
      </c>
      <c r="B3743" s="579">
        <f t="shared" si="240"/>
        <v>236302.5</v>
      </c>
      <c r="C3743" s="586">
        <f t="shared" si="237"/>
        <v>3.5</v>
      </c>
      <c r="F3743">
        <v>3742</v>
      </c>
      <c r="G3743" s="587">
        <f t="shared" si="238"/>
        <v>472605</v>
      </c>
      <c r="H3743" s="586">
        <f t="shared" si="239"/>
        <v>7</v>
      </c>
    </row>
    <row r="3744" spans="1:8" x14ac:dyDescent="0.25">
      <c r="A3744">
        <v>3743</v>
      </c>
      <c r="B3744" s="579">
        <f t="shared" si="240"/>
        <v>236302.5</v>
      </c>
      <c r="C3744" s="586">
        <f t="shared" si="237"/>
        <v>3.5</v>
      </c>
      <c r="F3744">
        <v>3743</v>
      </c>
      <c r="G3744" s="587">
        <f t="shared" si="238"/>
        <v>472605</v>
      </c>
      <c r="H3744" s="586">
        <f t="shared" si="239"/>
        <v>7</v>
      </c>
    </row>
    <row r="3745" spans="1:8" x14ac:dyDescent="0.25">
      <c r="A3745">
        <v>3744</v>
      </c>
      <c r="B3745" s="579">
        <f t="shared" si="240"/>
        <v>236302.5</v>
      </c>
      <c r="C3745" s="586">
        <f t="shared" si="237"/>
        <v>3.5</v>
      </c>
      <c r="F3745">
        <v>3744</v>
      </c>
      <c r="G3745" s="587">
        <f t="shared" si="238"/>
        <v>472605</v>
      </c>
      <c r="H3745" s="586">
        <f t="shared" si="239"/>
        <v>7</v>
      </c>
    </row>
    <row r="3746" spans="1:8" x14ac:dyDescent="0.25">
      <c r="A3746">
        <v>3745</v>
      </c>
      <c r="B3746" s="579">
        <f t="shared" si="240"/>
        <v>236302.5</v>
      </c>
      <c r="C3746" s="586">
        <f t="shared" si="237"/>
        <v>3.5</v>
      </c>
      <c r="F3746">
        <v>3745</v>
      </c>
      <c r="G3746" s="587">
        <f t="shared" si="238"/>
        <v>472605</v>
      </c>
      <c r="H3746" s="586">
        <f t="shared" si="239"/>
        <v>7</v>
      </c>
    </row>
    <row r="3747" spans="1:8" x14ac:dyDescent="0.25">
      <c r="A3747">
        <v>3746</v>
      </c>
      <c r="B3747" s="579">
        <f t="shared" si="240"/>
        <v>236302.5</v>
      </c>
      <c r="C3747" s="586">
        <f t="shared" si="237"/>
        <v>3.5</v>
      </c>
      <c r="F3747">
        <v>3746</v>
      </c>
      <c r="G3747" s="587">
        <f t="shared" si="238"/>
        <v>472605</v>
      </c>
      <c r="H3747" s="586">
        <f t="shared" si="239"/>
        <v>7</v>
      </c>
    </row>
    <row r="3748" spans="1:8" x14ac:dyDescent="0.25">
      <c r="A3748">
        <v>3747</v>
      </c>
      <c r="B3748" s="579">
        <f t="shared" si="240"/>
        <v>236302.5</v>
      </c>
      <c r="C3748" s="586">
        <f t="shared" si="237"/>
        <v>3.5</v>
      </c>
      <c r="F3748">
        <v>3747</v>
      </c>
      <c r="G3748" s="587">
        <f t="shared" si="238"/>
        <v>472605</v>
      </c>
      <c r="H3748" s="586">
        <f t="shared" si="239"/>
        <v>7</v>
      </c>
    </row>
    <row r="3749" spans="1:8" x14ac:dyDescent="0.25">
      <c r="A3749">
        <v>3748</v>
      </c>
      <c r="B3749" s="579">
        <f t="shared" si="240"/>
        <v>236302.5</v>
      </c>
      <c r="C3749" s="586">
        <f t="shared" si="237"/>
        <v>3.5</v>
      </c>
      <c r="F3749">
        <v>3748</v>
      </c>
      <c r="G3749" s="587">
        <f t="shared" si="238"/>
        <v>472605</v>
      </c>
      <c r="H3749" s="586">
        <f t="shared" si="239"/>
        <v>7</v>
      </c>
    </row>
    <row r="3750" spans="1:8" x14ac:dyDescent="0.25">
      <c r="A3750">
        <v>3749</v>
      </c>
      <c r="B3750" s="579">
        <f t="shared" si="240"/>
        <v>236302.5</v>
      </c>
      <c r="C3750" s="586">
        <f t="shared" si="237"/>
        <v>3.5</v>
      </c>
      <c r="F3750">
        <v>3749</v>
      </c>
      <c r="G3750" s="587">
        <f t="shared" si="238"/>
        <v>472605</v>
      </c>
      <c r="H3750" s="586">
        <f t="shared" si="239"/>
        <v>7</v>
      </c>
    </row>
    <row r="3751" spans="1:8" x14ac:dyDescent="0.25">
      <c r="A3751">
        <v>3750</v>
      </c>
      <c r="B3751" s="579">
        <f t="shared" si="240"/>
        <v>236302.5</v>
      </c>
      <c r="C3751" s="586">
        <f t="shared" si="237"/>
        <v>3.5</v>
      </c>
      <c r="F3751">
        <v>3750</v>
      </c>
      <c r="G3751" s="587">
        <f t="shared" si="238"/>
        <v>472605</v>
      </c>
      <c r="H3751" s="586">
        <f t="shared" si="239"/>
        <v>7</v>
      </c>
    </row>
    <row r="3752" spans="1:8" x14ac:dyDescent="0.25">
      <c r="A3752">
        <v>3751</v>
      </c>
      <c r="B3752" s="579">
        <f t="shared" si="240"/>
        <v>236302.5</v>
      </c>
      <c r="C3752" s="586">
        <f t="shared" si="237"/>
        <v>3.5</v>
      </c>
      <c r="F3752">
        <v>3751</v>
      </c>
      <c r="G3752" s="587">
        <f t="shared" si="238"/>
        <v>472605</v>
      </c>
      <c r="H3752" s="586">
        <f t="shared" si="239"/>
        <v>7</v>
      </c>
    </row>
    <row r="3753" spans="1:8" x14ac:dyDescent="0.25">
      <c r="A3753">
        <v>3752</v>
      </c>
      <c r="B3753" s="579">
        <f t="shared" si="240"/>
        <v>236302.5</v>
      </c>
      <c r="C3753" s="586">
        <f t="shared" si="237"/>
        <v>3.5</v>
      </c>
      <c r="F3753">
        <v>3752</v>
      </c>
      <c r="G3753" s="587">
        <f t="shared" si="238"/>
        <v>472605</v>
      </c>
      <c r="H3753" s="586">
        <f t="shared" si="239"/>
        <v>7</v>
      </c>
    </row>
    <row r="3754" spans="1:8" x14ac:dyDescent="0.25">
      <c r="A3754">
        <v>3753</v>
      </c>
      <c r="B3754" s="579">
        <f t="shared" si="240"/>
        <v>236302.5</v>
      </c>
      <c r="C3754" s="586">
        <f t="shared" si="237"/>
        <v>3.5</v>
      </c>
      <c r="F3754">
        <v>3753</v>
      </c>
      <c r="G3754" s="587">
        <f t="shared" si="238"/>
        <v>472605</v>
      </c>
      <c r="H3754" s="586">
        <f t="shared" si="239"/>
        <v>7</v>
      </c>
    </row>
    <row r="3755" spans="1:8" x14ac:dyDescent="0.25">
      <c r="A3755">
        <v>3754</v>
      </c>
      <c r="B3755" s="579">
        <f t="shared" si="240"/>
        <v>236302.5</v>
      </c>
      <c r="C3755" s="586">
        <f t="shared" si="237"/>
        <v>3.5</v>
      </c>
      <c r="F3755">
        <v>3754</v>
      </c>
      <c r="G3755" s="587">
        <f t="shared" si="238"/>
        <v>472605</v>
      </c>
      <c r="H3755" s="586">
        <f t="shared" si="239"/>
        <v>7</v>
      </c>
    </row>
    <row r="3756" spans="1:8" x14ac:dyDescent="0.25">
      <c r="A3756">
        <v>3755</v>
      </c>
      <c r="B3756" s="579">
        <f t="shared" si="240"/>
        <v>236302.5</v>
      </c>
      <c r="C3756" s="586">
        <f t="shared" si="237"/>
        <v>3.5</v>
      </c>
      <c r="F3756">
        <v>3755</v>
      </c>
      <c r="G3756" s="587">
        <f t="shared" si="238"/>
        <v>472605</v>
      </c>
      <c r="H3756" s="586">
        <f t="shared" si="239"/>
        <v>7</v>
      </c>
    </row>
    <row r="3757" spans="1:8" x14ac:dyDescent="0.25">
      <c r="A3757">
        <v>3756</v>
      </c>
      <c r="B3757" s="579">
        <f t="shared" si="240"/>
        <v>236302.5</v>
      </c>
      <c r="C3757" s="586">
        <f t="shared" si="237"/>
        <v>3.5</v>
      </c>
      <c r="F3757">
        <v>3756</v>
      </c>
      <c r="G3757" s="587">
        <f t="shared" si="238"/>
        <v>472605</v>
      </c>
      <c r="H3757" s="586">
        <f t="shared" si="239"/>
        <v>7</v>
      </c>
    </row>
    <row r="3758" spans="1:8" x14ac:dyDescent="0.25">
      <c r="A3758">
        <v>3757</v>
      </c>
      <c r="B3758" s="579">
        <f t="shared" si="240"/>
        <v>236302.5</v>
      </c>
      <c r="C3758" s="586">
        <f t="shared" si="237"/>
        <v>3.5</v>
      </c>
      <c r="F3758">
        <v>3757</v>
      </c>
      <c r="G3758" s="587">
        <f t="shared" si="238"/>
        <v>472605</v>
      </c>
      <c r="H3758" s="586">
        <f t="shared" si="239"/>
        <v>7</v>
      </c>
    </row>
    <row r="3759" spans="1:8" x14ac:dyDescent="0.25">
      <c r="A3759">
        <v>3758</v>
      </c>
      <c r="B3759" s="579">
        <f t="shared" si="240"/>
        <v>236302.5</v>
      </c>
      <c r="C3759" s="586">
        <f t="shared" si="237"/>
        <v>3.5</v>
      </c>
      <c r="F3759">
        <v>3758</v>
      </c>
      <c r="G3759" s="587">
        <f t="shared" si="238"/>
        <v>472605</v>
      </c>
      <c r="H3759" s="586">
        <f t="shared" si="239"/>
        <v>7</v>
      </c>
    </row>
    <row r="3760" spans="1:8" x14ac:dyDescent="0.25">
      <c r="A3760">
        <v>3759</v>
      </c>
      <c r="B3760" s="579">
        <f t="shared" si="240"/>
        <v>236302.5</v>
      </c>
      <c r="C3760" s="586">
        <f t="shared" si="237"/>
        <v>3.5</v>
      </c>
      <c r="F3760">
        <v>3759</v>
      </c>
      <c r="G3760" s="587">
        <f t="shared" si="238"/>
        <v>472605</v>
      </c>
      <c r="H3760" s="586">
        <f t="shared" si="239"/>
        <v>7</v>
      </c>
    </row>
    <row r="3761" spans="1:8" x14ac:dyDescent="0.25">
      <c r="A3761">
        <v>3760</v>
      </c>
      <c r="B3761" s="579">
        <f t="shared" si="240"/>
        <v>236302.5</v>
      </c>
      <c r="C3761" s="586">
        <f t="shared" si="237"/>
        <v>3.5</v>
      </c>
      <c r="F3761">
        <v>3760</v>
      </c>
      <c r="G3761" s="587">
        <f t="shared" si="238"/>
        <v>472605</v>
      </c>
      <c r="H3761" s="586">
        <f t="shared" si="239"/>
        <v>7</v>
      </c>
    </row>
    <row r="3762" spans="1:8" x14ac:dyDescent="0.25">
      <c r="A3762">
        <v>3761</v>
      </c>
      <c r="B3762" s="579">
        <f t="shared" si="240"/>
        <v>236302.5</v>
      </c>
      <c r="C3762" s="586">
        <f t="shared" si="237"/>
        <v>3.5</v>
      </c>
      <c r="F3762">
        <v>3761</v>
      </c>
      <c r="G3762" s="587">
        <f t="shared" si="238"/>
        <v>472605</v>
      </c>
      <c r="H3762" s="586">
        <f t="shared" si="239"/>
        <v>7</v>
      </c>
    </row>
    <row r="3763" spans="1:8" x14ac:dyDescent="0.25">
      <c r="A3763">
        <v>3762</v>
      </c>
      <c r="B3763" s="579">
        <f t="shared" si="240"/>
        <v>236302.5</v>
      </c>
      <c r="C3763" s="586">
        <f t="shared" si="237"/>
        <v>3.5</v>
      </c>
      <c r="F3763">
        <v>3762</v>
      </c>
      <c r="G3763" s="587">
        <f t="shared" si="238"/>
        <v>472605</v>
      </c>
      <c r="H3763" s="586">
        <f t="shared" si="239"/>
        <v>7</v>
      </c>
    </row>
    <row r="3764" spans="1:8" x14ac:dyDescent="0.25">
      <c r="A3764">
        <v>3763</v>
      </c>
      <c r="B3764" s="579">
        <f t="shared" si="240"/>
        <v>236302.5</v>
      </c>
      <c r="C3764" s="586">
        <f t="shared" si="237"/>
        <v>3.5</v>
      </c>
      <c r="F3764">
        <v>3763</v>
      </c>
      <c r="G3764" s="587">
        <f t="shared" si="238"/>
        <v>472605</v>
      </c>
      <c r="H3764" s="586">
        <f t="shared" si="239"/>
        <v>7</v>
      </c>
    </row>
    <row r="3765" spans="1:8" x14ac:dyDescent="0.25">
      <c r="A3765">
        <v>3764</v>
      </c>
      <c r="B3765" s="579">
        <f t="shared" si="240"/>
        <v>236302.5</v>
      </c>
      <c r="C3765" s="586">
        <f t="shared" si="237"/>
        <v>3.5</v>
      </c>
      <c r="F3765">
        <v>3764</v>
      </c>
      <c r="G3765" s="587">
        <f t="shared" si="238"/>
        <v>472605</v>
      </c>
      <c r="H3765" s="586">
        <f t="shared" si="239"/>
        <v>7</v>
      </c>
    </row>
    <row r="3766" spans="1:8" x14ac:dyDescent="0.25">
      <c r="A3766">
        <v>3765</v>
      </c>
      <c r="B3766" s="579">
        <f t="shared" si="240"/>
        <v>236302.5</v>
      </c>
      <c r="C3766" s="586">
        <f t="shared" si="237"/>
        <v>3.5</v>
      </c>
      <c r="F3766">
        <v>3765</v>
      </c>
      <c r="G3766" s="587">
        <f t="shared" si="238"/>
        <v>472605</v>
      </c>
      <c r="H3766" s="586">
        <f t="shared" si="239"/>
        <v>7</v>
      </c>
    </row>
    <row r="3767" spans="1:8" x14ac:dyDescent="0.25">
      <c r="A3767">
        <v>3766</v>
      </c>
      <c r="B3767" s="579">
        <f t="shared" si="240"/>
        <v>236302.5</v>
      </c>
      <c r="C3767" s="586">
        <f t="shared" si="237"/>
        <v>3.5</v>
      </c>
      <c r="F3767">
        <v>3766</v>
      </c>
      <c r="G3767" s="587">
        <f t="shared" si="238"/>
        <v>472605</v>
      </c>
      <c r="H3767" s="586">
        <f t="shared" si="239"/>
        <v>7</v>
      </c>
    </row>
    <row r="3768" spans="1:8" x14ac:dyDescent="0.25">
      <c r="A3768">
        <v>3767</v>
      </c>
      <c r="B3768" s="579">
        <f t="shared" si="240"/>
        <v>236302.5</v>
      </c>
      <c r="C3768" s="586">
        <f t="shared" si="237"/>
        <v>3.5</v>
      </c>
      <c r="F3768">
        <v>3767</v>
      </c>
      <c r="G3768" s="587">
        <f t="shared" si="238"/>
        <v>472605</v>
      </c>
      <c r="H3768" s="586">
        <f t="shared" si="239"/>
        <v>7</v>
      </c>
    </row>
    <row r="3769" spans="1:8" x14ac:dyDescent="0.25">
      <c r="A3769">
        <v>3768</v>
      </c>
      <c r="B3769" s="579">
        <f t="shared" si="240"/>
        <v>236302.5</v>
      </c>
      <c r="C3769" s="586">
        <f t="shared" si="237"/>
        <v>3.5</v>
      </c>
      <c r="F3769">
        <v>3768</v>
      </c>
      <c r="G3769" s="587">
        <f t="shared" si="238"/>
        <v>472605</v>
      </c>
      <c r="H3769" s="586">
        <f t="shared" si="239"/>
        <v>7</v>
      </c>
    </row>
    <row r="3770" spans="1:8" x14ac:dyDescent="0.25">
      <c r="A3770">
        <v>3769</v>
      </c>
      <c r="B3770" s="579">
        <f t="shared" si="240"/>
        <v>236302.5</v>
      </c>
      <c r="C3770" s="586">
        <f t="shared" si="237"/>
        <v>3.5</v>
      </c>
      <c r="F3770">
        <v>3769</v>
      </c>
      <c r="G3770" s="587">
        <f t="shared" si="238"/>
        <v>472605</v>
      </c>
      <c r="H3770" s="586">
        <f t="shared" si="239"/>
        <v>7</v>
      </c>
    </row>
    <row r="3771" spans="1:8" x14ac:dyDescent="0.25">
      <c r="A3771">
        <v>3770</v>
      </c>
      <c r="B3771" s="579">
        <f t="shared" si="240"/>
        <v>236302.5</v>
      </c>
      <c r="C3771" s="586">
        <f t="shared" si="237"/>
        <v>3.5</v>
      </c>
      <c r="F3771">
        <v>3770</v>
      </c>
      <c r="G3771" s="587">
        <f t="shared" si="238"/>
        <v>472605</v>
      </c>
      <c r="H3771" s="586">
        <f t="shared" si="239"/>
        <v>7</v>
      </c>
    </row>
    <row r="3772" spans="1:8" x14ac:dyDescent="0.25">
      <c r="A3772">
        <v>3771</v>
      </c>
      <c r="B3772" s="579">
        <f t="shared" si="240"/>
        <v>236302.5</v>
      </c>
      <c r="C3772" s="586">
        <f t="shared" si="237"/>
        <v>3.5</v>
      </c>
      <c r="F3772">
        <v>3771</v>
      </c>
      <c r="G3772" s="587">
        <f t="shared" si="238"/>
        <v>472605</v>
      </c>
      <c r="H3772" s="586">
        <f t="shared" si="239"/>
        <v>7</v>
      </c>
    </row>
    <row r="3773" spans="1:8" x14ac:dyDescent="0.25">
      <c r="A3773">
        <v>3772</v>
      </c>
      <c r="B3773" s="579">
        <f t="shared" si="240"/>
        <v>236302.5</v>
      </c>
      <c r="C3773" s="586">
        <f t="shared" si="237"/>
        <v>3.5</v>
      </c>
      <c r="F3773">
        <v>3772</v>
      </c>
      <c r="G3773" s="587">
        <f t="shared" si="238"/>
        <v>472605</v>
      </c>
      <c r="H3773" s="586">
        <f t="shared" si="239"/>
        <v>7</v>
      </c>
    </row>
    <row r="3774" spans="1:8" x14ac:dyDescent="0.25">
      <c r="A3774">
        <v>3773</v>
      </c>
      <c r="B3774" s="579">
        <f t="shared" si="240"/>
        <v>236302.5</v>
      </c>
      <c r="C3774" s="586">
        <f t="shared" si="237"/>
        <v>3.5</v>
      </c>
      <c r="F3774">
        <v>3773</v>
      </c>
      <c r="G3774" s="587">
        <f t="shared" si="238"/>
        <v>472605</v>
      </c>
      <c r="H3774" s="586">
        <f t="shared" si="239"/>
        <v>7</v>
      </c>
    </row>
    <row r="3775" spans="1:8" x14ac:dyDescent="0.25">
      <c r="A3775">
        <v>3774</v>
      </c>
      <c r="B3775" s="579">
        <f t="shared" si="240"/>
        <v>236302.5</v>
      </c>
      <c r="C3775" s="586">
        <f t="shared" si="237"/>
        <v>3.5</v>
      </c>
      <c r="F3775">
        <v>3774</v>
      </c>
      <c r="G3775" s="587">
        <f t="shared" si="238"/>
        <v>472605</v>
      </c>
      <c r="H3775" s="586">
        <f t="shared" si="239"/>
        <v>7</v>
      </c>
    </row>
    <row r="3776" spans="1:8" x14ac:dyDescent="0.25">
      <c r="A3776">
        <v>3775</v>
      </c>
      <c r="B3776" s="579">
        <f t="shared" si="240"/>
        <v>236302.5</v>
      </c>
      <c r="C3776" s="586">
        <f t="shared" si="237"/>
        <v>3.5</v>
      </c>
      <c r="F3776">
        <v>3775</v>
      </c>
      <c r="G3776" s="587">
        <f t="shared" si="238"/>
        <v>472605</v>
      </c>
      <c r="H3776" s="586">
        <f t="shared" si="239"/>
        <v>7</v>
      </c>
    </row>
    <row r="3777" spans="1:8" x14ac:dyDescent="0.25">
      <c r="A3777">
        <v>3776</v>
      </c>
      <c r="B3777" s="579">
        <f t="shared" si="240"/>
        <v>236302.5</v>
      </c>
      <c r="C3777" s="586">
        <f t="shared" si="237"/>
        <v>3.5</v>
      </c>
      <c r="F3777">
        <v>3776</v>
      </c>
      <c r="G3777" s="587">
        <f t="shared" si="238"/>
        <v>472605</v>
      </c>
      <c r="H3777" s="586">
        <f t="shared" si="239"/>
        <v>7</v>
      </c>
    </row>
    <row r="3778" spans="1:8" x14ac:dyDescent="0.25">
      <c r="A3778">
        <v>3777</v>
      </c>
      <c r="B3778" s="579">
        <f t="shared" si="240"/>
        <v>236302.5</v>
      </c>
      <c r="C3778" s="586">
        <f t="shared" si="237"/>
        <v>3.5</v>
      </c>
      <c r="F3778">
        <v>3777</v>
      </c>
      <c r="G3778" s="587">
        <f t="shared" si="238"/>
        <v>472605</v>
      </c>
      <c r="H3778" s="586">
        <f t="shared" si="239"/>
        <v>7</v>
      </c>
    </row>
    <row r="3779" spans="1:8" x14ac:dyDescent="0.25">
      <c r="A3779">
        <v>3778</v>
      </c>
      <c r="B3779" s="579">
        <f t="shared" si="240"/>
        <v>236302.5</v>
      </c>
      <c r="C3779" s="586">
        <f t="shared" ref="C3779:C3842" si="241">B3779/$D$2</f>
        <v>3.5</v>
      </c>
      <c r="F3779">
        <v>3778</v>
      </c>
      <c r="G3779" s="587">
        <f t="shared" ref="G3779:G3842" si="242">H3779*$D$2</f>
        <v>472605</v>
      </c>
      <c r="H3779" s="586">
        <f t="shared" si="239"/>
        <v>7</v>
      </c>
    </row>
    <row r="3780" spans="1:8" x14ac:dyDescent="0.25">
      <c r="A3780">
        <v>3779</v>
      </c>
      <c r="B3780" s="579">
        <f t="shared" si="240"/>
        <v>236302.5</v>
      </c>
      <c r="C3780" s="586">
        <f t="shared" si="241"/>
        <v>3.5</v>
      </c>
      <c r="F3780">
        <v>3779</v>
      </c>
      <c r="G3780" s="587">
        <f t="shared" si="242"/>
        <v>472605</v>
      </c>
      <c r="H3780" s="586">
        <f t="shared" si="239"/>
        <v>7</v>
      </c>
    </row>
    <row r="3781" spans="1:8" x14ac:dyDescent="0.25">
      <c r="A3781">
        <v>3780</v>
      </c>
      <c r="B3781" s="579">
        <f t="shared" si="240"/>
        <v>236302.5</v>
      </c>
      <c r="C3781" s="586">
        <f t="shared" si="241"/>
        <v>3.5</v>
      </c>
      <c r="F3781">
        <v>3780</v>
      </c>
      <c r="G3781" s="587">
        <f t="shared" si="242"/>
        <v>472605</v>
      </c>
      <c r="H3781" s="586">
        <f t="shared" si="239"/>
        <v>7</v>
      </c>
    </row>
    <row r="3782" spans="1:8" x14ac:dyDescent="0.25">
      <c r="A3782">
        <v>3781</v>
      </c>
      <c r="B3782" s="579">
        <f t="shared" si="240"/>
        <v>236302.5</v>
      </c>
      <c r="C3782" s="586">
        <f t="shared" si="241"/>
        <v>3.5</v>
      </c>
      <c r="F3782">
        <v>3781</v>
      </c>
      <c r="G3782" s="587">
        <f t="shared" si="242"/>
        <v>472605</v>
      </c>
      <c r="H3782" s="586">
        <f t="shared" si="239"/>
        <v>7</v>
      </c>
    </row>
    <row r="3783" spans="1:8" x14ac:dyDescent="0.25">
      <c r="A3783">
        <v>3782</v>
      </c>
      <c r="B3783" s="579">
        <f t="shared" si="240"/>
        <v>236302.5</v>
      </c>
      <c r="C3783" s="586">
        <f t="shared" si="241"/>
        <v>3.5</v>
      </c>
      <c r="F3783">
        <v>3782</v>
      </c>
      <c r="G3783" s="587">
        <f t="shared" si="242"/>
        <v>472605</v>
      </c>
      <c r="H3783" s="586">
        <f t="shared" si="239"/>
        <v>7</v>
      </c>
    </row>
    <row r="3784" spans="1:8" x14ac:dyDescent="0.25">
      <c r="A3784">
        <v>3783</v>
      </c>
      <c r="B3784" s="579">
        <f t="shared" si="240"/>
        <v>236302.5</v>
      </c>
      <c r="C3784" s="586">
        <f t="shared" si="241"/>
        <v>3.5</v>
      </c>
      <c r="F3784">
        <v>3783</v>
      </c>
      <c r="G3784" s="587">
        <f t="shared" si="242"/>
        <v>472605</v>
      </c>
      <c r="H3784" s="586">
        <f t="shared" si="239"/>
        <v>7</v>
      </c>
    </row>
    <row r="3785" spans="1:8" x14ac:dyDescent="0.25">
      <c r="A3785">
        <v>3784</v>
      </c>
      <c r="B3785" s="579">
        <f t="shared" si="240"/>
        <v>236302.5</v>
      </c>
      <c r="C3785" s="586">
        <f t="shared" si="241"/>
        <v>3.5</v>
      </c>
      <c r="F3785">
        <v>3784</v>
      </c>
      <c r="G3785" s="587">
        <f t="shared" si="242"/>
        <v>472605</v>
      </c>
      <c r="H3785" s="586">
        <f t="shared" si="239"/>
        <v>7</v>
      </c>
    </row>
    <row r="3786" spans="1:8" x14ac:dyDescent="0.25">
      <c r="A3786">
        <v>3785</v>
      </c>
      <c r="B3786" s="579">
        <f t="shared" si="240"/>
        <v>236302.5</v>
      </c>
      <c r="C3786" s="586">
        <f t="shared" si="241"/>
        <v>3.5</v>
      </c>
      <c r="F3786">
        <v>3785</v>
      </c>
      <c r="G3786" s="587">
        <f t="shared" si="242"/>
        <v>472605</v>
      </c>
      <c r="H3786" s="586">
        <f t="shared" si="239"/>
        <v>7</v>
      </c>
    </row>
    <row r="3787" spans="1:8" x14ac:dyDescent="0.25">
      <c r="A3787">
        <v>3786</v>
      </c>
      <c r="B3787" s="579">
        <f t="shared" si="240"/>
        <v>236302.5</v>
      </c>
      <c r="C3787" s="586">
        <f t="shared" si="241"/>
        <v>3.5</v>
      </c>
      <c r="F3787">
        <v>3786</v>
      </c>
      <c r="G3787" s="587">
        <f t="shared" si="242"/>
        <v>472605</v>
      </c>
      <c r="H3787" s="586">
        <f t="shared" si="239"/>
        <v>7</v>
      </c>
    </row>
    <row r="3788" spans="1:8" x14ac:dyDescent="0.25">
      <c r="A3788">
        <v>3787</v>
      </c>
      <c r="B3788" s="579">
        <f t="shared" si="240"/>
        <v>236302.5</v>
      </c>
      <c r="C3788" s="586">
        <f t="shared" si="241"/>
        <v>3.5</v>
      </c>
      <c r="F3788">
        <v>3787</v>
      </c>
      <c r="G3788" s="587">
        <f t="shared" si="242"/>
        <v>472605</v>
      </c>
      <c r="H3788" s="586">
        <f t="shared" si="239"/>
        <v>7</v>
      </c>
    </row>
    <row r="3789" spans="1:8" x14ac:dyDescent="0.25">
      <c r="A3789">
        <v>3788</v>
      </c>
      <c r="B3789" s="579">
        <f t="shared" si="240"/>
        <v>236302.5</v>
      </c>
      <c r="C3789" s="586">
        <f t="shared" si="241"/>
        <v>3.5</v>
      </c>
      <c r="F3789">
        <v>3788</v>
      </c>
      <c r="G3789" s="587">
        <f t="shared" si="242"/>
        <v>472605</v>
      </c>
      <c r="H3789" s="586">
        <f t="shared" si="239"/>
        <v>7</v>
      </c>
    </row>
    <row r="3790" spans="1:8" x14ac:dyDescent="0.25">
      <c r="A3790">
        <v>3789</v>
      </c>
      <c r="B3790" s="579">
        <f t="shared" si="240"/>
        <v>236302.5</v>
      </c>
      <c r="C3790" s="586">
        <f t="shared" si="241"/>
        <v>3.5</v>
      </c>
      <c r="F3790">
        <v>3789</v>
      </c>
      <c r="G3790" s="587">
        <f t="shared" si="242"/>
        <v>472605</v>
      </c>
      <c r="H3790" s="586">
        <f t="shared" si="239"/>
        <v>7</v>
      </c>
    </row>
    <row r="3791" spans="1:8" x14ac:dyDescent="0.25">
      <c r="A3791">
        <v>3790</v>
      </c>
      <c r="B3791" s="579">
        <f t="shared" si="240"/>
        <v>236302.5</v>
      </c>
      <c r="C3791" s="586">
        <f t="shared" si="241"/>
        <v>3.5</v>
      </c>
      <c r="F3791">
        <v>3790</v>
      </c>
      <c r="G3791" s="587">
        <f t="shared" si="242"/>
        <v>472605</v>
      </c>
      <c r="H3791" s="586">
        <f t="shared" si="239"/>
        <v>7</v>
      </c>
    </row>
    <row r="3792" spans="1:8" x14ac:dyDescent="0.25">
      <c r="A3792">
        <v>3791</v>
      </c>
      <c r="B3792" s="579">
        <f t="shared" si="240"/>
        <v>236302.5</v>
      </c>
      <c r="C3792" s="586">
        <f t="shared" si="241"/>
        <v>3.5</v>
      </c>
      <c r="F3792">
        <v>3791</v>
      </c>
      <c r="G3792" s="587">
        <f t="shared" si="242"/>
        <v>472605</v>
      </c>
      <c r="H3792" s="586">
        <f t="shared" si="239"/>
        <v>7</v>
      </c>
    </row>
    <row r="3793" spans="1:8" x14ac:dyDescent="0.25">
      <c r="A3793">
        <v>3792</v>
      </c>
      <c r="B3793" s="579">
        <f t="shared" si="240"/>
        <v>236302.5</v>
      </c>
      <c r="C3793" s="586">
        <f t="shared" si="241"/>
        <v>3.5</v>
      </c>
      <c r="F3793">
        <v>3792</v>
      </c>
      <c r="G3793" s="587">
        <f t="shared" si="242"/>
        <v>472605</v>
      </c>
      <c r="H3793" s="586">
        <f t="shared" si="239"/>
        <v>7</v>
      </c>
    </row>
    <row r="3794" spans="1:8" x14ac:dyDescent="0.25">
      <c r="A3794">
        <v>3793</v>
      </c>
      <c r="B3794" s="579">
        <f t="shared" si="240"/>
        <v>236302.5</v>
      </c>
      <c r="C3794" s="586">
        <f t="shared" si="241"/>
        <v>3.5</v>
      </c>
      <c r="F3794">
        <v>3793</v>
      </c>
      <c r="G3794" s="587">
        <f t="shared" si="242"/>
        <v>472605</v>
      </c>
      <c r="H3794" s="586">
        <f t="shared" si="239"/>
        <v>7</v>
      </c>
    </row>
    <row r="3795" spans="1:8" x14ac:dyDescent="0.25">
      <c r="A3795">
        <v>3794</v>
      </c>
      <c r="B3795" s="579">
        <f t="shared" si="240"/>
        <v>236302.5</v>
      </c>
      <c r="C3795" s="586">
        <f t="shared" si="241"/>
        <v>3.5</v>
      </c>
      <c r="F3795">
        <v>3794</v>
      </c>
      <c r="G3795" s="587">
        <f t="shared" si="242"/>
        <v>472605</v>
      </c>
      <c r="H3795" s="586">
        <f t="shared" ref="H3795:H3858" si="243">$L$7</f>
        <v>7</v>
      </c>
    </row>
    <row r="3796" spans="1:8" x14ac:dyDescent="0.25">
      <c r="A3796">
        <v>3795</v>
      </c>
      <c r="B3796" s="579">
        <f t="shared" si="240"/>
        <v>236302.5</v>
      </c>
      <c r="C3796" s="586">
        <f t="shared" si="241"/>
        <v>3.5</v>
      </c>
      <c r="F3796">
        <v>3795</v>
      </c>
      <c r="G3796" s="587">
        <f t="shared" si="242"/>
        <v>472605</v>
      </c>
      <c r="H3796" s="586">
        <f t="shared" si="243"/>
        <v>7</v>
      </c>
    </row>
    <row r="3797" spans="1:8" x14ac:dyDescent="0.25">
      <c r="A3797">
        <v>3796</v>
      </c>
      <c r="B3797" s="579">
        <f t="shared" si="240"/>
        <v>236302.5</v>
      </c>
      <c r="C3797" s="586">
        <f t="shared" si="241"/>
        <v>3.5</v>
      </c>
      <c r="F3797">
        <v>3796</v>
      </c>
      <c r="G3797" s="587">
        <f t="shared" si="242"/>
        <v>472605</v>
      </c>
      <c r="H3797" s="586">
        <f t="shared" si="243"/>
        <v>7</v>
      </c>
    </row>
    <row r="3798" spans="1:8" x14ac:dyDescent="0.25">
      <c r="A3798">
        <v>3797</v>
      </c>
      <c r="B3798" s="579">
        <f t="shared" si="240"/>
        <v>236302.5</v>
      </c>
      <c r="C3798" s="586">
        <f t="shared" si="241"/>
        <v>3.5</v>
      </c>
      <c r="F3798">
        <v>3797</v>
      </c>
      <c r="G3798" s="587">
        <f t="shared" si="242"/>
        <v>472605</v>
      </c>
      <c r="H3798" s="586">
        <f t="shared" si="243"/>
        <v>7</v>
      </c>
    </row>
    <row r="3799" spans="1:8" x14ac:dyDescent="0.25">
      <c r="A3799">
        <v>3798</v>
      </c>
      <c r="B3799" s="579">
        <f t="shared" si="240"/>
        <v>236302.5</v>
      </c>
      <c r="C3799" s="586">
        <f t="shared" si="241"/>
        <v>3.5</v>
      </c>
      <c r="F3799">
        <v>3798</v>
      </c>
      <c r="G3799" s="587">
        <f t="shared" si="242"/>
        <v>472605</v>
      </c>
      <c r="H3799" s="586">
        <f t="shared" si="243"/>
        <v>7</v>
      </c>
    </row>
    <row r="3800" spans="1:8" x14ac:dyDescent="0.25">
      <c r="A3800">
        <v>3799</v>
      </c>
      <c r="B3800" s="579">
        <f t="shared" si="240"/>
        <v>236302.5</v>
      </c>
      <c r="C3800" s="586">
        <f t="shared" si="241"/>
        <v>3.5</v>
      </c>
      <c r="F3800">
        <v>3799</v>
      </c>
      <c r="G3800" s="587">
        <f t="shared" si="242"/>
        <v>472605</v>
      </c>
      <c r="H3800" s="586">
        <f t="shared" si="243"/>
        <v>7</v>
      </c>
    </row>
    <row r="3801" spans="1:8" x14ac:dyDescent="0.25">
      <c r="A3801">
        <v>3800</v>
      </c>
      <c r="B3801" s="579">
        <f t="shared" si="240"/>
        <v>236302.5</v>
      </c>
      <c r="C3801" s="586">
        <f t="shared" si="241"/>
        <v>3.5</v>
      </c>
      <c r="F3801">
        <v>3800</v>
      </c>
      <c r="G3801" s="587">
        <f t="shared" si="242"/>
        <v>472605</v>
      </c>
      <c r="H3801" s="586">
        <f t="shared" si="243"/>
        <v>7</v>
      </c>
    </row>
    <row r="3802" spans="1:8" x14ac:dyDescent="0.25">
      <c r="A3802">
        <v>3801</v>
      </c>
      <c r="B3802" s="579">
        <f t="shared" si="240"/>
        <v>236302.5</v>
      </c>
      <c r="C3802" s="586">
        <f t="shared" si="241"/>
        <v>3.5</v>
      </c>
      <c r="F3802">
        <v>3801</v>
      </c>
      <c r="G3802" s="587">
        <f t="shared" si="242"/>
        <v>472605</v>
      </c>
      <c r="H3802" s="586">
        <f t="shared" si="243"/>
        <v>7</v>
      </c>
    </row>
    <row r="3803" spans="1:8" x14ac:dyDescent="0.25">
      <c r="A3803">
        <v>3802</v>
      </c>
      <c r="B3803" s="579">
        <f t="shared" ref="B3803:B3866" si="244">3.5*$D$2</f>
        <v>236302.5</v>
      </c>
      <c r="C3803" s="586">
        <f t="shared" si="241"/>
        <v>3.5</v>
      </c>
      <c r="F3803">
        <v>3802</v>
      </c>
      <c r="G3803" s="587">
        <f t="shared" si="242"/>
        <v>472605</v>
      </c>
      <c r="H3803" s="586">
        <f t="shared" si="243"/>
        <v>7</v>
      </c>
    </row>
    <row r="3804" spans="1:8" x14ac:dyDescent="0.25">
      <c r="A3804">
        <v>3803</v>
      </c>
      <c r="B3804" s="579">
        <f t="shared" si="244"/>
        <v>236302.5</v>
      </c>
      <c r="C3804" s="586">
        <f t="shared" si="241"/>
        <v>3.5</v>
      </c>
      <c r="F3804">
        <v>3803</v>
      </c>
      <c r="G3804" s="587">
        <f t="shared" si="242"/>
        <v>472605</v>
      </c>
      <c r="H3804" s="586">
        <f t="shared" si="243"/>
        <v>7</v>
      </c>
    </row>
    <row r="3805" spans="1:8" x14ac:dyDescent="0.25">
      <c r="A3805">
        <v>3804</v>
      </c>
      <c r="B3805" s="579">
        <f t="shared" si="244"/>
        <v>236302.5</v>
      </c>
      <c r="C3805" s="586">
        <f t="shared" si="241"/>
        <v>3.5</v>
      </c>
      <c r="F3805">
        <v>3804</v>
      </c>
      <c r="G3805" s="587">
        <f t="shared" si="242"/>
        <v>472605</v>
      </c>
      <c r="H3805" s="586">
        <f t="shared" si="243"/>
        <v>7</v>
      </c>
    </row>
    <row r="3806" spans="1:8" x14ac:dyDescent="0.25">
      <c r="A3806">
        <v>3805</v>
      </c>
      <c r="B3806" s="579">
        <f t="shared" si="244"/>
        <v>236302.5</v>
      </c>
      <c r="C3806" s="586">
        <f t="shared" si="241"/>
        <v>3.5</v>
      </c>
      <c r="F3806">
        <v>3805</v>
      </c>
      <c r="G3806" s="587">
        <f t="shared" si="242"/>
        <v>472605</v>
      </c>
      <c r="H3806" s="586">
        <f t="shared" si="243"/>
        <v>7</v>
      </c>
    </row>
    <row r="3807" spans="1:8" x14ac:dyDescent="0.25">
      <c r="A3807">
        <v>3806</v>
      </c>
      <c r="B3807" s="579">
        <f t="shared" si="244"/>
        <v>236302.5</v>
      </c>
      <c r="C3807" s="586">
        <f t="shared" si="241"/>
        <v>3.5</v>
      </c>
      <c r="F3807">
        <v>3806</v>
      </c>
      <c r="G3807" s="587">
        <f t="shared" si="242"/>
        <v>472605</v>
      </c>
      <c r="H3807" s="586">
        <f t="shared" si="243"/>
        <v>7</v>
      </c>
    </row>
    <row r="3808" spans="1:8" x14ac:dyDescent="0.25">
      <c r="A3808">
        <v>3807</v>
      </c>
      <c r="B3808" s="579">
        <f t="shared" si="244"/>
        <v>236302.5</v>
      </c>
      <c r="C3808" s="586">
        <f t="shared" si="241"/>
        <v>3.5</v>
      </c>
      <c r="F3808">
        <v>3807</v>
      </c>
      <c r="G3808" s="587">
        <f t="shared" si="242"/>
        <v>472605</v>
      </c>
      <c r="H3808" s="586">
        <f t="shared" si="243"/>
        <v>7</v>
      </c>
    </row>
    <row r="3809" spans="1:8" x14ac:dyDescent="0.25">
      <c r="A3809">
        <v>3808</v>
      </c>
      <c r="B3809" s="579">
        <f t="shared" si="244"/>
        <v>236302.5</v>
      </c>
      <c r="C3809" s="586">
        <f t="shared" si="241"/>
        <v>3.5</v>
      </c>
      <c r="F3809">
        <v>3808</v>
      </c>
      <c r="G3809" s="587">
        <f t="shared" si="242"/>
        <v>472605</v>
      </c>
      <c r="H3809" s="586">
        <f t="shared" si="243"/>
        <v>7</v>
      </c>
    </row>
    <row r="3810" spans="1:8" x14ac:dyDescent="0.25">
      <c r="A3810">
        <v>3809</v>
      </c>
      <c r="B3810" s="579">
        <f t="shared" si="244"/>
        <v>236302.5</v>
      </c>
      <c r="C3810" s="586">
        <f t="shared" si="241"/>
        <v>3.5</v>
      </c>
      <c r="F3810">
        <v>3809</v>
      </c>
      <c r="G3810" s="587">
        <f t="shared" si="242"/>
        <v>472605</v>
      </c>
      <c r="H3810" s="586">
        <f t="shared" si="243"/>
        <v>7</v>
      </c>
    </row>
    <row r="3811" spans="1:8" x14ac:dyDescent="0.25">
      <c r="A3811">
        <v>3810</v>
      </c>
      <c r="B3811" s="579">
        <f t="shared" si="244"/>
        <v>236302.5</v>
      </c>
      <c r="C3811" s="586">
        <f t="shared" si="241"/>
        <v>3.5</v>
      </c>
      <c r="F3811">
        <v>3810</v>
      </c>
      <c r="G3811" s="587">
        <f t="shared" si="242"/>
        <v>472605</v>
      </c>
      <c r="H3811" s="586">
        <f t="shared" si="243"/>
        <v>7</v>
      </c>
    </row>
    <row r="3812" spans="1:8" x14ac:dyDescent="0.25">
      <c r="A3812">
        <v>3811</v>
      </c>
      <c r="B3812" s="579">
        <f t="shared" si="244"/>
        <v>236302.5</v>
      </c>
      <c r="C3812" s="586">
        <f t="shared" si="241"/>
        <v>3.5</v>
      </c>
      <c r="F3812">
        <v>3811</v>
      </c>
      <c r="G3812" s="587">
        <f t="shared" si="242"/>
        <v>472605</v>
      </c>
      <c r="H3812" s="586">
        <f t="shared" si="243"/>
        <v>7</v>
      </c>
    </row>
    <row r="3813" spans="1:8" x14ac:dyDescent="0.25">
      <c r="A3813">
        <v>3812</v>
      </c>
      <c r="B3813" s="579">
        <f t="shared" si="244"/>
        <v>236302.5</v>
      </c>
      <c r="C3813" s="586">
        <f t="shared" si="241"/>
        <v>3.5</v>
      </c>
      <c r="F3813">
        <v>3812</v>
      </c>
      <c r="G3813" s="587">
        <f t="shared" si="242"/>
        <v>472605</v>
      </c>
      <c r="H3813" s="586">
        <f t="shared" si="243"/>
        <v>7</v>
      </c>
    </row>
    <row r="3814" spans="1:8" x14ac:dyDescent="0.25">
      <c r="A3814">
        <v>3813</v>
      </c>
      <c r="B3814" s="579">
        <f t="shared" si="244"/>
        <v>236302.5</v>
      </c>
      <c r="C3814" s="586">
        <f t="shared" si="241"/>
        <v>3.5</v>
      </c>
      <c r="F3814">
        <v>3813</v>
      </c>
      <c r="G3814" s="587">
        <f t="shared" si="242"/>
        <v>472605</v>
      </c>
      <c r="H3814" s="586">
        <f t="shared" si="243"/>
        <v>7</v>
      </c>
    </row>
    <row r="3815" spans="1:8" x14ac:dyDescent="0.25">
      <c r="A3815">
        <v>3814</v>
      </c>
      <c r="B3815" s="579">
        <f t="shared" si="244"/>
        <v>236302.5</v>
      </c>
      <c r="C3815" s="586">
        <f t="shared" si="241"/>
        <v>3.5</v>
      </c>
      <c r="F3815">
        <v>3814</v>
      </c>
      <c r="G3815" s="587">
        <f t="shared" si="242"/>
        <v>472605</v>
      </c>
      <c r="H3815" s="586">
        <f t="shared" si="243"/>
        <v>7</v>
      </c>
    </row>
    <row r="3816" spans="1:8" x14ac:dyDescent="0.25">
      <c r="A3816">
        <v>3815</v>
      </c>
      <c r="B3816" s="579">
        <f t="shared" si="244"/>
        <v>236302.5</v>
      </c>
      <c r="C3816" s="586">
        <f t="shared" si="241"/>
        <v>3.5</v>
      </c>
      <c r="F3816">
        <v>3815</v>
      </c>
      <c r="G3816" s="587">
        <f t="shared" si="242"/>
        <v>472605</v>
      </c>
      <c r="H3816" s="586">
        <f t="shared" si="243"/>
        <v>7</v>
      </c>
    </row>
    <row r="3817" spans="1:8" x14ac:dyDescent="0.25">
      <c r="A3817">
        <v>3816</v>
      </c>
      <c r="B3817" s="579">
        <f t="shared" si="244"/>
        <v>236302.5</v>
      </c>
      <c r="C3817" s="586">
        <f t="shared" si="241"/>
        <v>3.5</v>
      </c>
      <c r="F3817">
        <v>3816</v>
      </c>
      <c r="G3817" s="587">
        <f t="shared" si="242"/>
        <v>472605</v>
      </c>
      <c r="H3817" s="586">
        <f t="shared" si="243"/>
        <v>7</v>
      </c>
    </row>
    <row r="3818" spans="1:8" x14ac:dyDescent="0.25">
      <c r="A3818">
        <v>3817</v>
      </c>
      <c r="B3818" s="579">
        <f t="shared" si="244"/>
        <v>236302.5</v>
      </c>
      <c r="C3818" s="586">
        <f t="shared" si="241"/>
        <v>3.5</v>
      </c>
      <c r="F3818">
        <v>3817</v>
      </c>
      <c r="G3818" s="587">
        <f t="shared" si="242"/>
        <v>472605</v>
      </c>
      <c r="H3818" s="586">
        <f t="shared" si="243"/>
        <v>7</v>
      </c>
    </row>
    <row r="3819" spans="1:8" x14ac:dyDescent="0.25">
      <c r="A3819">
        <v>3818</v>
      </c>
      <c r="B3819" s="579">
        <f t="shared" si="244"/>
        <v>236302.5</v>
      </c>
      <c r="C3819" s="586">
        <f t="shared" si="241"/>
        <v>3.5</v>
      </c>
      <c r="F3819">
        <v>3818</v>
      </c>
      <c r="G3819" s="587">
        <f t="shared" si="242"/>
        <v>472605</v>
      </c>
      <c r="H3819" s="586">
        <f t="shared" si="243"/>
        <v>7</v>
      </c>
    </row>
    <row r="3820" spans="1:8" x14ac:dyDescent="0.25">
      <c r="A3820">
        <v>3819</v>
      </c>
      <c r="B3820" s="579">
        <f t="shared" si="244"/>
        <v>236302.5</v>
      </c>
      <c r="C3820" s="586">
        <f t="shared" si="241"/>
        <v>3.5</v>
      </c>
      <c r="F3820">
        <v>3819</v>
      </c>
      <c r="G3820" s="587">
        <f t="shared" si="242"/>
        <v>472605</v>
      </c>
      <c r="H3820" s="586">
        <f t="shared" si="243"/>
        <v>7</v>
      </c>
    </row>
    <row r="3821" spans="1:8" x14ac:dyDescent="0.25">
      <c r="A3821">
        <v>3820</v>
      </c>
      <c r="B3821" s="579">
        <f t="shared" si="244"/>
        <v>236302.5</v>
      </c>
      <c r="C3821" s="586">
        <f t="shared" si="241"/>
        <v>3.5</v>
      </c>
      <c r="F3821">
        <v>3820</v>
      </c>
      <c r="G3821" s="587">
        <f t="shared" si="242"/>
        <v>472605</v>
      </c>
      <c r="H3821" s="586">
        <f t="shared" si="243"/>
        <v>7</v>
      </c>
    </row>
    <row r="3822" spans="1:8" x14ac:dyDescent="0.25">
      <c r="A3822">
        <v>3821</v>
      </c>
      <c r="B3822" s="579">
        <f t="shared" si="244"/>
        <v>236302.5</v>
      </c>
      <c r="C3822" s="586">
        <f t="shared" si="241"/>
        <v>3.5</v>
      </c>
      <c r="F3822">
        <v>3821</v>
      </c>
      <c r="G3822" s="587">
        <f t="shared" si="242"/>
        <v>472605</v>
      </c>
      <c r="H3822" s="586">
        <f t="shared" si="243"/>
        <v>7</v>
      </c>
    </row>
    <row r="3823" spans="1:8" x14ac:dyDescent="0.25">
      <c r="A3823">
        <v>3822</v>
      </c>
      <c r="B3823" s="579">
        <f t="shared" si="244"/>
        <v>236302.5</v>
      </c>
      <c r="C3823" s="586">
        <f t="shared" si="241"/>
        <v>3.5</v>
      </c>
      <c r="F3823">
        <v>3822</v>
      </c>
      <c r="G3823" s="587">
        <f t="shared" si="242"/>
        <v>472605</v>
      </c>
      <c r="H3823" s="586">
        <f t="shared" si="243"/>
        <v>7</v>
      </c>
    </row>
    <row r="3824" spans="1:8" x14ac:dyDescent="0.25">
      <c r="A3824">
        <v>3823</v>
      </c>
      <c r="B3824" s="579">
        <f t="shared" si="244"/>
        <v>236302.5</v>
      </c>
      <c r="C3824" s="586">
        <f t="shared" si="241"/>
        <v>3.5</v>
      </c>
      <c r="F3824">
        <v>3823</v>
      </c>
      <c r="G3824" s="587">
        <f t="shared" si="242"/>
        <v>472605</v>
      </c>
      <c r="H3824" s="586">
        <f t="shared" si="243"/>
        <v>7</v>
      </c>
    </row>
    <row r="3825" spans="1:8" x14ac:dyDescent="0.25">
      <c r="A3825">
        <v>3824</v>
      </c>
      <c r="B3825" s="579">
        <f t="shared" si="244"/>
        <v>236302.5</v>
      </c>
      <c r="C3825" s="586">
        <f t="shared" si="241"/>
        <v>3.5</v>
      </c>
      <c r="F3825">
        <v>3824</v>
      </c>
      <c r="G3825" s="587">
        <f t="shared" si="242"/>
        <v>472605</v>
      </c>
      <c r="H3825" s="586">
        <f t="shared" si="243"/>
        <v>7</v>
      </c>
    </row>
    <row r="3826" spans="1:8" x14ac:dyDescent="0.25">
      <c r="A3826">
        <v>3825</v>
      </c>
      <c r="B3826" s="579">
        <f t="shared" si="244"/>
        <v>236302.5</v>
      </c>
      <c r="C3826" s="586">
        <f t="shared" si="241"/>
        <v>3.5</v>
      </c>
      <c r="F3826">
        <v>3825</v>
      </c>
      <c r="G3826" s="587">
        <f t="shared" si="242"/>
        <v>472605</v>
      </c>
      <c r="H3826" s="586">
        <f t="shared" si="243"/>
        <v>7</v>
      </c>
    </row>
    <row r="3827" spans="1:8" x14ac:dyDescent="0.25">
      <c r="A3827">
        <v>3826</v>
      </c>
      <c r="B3827" s="579">
        <f t="shared" si="244"/>
        <v>236302.5</v>
      </c>
      <c r="C3827" s="586">
        <f t="shared" si="241"/>
        <v>3.5</v>
      </c>
      <c r="F3827">
        <v>3826</v>
      </c>
      <c r="G3827" s="587">
        <f t="shared" si="242"/>
        <v>472605</v>
      </c>
      <c r="H3827" s="586">
        <f t="shared" si="243"/>
        <v>7</v>
      </c>
    </row>
    <row r="3828" spans="1:8" x14ac:dyDescent="0.25">
      <c r="A3828">
        <v>3827</v>
      </c>
      <c r="B3828" s="579">
        <f t="shared" si="244"/>
        <v>236302.5</v>
      </c>
      <c r="C3828" s="586">
        <f t="shared" si="241"/>
        <v>3.5</v>
      </c>
      <c r="F3828">
        <v>3827</v>
      </c>
      <c r="G3828" s="587">
        <f t="shared" si="242"/>
        <v>472605</v>
      </c>
      <c r="H3828" s="586">
        <f t="shared" si="243"/>
        <v>7</v>
      </c>
    </row>
    <row r="3829" spans="1:8" x14ac:dyDescent="0.25">
      <c r="A3829">
        <v>3828</v>
      </c>
      <c r="B3829" s="579">
        <f t="shared" si="244"/>
        <v>236302.5</v>
      </c>
      <c r="C3829" s="586">
        <f t="shared" si="241"/>
        <v>3.5</v>
      </c>
      <c r="F3829">
        <v>3828</v>
      </c>
      <c r="G3829" s="587">
        <f t="shared" si="242"/>
        <v>472605</v>
      </c>
      <c r="H3829" s="586">
        <f t="shared" si="243"/>
        <v>7</v>
      </c>
    </row>
    <row r="3830" spans="1:8" x14ac:dyDescent="0.25">
      <c r="A3830">
        <v>3829</v>
      </c>
      <c r="B3830" s="579">
        <f t="shared" si="244"/>
        <v>236302.5</v>
      </c>
      <c r="C3830" s="586">
        <f t="shared" si="241"/>
        <v>3.5</v>
      </c>
      <c r="F3830">
        <v>3829</v>
      </c>
      <c r="G3830" s="587">
        <f t="shared" si="242"/>
        <v>472605</v>
      </c>
      <c r="H3830" s="586">
        <f t="shared" si="243"/>
        <v>7</v>
      </c>
    </row>
    <row r="3831" spans="1:8" x14ac:dyDescent="0.25">
      <c r="A3831">
        <v>3830</v>
      </c>
      <c r="B3831" s="579">
        <f t="shared" si="244"/>
        <v>236302.5</v>
      </c>
      <c r="C3831" s="586">
        <f t="shared" si="241"/>
        <v>3.5</v>
      </c>
      <c r="F3831">
        <v>3830</v>
      </c>
      <c r="G3831" s="587">
        <f t="shared" si="242"/>
        <v>472605</v>
      </c>
      <c r="H3831" s="586">
        <f t="shared" si="243"/>
        <v>7</v>
      </c>
    </row>
    <row r="3832" spans="1:8" x14ac:dyDescent="0.25">
      <c r="A3832">
        <v>3831</v>
      </c>
      <c r="B3832" s="579">
        <f t="shared" si="244"/>
        <v>236302.5</v>
      </c>
      <c r="C3832" s="586">
        <f t="shared" si="241"/>
        <v>3.5</v>
      </c>
      <c r="F3832">
        <v>3831</v>
      </c>
      <c r="G3832" s="587">
        <f t="shared" si="242"/>
        <v>472605</v>
      </c>
      <c r="H3832" s="586">
        <f t="shared" si="243"/>
        <v>7</v>
      </c>
    </row>
    <row r="3833" spans="1:8" x14ac:dyDescent="0.25">
      <c r="A3833">
        <v>3832</v>
      </c>
      <c r="B3833" s="579">
        <f t="shared" si="244"/>
        <v>236302.5</v>
      </c>
      <c r="C3833" s="586">
        <f t="shared" si="241"/>
        <v>3.5</v>
      </c>
      <c r="F3833">
        <v>3832</v>
      </c>
      <c r="G3833" s="587">
        <f t="shared" si="242"/>
        <v>472605</v>
      </c>
      <c r="H3833" s="586">
        <f t="shared" si="243"/>
        <v>7</v>
      </c>
    </row>
    <row r="3834" spans="1:8" x14ac:dyDescent="0.25">
      <c r="A3834">
        <v>3833</v>
      </c>
      <c r="B3834" s="579">
        <f t="shared" si="244"/>
        <v>236302.5</v>
      </c>
      <c r="C3834" s="586">
        <f t="shared" si="241"/>
        <v>3.5</v>
      </c>
      <c r="F3834">
        <v>3833</v>
      </c>
      <c r="G3834" s="587">
        <f t="shared" si="242"/>
        <v>472605</v>
      </c>
      <c r="H3834" s="586">
        <f t="shared" si="243"/>
        <v>7</v>
      </c>
    </row>
    <row r="3835" spans="1:8" x14ac:dyDescent="0.25">
      <c r="A3835">
        <v>3834</v>
      </c>
      <c r="B3835" s="579">
        <f t="shared" si="244"/>
        <v>236302.5</v>
      </c>
      <c r="C3835" s="586">
        <f t="shared" si="241"/>
        <v>3.5</v>
      </c>
      <c r="F3835">
        <v>3834</v>
      </c>
      <c r="G3835" s="587">
        <f t="shared" si="242"/>
        <v>472605</v>
      </c>
      <c r="H3835" s="586">
        <f t="shared" si="243"/>
        <v>7</v>
      </c>
    </row>
    <row r="3836" spans="1:8" x14ac:dyDescent="0.25">
      <c r="A3836">
        <v>3835</v>
      </c>
      <c r="B3836" s="579">
        <f t="shared" si="244"/>
        <v>236302.5</v>
      </c>
      <c r="C3836" s="586">
        <f t="shared" si="241"/>
        <v>3.5</v>
      </c>
      <c r="F3836">
        <v>3835</v>
      </c>
      <c r="G3836" s="587">
        <f t="shared" si="242"/>
        <v>472605</v>
      </c>
      <c r="H3836" s="586">
        <f t="shared" si="243"/>
        <v>7</v>
      </c>
    </row>
    <row r="3837" spans="1:8" x14ac:dyDescent="0.25">
      <c r="A3837">
        <v>3836</v>
      </c>
      <c r="B3837" s="579">
        <f t="shared" si="244"/>
        <v>236302.5</v>
      </c>
      <c r="C3837" s="586">
        <f t="shared" si="241"/>
        <v>3.5</v>
      </c>
      <c r="F3837">
        <v>3836</v>
      </c>
      <c r="G3837" s="587">
        <f t="shared" si="242"/>
        <v>472605</v>
      </c>
      <c r="H3837" s="586">
        <f t="shared" si="243"/>
        <v>7</v>
      </c>
    </row>
    <row r="3838" spans="1:8" x14ac:dyDescent="0.25">
      <c r="A3838">
        <v>3837</v>
      </c>
      <c r="B3838" s="579">
        <f t="shared" si="244"/>
        <v>236302.5</v>
      </c>
      <c r="C3838" s="586">
        <f t="shared" si="241"/>
        <v>3.5</v>
      </c>
      <c r="F3838">
        <v>3837</v>
      </c>
      <c r="G3838" s="587">
        <f t="shared" si="242"/>
        <v>472605</v>
      </c>
      <c r="H3838" s="586">
        <f t="shared" si="243"/>
        <v>7</v>
      </c>
    </row>
    <row r="3839" spans="1:8" x14ac:dyDescent="0.25">
      <c r="A3839">
        <v>3838</v>
      </c>
      <c r="B3839" s="579">
        <f t="shared" si="244"/>
        <v>236302.5</v>
      </c>
      <c r="C3839" s="586">
        <f t="shared" si="241"/>
        <v>3.5</v>
      </c>
      <c r="F3839">
        <v>3838</v>
      </c>
      <c r="G3839" s="587">
        <f t="shared" si="242"/>
        <v>472605</v>
      </c>
      <c r="H3839" s="586">
        <f t="shared" si="243"/>
        <v>7</v>
      </c>
    </row>
    <row r="3840" spans="1:8" x14ac:dyDescent="0.25">
      <c r="A3840">
        <v>3839</v>
      </c>
      <c r="B3840" s="579">
        <f t="shared" si="244"/>
        <v>236302.5</v>
      </c>
      <c r="C3840" s="586">
        <f t="shared" si="241"/>
        <v>3.5</v>
      </c>
      <c r="F3840">
        <v>3839</v>
      </c>
      <c r="G3840" s="587">
        <f t="shared" si="242"/>
        <v>472605</v>
      </c>
      <c r="H3840" s="586">
        <f t="shared" si="243"/>
        <v>7</v>
      </c>
    </row>
    <row r="3841" spans="1:8" x14ac:dyDescent="0.25">
      <c r="A3841">
        <v>3840</v>
      </c>
      <c r="B3841" s="579">
        <f t="shared" si="244"/>
        <v>236302.5</v>
      </c>
      <c r="C3841" s="586">
        <f t="shared" si="241"/>
        <v>3.5</v>
      </c>
      <c r="F3841">
        <v>3840</v>
      </c>
      <c r="G3841" s="587">
        <f t="shared" si="242"/>
        <v>472605</v>
      </c>
      <c r="H3841" s="586">
        <f t="shared" si="243"/>
        <v>7</v>
      </c>
    </row>
    <row r="3842" spans="1:8" x14ac:dyDescent="0.25">
      <c r="A3842">
        <v>3841</v>
      </c>
      <c r="B3842" s="579">
        <f t="shared" si="244"/>
        <v>236302.5</v>
      </c>
      <c r="C3842" s="586">
        <f t="shared" si="241"/>
        <v>3.5</v>
      </c>
      <c r="F3842">
        <v>3841</v>
      </c>
      <c r="G3842" s="587">
        <f t="shared" si="242"/>
        <v>472605</v>
      </c>
      <c r="H3842" s="586">
        <f t="shared" si="243"/>
        <v>7</v>
      </c>
    </row>
    <row r="3843" spans="1:8" x14ac:dyDescent="0.25">
      <c r="A3843">
        <v>3842</v>
      </c>
      <c r="B3843" s="579">
        <f t="shared" si="244"/>
        <v>236302.5</v>
      </c>
      <c r="C3843" s="586">
        <f t="shared" ref="C3843:C3906" si="245">B3843/$D$2</f>
        <v>3.5</v>
      </c>
      <c r="F3843">
        <v>3842</v>
      </c>
      <c r="G3843" s="587">
        <f t="shared" ref="G3843:G3906" si="246">H3843*$D$2</f>
        <v>472605</v>
      </c>
      <c r="H3843" s="586">
        <f t="shared" si="243"/>
        <v>7</v>
      </c>
    </row>
    <row r="3844" spans="1:8" x14ac:dyDescent="0.25">
      <c r="A3844">
        <v>3843</v>
      </c>
      <c r="B3844" s="579">
        <f t="shared" si="244"/>
        <v>236302.5</v>
      </c>
      <c r="C3844" s="586">
        <f t="shared" si="245"/>
        <v>3.5</v>
      </c>
      <c r="F3844">
        <v>3843</v>
      </c>
      <c r="G3844" s="587">
        <f t="shared" si="246"/>
        <v>472605</v>
      </c>
      <c r="H3844" s="586">
        <f t="shared" si="243"/>
        <v>7</v>
      </c>
    </row>
    <row r="3845" spans="1:8" x14ac:dyDescent="0.25">
      <c r="A3845">
        <v>3844</v>
      </c>
      <c r="B3845" s="579">
        <f t="shared" si="244"/>
        <v>236302.5</v>
      </c>
      <c r="C3845" s="586">
        <f t="shared" si="245"/>
        <v>3.5</v>
      </c>
      <c r="F3845">
        <v>3844</v>
      </c>
      <c r="G3845" s="587">
        <f t="shared" si="246"/>
        <v>472605</v>
      </c>
      <c r="H3845" s="586">
        <f t="shared" si="243"/>
        <v>7</v>
      </c>
    </row>
    <row r="3846" spans="1:8" x14ac:dyDescent="0.25">
      <c r="A3846">
        <v>3845</v>
      </c>
      <c r="B3846" s="579">
        <f t="shared" si="244"/>
        <v>236302.5</v>
      </c>
      <c r="C3846" s="586">
        <f t="shared" si="245"/>
        <v>3.5</v>
      </c>
      <c r="F3846">
        <v>3845</v>
      </c>
      <c r="G3846" s="587">
        <f t="shared" si="246"/>
        <v>472605</v>
      </c>
      <c r="H3846" s="586">
        <f t="shared" si="243"/>
        <v>7</v>
      </c>
    </row>
    <row r="3847" spans="1:8" x14ac:dyDescent="0.25">
      <c r="A3847">
        <v>3846</v>
      </c>
      <c r="B3847" s="579">
        <f t="shared" si="244"/>
        <v>236302.5</v>
      </c>
      <c r="C3847" s="586">
        <f t="shared" si="245"/>
        <v>3.5</v>
      </c>
      <c r="F3847">
        <v>3846</v>
      </c>
      <c r="G3847" s="587">
        <f t="shared" si="246"/>
        <v>472605</v>
      </c>
      <c r="H3847" s="586">
        <f t="shared" si="243"/>
        <v>7</v>
      </c>
    </row>
    <row r="3848" spans="1:8" x14ac:dyDescent="0.25">
      <c r="A3848">
        <v>3847</v>
      </c>
      <c r="B3848" s="579">
        <f t="shared" si="244"/>
        <v>236302.5</v>
      </c>
      <c r="C3848" s="586">
        <f t="shared" si="245"/>
        <v>3.5</v>
      </c>
      <c r="F3848">
        <v>3847</v>
      </c>
      <c r="G3848" s="587">
        <f t="shared" si="246"/>
        <v>472605</v>
      </c>
      <c r="H3848" s="586">
        <f t="shared" si="243"/>
        <v>7</v>
      </c>
    </row>
    <row r="3849" spans="1:8" x14ac:dyDescent="0.25">
      <c r="A3849">
        <v>3848</v>
      </c>
      <c r="B3849" s="579">
        <f t="shared" si="244"/>
        <v>236302.5</v>
      </c>
      <c r="C3849" s="586">
        <f t="shared" si="245"/>
        <v>3.5</v>
      </c>
      <c r="F3849">
        <v>3848</v>
      </c>
      <c r="G3849" s="587">
        <f t="shared" si="246"/>
        <v>472605</v>
      </c>
      <c r="H3849" s="586">
        <f t="shared" si="243"/>
        <v>7</v>
      </c>
    </row>
    <row r="3850" spans="1:8" x14ac:dyDescent="0.25">
      <c r="A3850">
        <v>3849</v>
      </c>
      <c r="B3850" s="579">
        <f t="shared" si="244"/>
        <v>236302.5</v>
      </c>
      <c r="C3850" s="586">
        <f t="shared" si="245"/>
        <v>3.5</v>
      </c>
      <c r="F3850">
        <v>3849</v>
      </c>
      <c r="G3850" s="587">
        <f t="shared" si="246"/>
        <v>472605</v>
      </c>
      <c r="H3850" s="586">
        <f t="shared" si="243"/>
        <v>7</v>
      </c>
    </row>
    <row r="3851" spans="1:8" x14ac:dyDescent="0.25">
      <c r="A3851">
        <v>3850</v>
      </c>
      <c r="B3851" s="579">
        <f t="shared" si="244"/>
        <v>236302.5</v>
      </c>
      <c r="C3851" s="586">
        <f t="shared" si="245"/>
        <v>3.5</v>
      </c>
      <c r="F3851">
        <v>3850</v>
      </c>
      <c r="G3851" s="587">
        <f t="shared" si="246"/>
        <v>472605</v>
      </c>
      <c r="H3851" s="586">
        <f t="shared" si="243"/>
        <v>7</v>
      </c>
    </row>
    <row r="3852" spans="1:8" x14ac:dyDescent="0.25">
      <c r="A3852">
        <v>3851</v>
      </c>
      <c r="B3852" s="579">
        <f t="shared" si="244"/>
        <v>236302.5</v>
      </c>
      <c r="C3852" s="586">
        <f t="shared" si="245"/>
        <v>3.5</v>
      </c>
      <c r="F3852">
        <v>3851</v>
      </c>
      <c r="G3852" s="587">
        <f t="shared" si="246"/>
        <v>472605</v>
      </c>
      <c r="H3852" s="586">
        <f t="shared" si="243"/>
        <v>7</v>
      </c>
    </row>
    <row r="3853" spans="1:8" x14ac:dyDescent="0.25">
      <c r="A3853">
        <v>3852</v>
      </c>
      <c r="B3853" s="579">
        <f t="shared" si="244"/>
        <v>236302.5</v>
      </c>
      <c r="C3853" s="586">
        <f t="shared" si="245"/>
        <v>3.5</v>
      </c>
      <c r="F3853">
        <v>3852</v>
      </c>
      <c r="G3853" s="587">
        <f t="shared" si="246"/>
        <v>472605</v>
      </c>
      <c r="H3853" s="586">
        <f t="shared" si="243"/>
        <v>7</v>
      </c>
    </row>
    <row r="3854" spans="1:8" x14ac:dyDescent="0.25">
      <c r="A3854">
        <v>3853</v>
      </c>
      <c r="B3854" s="579">
        <f t="shared" si="244"/>
        <v>236302.5</v>
      </c>
      <c r="C3854" s="586">
        <f t="shared" si="245"/>
        <v>3.5</v>
      </c>
      <c r="F3854">
        <v>3853</v>
      </c>
      <c r="G3854" s="587">
        <f t="shared" si="246"/>
        <v>472605</v>
      </c>
      <c r="H3854" s="586">
        <f t="shared" si="243"/>
        <v>7</v>
      </c>
    </row>
    <row r="3855" spans="1:8" x14ac:dyDescent="0.25">
      <c r="A3855">
        <v>3854</v>
      </c>
      <c r="B3855" s="579">
        <f t="shared" si="244"/>
        <v>236302.5</v>
      </c>
      <c r="C3855" s="586">
        <f t="shared" si="245"/>
        <v>3.5</v>
      </c>
      <c r="F3855">
        <v>3854</v>
      </c>
      <c r="G3855" s="587">
        <f t="shared" si="246"/>
        <v>472605</v>
      </c>
      <c r="H3855" s="586">
        <f t="shared" si="243"/>
        <v>7</v>
      </c>
    </row>
    <row r="3856" spans="1:8" x14ac:dyDescent="0.25">
      <c r="A3856">
        <v>3855</v>
      </c>
      <c r="B3856" s="579">
        <f t="shared" si="244"/>
        <v>236302.5</v>
      </c>
      <c r="C3856" s="586">
        <f t="shared" si="245"/>
        <v>3.5</v>
      </c>
      <c r="F3856">
        <v>3855</v>
      </c>
      <c r="G3856" s="587">
        <f t="shared" si="246"/>
        <v>472605</v>
      </c>
      <c r="H3856" s="586">
        <f t="shared" si="243"/>
        <v>7</v>
      </c>
    </row>
    <row r="3857" spans="1:8" x14ac:dyDescent="0.25">
      <c r="A3857">
        <v>3856</v>
      </c>
      <c r="B3857" s="579">
        <f t="shared" si="244"/>
        <v>236302.5</v>
      </c>
      <c r="C3857" s="586">
        <f t="shared" si="245"/>
        <v>3.5</v>
      </c>
      <c r="F3857">
        <v>3856</v>
      </c>
      <c r="G3857" s="587">
        <f t="shared" si="246"/>
        <v>472605</v>
      </c>
      <c r="H3857" s="586">
        <f t="shared" si="243"/>
        <v>7</v>
      </c>
    </row>
    <row r="3858" spans="1:8" x14ac:dyDescent="0.25">
      <c r="A3858">
        <v>3857</v>
      </c>
      <c r="B3858" s="579">
        <f t="shared" si="244"/>
        <v>236302.5</v>
      </c>
      <c r="C3858" s="586">
        <f t="shared" si="245"/>
        <v>3.5</v>
      </c>
      <c r="F3858">
        <v>3857</v>
      </c>
      <c r="G3858" s="587">
        <f t="shared" si="246"/>
        <v>472605</v>
      </c>
      <c r="H3858" s="586">
        <f t="shared" si="243"/>
        <v>7</v>
      </c>
    </row>
    <row r="3859" spans="1:8" x14ac:dyDescent="0.25">
      <c r="A3859">
        <v>3858</v>
      </c>
      <c r="B3859" s="579">
        <f t="shared" si="244"/>
        <v>236302.5</v>
      </c>
      <c r="C3859" s="586">
        <f t="shared" si="245"/>
        <v>3.5</v>
      </c>
      <c r="F3859">
        <v>3858</v>
      </c>
      <c r="G3859" s="587">
        <f t="shared" si="246"/>
        <v>472605</v>
      </c>
      <c r="H3859" s="586">
        <f t="shared" ref="H3859:H3922" si="247">$L$7</f>
        <v>7</v>
      </c>
    </row>
    <row r="3860" spans="1:8" x14ac:dyDescent="0.25">
      <c r="A3860">
        <v>3859</v>
      </c>
      <c r="B3860" s="579">
        <f t="shared" si="244"/>
        <v>236302.5</v>
      </c>
      <c r="C3860" s="586">
        <f t="shared" si="245"/>
        <v>3.5</v>
      </c>
      <c r="F3860">
        <v>3859</v>
      </c>
      <c r="G3860" s="587">
        <f t="shared" si="246"/>
        <v>472605</v>
      </c>
      <c r="H3860" s="586">
        <f t="shared" si="247"/>
        <v>7</v>
      </c>
    </row>
    <row r="3861" spans="1:8" x14ac:dyDescent="0.25">
      <c r="A3861">
        <v>3860</v>
      </c>
      <c r="B3861" s="579">
        <f t="shared" si="244"/>
        <v>236302.5</v>
      </c>
      <c r="C3861" s="586">
        <f t="shared" si="245"/>
        <v>3.5</v>
      </c>
      <c r="F3861">
        <v>3860</v>
      </c>
      <c r="G3861" s="587">
        <f t="shared" si="246"/>
        <v>472605</v>
      </c>
      <c r="H3861" s="586">
        <f t="shared" si="247"/>
        <v>7</v>
      </c>
    </row>
    <row r="3862" spans="1:8" x14ac:dyDescent="0.25">
      <c r="A3862">
        <v>3861</v>
      </c>
      <c r="B3862" s="579">
        <f t="shared" si="244"/>
        <v>236302.5</v>
      </c>
      <c r="C3862" s="586">
        <f t="shared" si="245"/>
        <v>3.5</v>
      </c>
      <c r="F3862">
        <v>3861</v>
      </c>
      <c r="G3862" s="587">
        <f t="shared" si="246"/>
        <v>472605</v>
      </c>
      <c r="H3862" s="586">
        <f t="shared" si="247"/>
        <v>7</v>
      </c>
    </row>
    <row r="3863" spans="1:8" x14ac:dyDescent="0.25">
      <c r="A3863">
        <v>3862</v>
      </c>
      <c r="B3863" s="579">
        <f t="shared" si="244"/>
        <v>236302.5</v>
      </c>
      <c r="C3863" s="586">
        <f t="shared" si="245"/>
        <v>3.5</v>
      </c>
      <c r="F3863">
        <v>3862</v>
      </c>
      <c r="G3863" s="587">
        <f t="shared" si="246"/>
        <v>472605</v>
      </c>
      <c r="H3863" s="586">
        <f t="shared" si="247"/>
        <v>7</v>
      </c>
    </row>
    <row r="3864" spans="1:8" x14ac:dyDescent="0.25">
      <c r="A3864">
        <v>3863</v>
      </c>
      <c r="B3864" s="579">
        <f t="shared" si="244"/>
        <v>236302.5</v>
      </c>
      <c r="C3864" s="586">
        <f t="shared" si="245"/>
        <v>3.5</v>
      </c>
      <c r="F3864">
        <v>3863</v>
      </c>
      <c r="G3864" s="587">
        <f t="shared" si="246"/>
        <v>472605</v>
      </c>
      <c r="H3864" s="586">
        <f t="shared" si="247"/>
        <v>7</v>
      </c>
    </row>
    <row r="3865" spans="1:8" x14ac:dyDescent="0.25">
      <c r="A3865">
        <v>3864</v>
      </c>
      <c r="B3865" s="579">
        <f t="shared" si="244"/>
        <v>236302.5</v>
      </c>
      <c r="C3865" s="586">
        <f t="shared" si="245"/>
        <v>3.5</v>
      </c>
      <c r="F3865">
        <v>3864</v>
      </c>
      <c r="G3865" s="587">
        <f t="shared" si="246"/>
        <v>472605</v>
      </c>
      <c r="H3865" s="586">
        <f t="shared" si="247"/>
        <v>7</v>
      </c>
    </row>
    <row r="3866" spans="1:8" x14ac:dyDescent="0.25">
      <c r="A3866">
        <v>3865</v>
      </c>
      <c r="B3866" s="579">
        <f t="shared" si="244"/>
        <v>236302.5</v>
      </c>
      <c r="C3866" s="586">
        <f t="shared" si="245"/>
        <v>3.5</v>
      </c>
      <c r="F3866">
        <v>3865</v>
      </c>
      <c r="G3866" s="587">
        <f t="shared" si="246"/>
        <v>472605</v>
      </c>
      <c r="H3866" s="586">
        <f t="shared" si="247"/>
        <v>7</v>
      </c>
    </row>
    <row r="3867" spans="1:8" x14ac:dyDescent="0.25">
      <c r="A3867">
        <v>3866</v>
      </c>
      <c r="B3867" s="579">
        <f t="shared" ref="B3867:B3930" si="248">3.5*$D$2</f>
        <v>236302.5</v>
      </c>
      <c r="C3867" s="586">
        <f t="shared" si="245"/>
        <v>3.5</v>
      </c>
      <c r="F3867">
        <v>3866</v>
      </c>
      <c r="G3867" s="587">
        <f t="shared" si="246"/>
        <v>472605</v>
      </c>
      <c r="H3867" s="586">
        <f t="shared" si="247"/>
        <v>7</v>
      </c>
    </row>
    <row r="3868" spans="1:8" x14ac:dyDescent="0.25">
      <c r="A3868">
        <v>3867</v>
      </c>
      <c r="B3868" s="579">
        <f t="shared" si="248"/>
        <v>236302.5</v>
      </c>
      <c r="C3868" s="586">
        <f t="shared" si="245"/>
        <v>3.5</v>
      </c>
      <c r="F3868">
        <v>3867</v>
      </c>
      <c r="G3868" s="587">
        <f t="shared" si="246"/>
        <v>472605</v>
      </c>
      <c r="H3868" s="586">
        <f t="shared" si="247"/>
        <v>7</v>
      </c>
    </row>
    <row r="3869" spans="1:8" x14ac:dyDescent="0.25">
      <c r="A3869">
        <v>3868</v>
      </c>
      <c r="B3869" s="579">
        <f t="shared" si="248"/>
        <v>236302.5</v>
      </c>
      <c r="C3869" s="586">
        <f t="shared" si="245"/>
        <v>3.5</v>
      </c>
      <c r="F3869">
        <v>3868</v>
      </c>
      <c r="G3869" s="587">
        <f t="shared" si="246"/>
        <v>472605</v>
      </c>
      <c r="H3869" s="586">
        <f t="shared" si="247"/>
        <v>7</v>
      </c>
    </row>
    <row r="3870" spans="1:8" x14ac:dyDescent="0.25">
      <c r="A3870">
        <v>3869</v>
      </c>
      <c r="B3870" s="579">
        <f t="shared" si="248"/>
        <v>236302.5</v>
      </c>
      <c r="C3870" s="586">
        <f t="shared" si="245"/>
        <v>3.5</v>
      </c>
      <c r="F3870">
        <v>3869</v>
      </c>
      <c r="G3870" s="587">
        <f t="shared" si="246"/>
        <v>472605</v>
      </c>
      <c r="H3870" s="586">
        <f t="shared" si="247"/>
        <v>7</v>
      </c>
    </row>
    <row r="3871" spans="1:8" x14ac:dyDescent="0.25">
      <c r="A3871">
        <v>3870</v>
      </c>
      <c r="B3871" s="579">
        <f t="shared" si="248"/>
        <v>236302.5</v>
      </c>
      <c r="C3871" s="586">
        <f t="shared" si="245"/>
        <v>3.5</v>
      </c>
      <c r="F3871">
        <v>3870</v>
      </c>
      <c r="G3871" s="587">
        <f t="shared" si="246"/>
        <v>472605</v>
      </c>
      <c r="H3871" s="586">
        <f t="shared" si="247"/>
        <v>7</v>
      </c>
    </row>
    <row r="3872" spans="1:8" x14ac:dyDescent="0.25">
      <c r="A3872">
        <v>3871</v>
      </c>
      <c r="B3872" s="579">
        <f t="shared" si="248"/>
        <v>236302.5</v>
      </c>
      <c r="C3872" s="586">
        <f t="shared" si="245"/>
        <v>3.5</v>
      </c>
      <c r="F3872">
        <v>3871</v>
      </c>
      <c r="G3872" s="587">
        <f t="shared" si="246"/>
        <v>472605</v>
      </c>
      <c r="H3872" s="586">
        <f t="shared" si="247"/>
        <v>7</v>
      </c>
    </row>
    <row r="3873" spans="1:8" x14ac:dyDescent="0.25">
      <c r="A3873">
        <v>3872</v>
      </c>
      <c r="B3873" s="579">
        <f t="shared" si="248"/>
        <v>236302.5</v>
      </c>
      <c r="C3873" s="586">
        <f t="shared" si="245"/>
        <v>3.5</v>
      </c>
      <c r="F3873">
        <v>3872</v>
      </c>
      <c r="G3873" s="587">
        <f t="shared" si="246"/>
        <v>472605</v>
      </c>
      <c r="H3873" s="586">
        <f t="shared" si="247"/>
        <v>7</v>
      </c>
    </row>
    <row r="3874" spans="1:8" x14ac:dyDescent="0.25">
      <c r="A3874">
        <v>3873</v>
      </c>
      <c r="B3874" s="579">
        <f t="shared" si="248"/>
        <v>236302.5</v>
      </c>
      <c r="C3874" s="586">
        <f t="shared" si="245"/>
        <v>3.5</v>
      </c>
      <c r="F3874">
        <v>3873</v>
      </c>
      <c r="G3874" s="587">
        <f t="shared" si="246"/>
        <v>472605</v>
      </c>
      <c r="H3874" s="586">
        <f t="shared" si="247"/>
        <v>7</v>
      </c>
    </row>
    <row r="3875" spans="1:8" x14ac:dyDescent="0.25">
      <c r="A3875">
        <v>3874</v>
      </c>
      <c r="B3875" s="579">
        <f t="shared" si="248"/>
        <v>236302.5</v>
      </c>
      <c r="C3875" s="586">
        <f t="shared" si="245"/>
        <v>3.5</v>
      </c>
      <c r="F3875">
        <v>3874</v>
      </c>
      <c r="G3875" s="587">
        <f t="shared" si="246"/>
        <v>472605</v>
      </c>
      <c r="H3875" s="586">
        <f t="shared" si="247"/>
        <v>7</v>
      </c>
    </row>
    <row r="3876" spans="1:8" x14ac:dyDescent="0.25">
      <c r="A3876">
        <v>3875</v>
      </c>
      <c r="B3876" s="579">
        <f t="shared" si="248"/>
        <v>236302.5</v>
      </c>
      <c r="C3876" s="586">
        <f t="shared" si="245"/>
        <v>3.5</v>
      </c>
      <c r="F3876">
        <v>3875</v>
      </c>
      <c r="G3876" s="587">
        <f t="shared" si="246"/>
        <v>472605</v>
      </c>
      <c r="H3876" s="586">
        <f t="shared" si="247"/>
        <v>7</v>
      </c>
    </row>
    <row r="3877" spans="1:8" x14ac:dyDescent="0.25">
      <c r="A3877">
        <v>3876</v>
      </c>
      <c r="B3877" s="579">
        <f t="shared" si="248"/>
        <v>236302.5</v>
      </c>
      <c r="C3877" s="586">
        <f t="shared" si="245"/>
        <v>3.5</v>
      </c>
      <c r="F3877">
        <v>3876</v>
      </c>
      <c r="G3877" s="587">
        <f t="shared" si="246"/>
        <v>472605</v>
      </c>
      <c r="H3877" s="586">
        <f t="shared" si="247"/>
        <v>7</v>
      </c>
    </row>
    <row r="3878" spans="1:8" x14ac:dyDescent="0.25">
      <c r="A3878">
        <v>3877</v>
      </c>
      <c r="B3878" s="579">
        <f t="shared" si="248"/>
        <v>236302.5</v>
      </c>
      <c r="C3878" s="586">
        <f t="shared" si="245"/>
        <v>3.5</v>
      </c>
      <c r="F3878">
        <v>3877</v>
      </c>
      <c r="G3878" s="587">
        <f t="shared" si="246"/>
        <v>472605</v>
      </c>
      <c r="H3878" s="586">
        <f t="shared" si="247"/>
        <v>7</v>
      </c>
    </row>
    <row r="3879" spans="1:8" x14ac:dyDescent="0.25">
      <c r="A3879">
        <v>3878</v>
      </c>
      <c r="B3879" s="579">
        <f t="shared" si="248"/>
        <v>236302.5</v>
      </c>
      <c r="C3879" s="586">
        <f t="shared" si="245"/>
        <v>3.5</v>
      </c>
      <c r="F3879">
        <v>3878</v>
      </c>
      <c r="G3879" s="587">
        <f t="shared" si="246"/>
        <v>472605</v>
      </c>
      <c r="H3879" s="586">
        <f t="shared" si="247"/>
        <v>7</v>
      </c>
    </row>
    <row r="3880" spans="1:8" x14ac:dyDescent="0.25">
      <c r="A3880">
        <v>3879</v>
      </c>
      <c r="B3880" s="579">
        <f t="shared" si="248"/>
        <v>236302.5</v>
      </c>
      <c r="C3880" s="586">
        <f t="shared" si="245"/>
        <v>3.5</v>
      </c>
      <c r="F3880">
        <v>3879</v>
      </c>
      <c r="G3880" s="587">
        <f t="shared" si="246"/>
        <v>472605</v>
      </c>
      <c r="H3880" s="586">
        <f t="shared" si="247"/>
        <v>7</v>
      </c>
    </row>
    <row r="3881" spans="1:8" x14ac:dyDescent="0.25">
      <c r="A3881">
        <v>3880</v>
      </c>
      <c r="B3881" s="579">
        <f t="shared" si="248"/>
        <v>236302.5</v>
      </c>
      <c r="C3881" s="586">
        <f t="shared" si="245"/>
        <v>3.5</v>
      </c>
      <c r="F3881">
        <v>3880</v>
      </c>
      <c r="G3881" s="587">
        <f t="shared" si="246"/>
        <v>472605</v>
      </c>
      <c r="H3881" s="586">
        <f t="shared" si="247"/>
        <v>7</v>
      </c>
    </row>
    <row r="3882" spans="1:8" x14ac:dyDescent="0.25">
      <c r="A3882">
        <v>3881</v>
      </c>
      <c r="B3882" s="579">
        <f t="shared" si="248"/>
        <v>236302.5</v>
      </c>
      <c r="C3882" s="586">
        <f t="shared" si="245"/>
        <v>3.5</v>
      </c>
      <c r="F3882">
        <v>3881</v>
      </c>
      <c r="G3882" s="587">
        <f t="shared" si="246"/>
        <v>472605</v>
      </c>
      <c r="H3882" s="586">
        <f t="shared" si="247"/>
        <v>7</v>
      </c>
    </row>
    <row r="3883" spans="1:8" x14ac:dyDescent="0.25">
      <c r="A3883">
        <v>3882</v>
      </c>
      <c r="B3883" s="579">
        <f t="shared" si="248"/>
        <v>236302.5</v>
      </c>
      <c r="C3883" s="586">
        <f t="shared" si="245"/>
        <v>3.5</v>
      </c>
      <c r="F3883">
        <v>3882</v>
      </c>
      <c r="G3883" s="587">
        <f t="shared" si="246"/>
        <v>472605</v>
      </c>
      <c r="H3883" s="586">
        <f t="shared" si="247"/>
        <v>7</v>
      </c>
    </row>
    <row r="3884" spans="1:8" x14ac:dyDescent="0.25">
      <c r="A3884">
        <v>3883</v>
      </c>
      <c r="B3884" s="579">
        <f t="shared" si="248"/>
        <v>236302.5</v>
      </c>
      <c r="C3884" s="586">
        <f t="shared" si="245"/>
        <v>3.5</v>
      </c>
      <c r="F3884">
        <v>3883</v>
      </c>
      <c r="G3884" s="587">
        <f t="shared" si="246"/>
        <v>472605</v>
      </c>
      <c r="H3884" s="586">
        <f t="shared" si="247"/>
        <v>7</v>
      </c>
    </row>
    <row r="3885" spans="1:8" x14ac:dyDescent="0.25">
      <c r="A3885">
        <v>3884</v>
      </c>
      <c r="B3885" s="579">
        <f t="shared" si="248"/>
        <v>236302.5</v>
      </c>
      <c r="C3885" s="586">
        <f t="shared" si="245"/>
        <v>3.5</v>
      </c>
      <c r="F3885">
        <v>3884</v>
      </c>
      <c r="G3885" s="587">
        <f t="shared" si="246"/>
        <v>472605</v>
      </c>
      <c r="H3885" s="586">
        <f t="shared" si="247"/>
        <v>7</v>
      </c>
    </row>
    <row r="3886" spans="1:8" x14ac:dyDescent="0.25">
      <c r="A3886">
        <v>3885</v>
      </c>
      <c r="B3886" s="579">
        <f t="shared" si="248"/>
        <v>236302.5</v>
      </c>
      <c r="C3886" s="586">
        <f t="shared" si="245"/>
        <v>3.5</v>
      </c>
      <c r="F3886">
        <v>3885</v>
      </c>
      <c r="G3886" s="587">
        <f t="shared" si="246"/>
        <v>472605</v>
      </c>
      <c r="H3886" s="586">
        <f t="shared" si="247"/>
        <v>7</v>
      </c>
    </row>
    <row r="3887" spans="1:8" x14ac:dyDescent="0.25">
      <c r="A3887">
        <v>3886</v>
      </c>
      <c r="B3887" s="579">
        <f t="shared" si="248"/>
        <v>236302.5</v>
      </c>
      <c r="C3887" s="586">
        <f t="shared" si="245"/>
        <v>3.5</v>
      </c>
      <c r="F3887">
        <v>3886</v>
      </c>
      <c r="G3887" s="587">
        <f t="shared" si="246"/>
        <v>472605</v>
      </c>
      <c r="H3887" s="586">
        <f t="shared" si="247"/>
        <v>7</v>
      </c>
    </row>
    <row r="3888" spans="1:8" x14ac:dyDescent="0.25">
      <c r="A3888">
        <v>3887</v>
      </c>
      <c r="B3888" s="579">
        <f t="shared" si="248"/>
        <v>236302.5</v>
      </c>
      <c r="C3888" s="586">
        <f t="shared" si="245"/>
        <v>3.5</v>
      </c>
      <c r="F3888">
        <v>3887</v>
      </c>
      <c r="G3888" s="587">
        <f t="shared" si="246"/>
        <v>472605</v>
      </c>
      <c r="H3888" s="586">
        <f t="shared" si="247"/>
        <v>7</v>
      </c>
    </row>
    <row r="3889" spans="1:8" x14ac:dyDescent="0.25">
      <c r="A3889">
        <v>3888</v>
      </c>
      <c r="B3889" s="579">
        <f t="shared" si="248"/>
        <v>236302.5</v>
      </c>
      <c r="C3889" s="586">
        <f t="shared" si="245"/>
        <v>3.5</v>
      </c>
      <c r="F3889">
        <v>3888</v>
      </c>
      <c r="G3889" s="587">
        <f t="shared" si="246"/>
        <v>472605</v>
      </c>
      <c r="H3889" s="586">
        <f t="shared" si="247"/>
        <v>7</v>
      </c>
    </row>
    <row r="3890" spans="1:8" x14ac:dyDescent="0.25">
      <c r="A3890">
        <v>3889</v>
      </c>
      <c r="B3890" s="579">
        <f t="shared" si="248"/>
        <v>236302.5</v>
      </c>
      <c r="C3890" s="586">
        <f t="shared" si="245"/>
        <v>3.5</v>
      </c>
      <c r="F3890">
        <v>3889</v>
      </c>
      <c r="G3890" s="587">
        <f t="shared" si="246"/>
        <v>472605</v>
      </c>
      <c r="H3890" s="586">
        <f t="shared" si="247"/>
        <v>7</v>
      </c>
    </row>
    <row r="3891" spans="1:8" x14ac:dyDescent="0.25">
      <c r="A3891">
        <v>3890</v>
      </c>
      <c r="B3891" s="579">
        <f t="shared" si="248"/>
        <v>236302.5</v>
      </c>
      <c r="C3891" s="586">
        <f t="shared" si="245"/>
        <v>3.5</v>
      </c>
      <c r="F3891">
        <v>3890</v>
      </c>
      <c r="G3891" s="587">
        <f t="shared" si="246"/>
        <v>472605</v>
      </c>
      <c r="H3891" s="586">
        <f t="shared" si="247"/>
        <v>7</v>
      </c>
    </row>
    <row r="3892" spans="1:8" x14ac:dyDescent="0.25">
      <c r="A3892">
        <v>3891</v>
      </c>
      <c r="B3892" s="579">
        <f t="shared" si="248"/>
        <v>236302.5</v>
      </c>
      <c r="C3892" s="586">
        <f t="shared" si="245"/>
        <v>3.5</v>
      </c>
      <c r="F3892">
        <v>3891</v>
      </c>
      <c r="G3892" s="587">
        <f t="shared" si="246"/>
        <v>472605</v>
      </c>
      <c r="H3892" s="586">
        <f t="shared" si="247"/>
        <v>7</v>
      </c>
    </row>
    <row r="3893" spans="1:8" x14ac:dyDescent="0.25">
      <c r="A3893">
        <v>3892</v>
      </c>
      <c r="B3893" s="579">
        <f t="shared" si="248"/>
        <v>236302.5</v>
      </c>
      <c r="C3893" s="586">
        <f t="shared" si="245"/>
        <v>3.5</v>
      </c>
      <c r="F3893">
        <v>3892</v>
      </c>
      <c r="G3893" s="587">
        <f t="shared" si="246"/>
        <v>472605</v>
      </c>
      <c r="H3893" s="586">
        <f t="shared" si="247"/>
        <v>7</v>
      </c>
    </row>
    <row r="3894" spans="1:8" x14ac:dyDescent="0.25">
      <c r="A3894">
        <v>3893</v>
      </c>
      <c r="B3894" s="579">
        <f t="shared" si="248"/>
        <v>236302.5</v>
      </c>
      <c r="C3894" s="586">
        <f t="shared" si="245"/>
        <v>3.5</v>
      </c>
      <c r="F3894">
        <v>3893</v>
      </c>
      <c r="G3894" s="587">
        <f t="shared" si="246"/>
        <v>472605</v>
      </c>
      <c r="H3894" s="586">
        <f t="shared" si="247"/>
        <v>7</v>
      </c>
    </row>
    <row r="3895" spans="1:8" x14ac:dyDescent="0.25">
      <c r="A3895">
        <v>3894</v>
      </c>
      <c r="B3895" s="579">
        <f t="shared" si="248"/>
        <v>236302.5</v>
      </c>
      <c r="C3895" s="586">
        <f t="shared" si="245"/>
        <v>3.5</v>
      </c>
      <c r="F3895">
        <v>3894</v>
      </c>
      <c r="G3895" s="587">
        <f t="shared" si="246"/>
        <v>472605</v>
      </c>
      <c r="H3895" s="586">
        <f t="shared" si="247"/>
        <v>7</v>
      </c>
    </row>
    <row r="3896" spans="1:8" x14ac:dyDescent="0.25">
      <c r="A3896">
        <v>3895</v>
      </c>
      <c r="B3896" s="579">
        <f t="shared" si="248"/>
        <v>236302.5</v>
      </c>
      <c r="C3896" s="586">
        <f t="shared" si="245"/>
        <v>3.5</v>
      </c>
      <c r="F3896">
        <v>3895</v>
      </c>
      <c r="G3896" s="587">
        <f t="shared" si="246"/>
        <v>472605</v>
      </c>
      <c r="H3896" s="586">
        <f t="shared" si="247"/>
        <v>7</v>
      </c>
    </row>
    <row r="3897" spans="1:8" x14ac:dyDescent="0.25">
      <c r="A3897">
        <v>3896</v>
      </c>
      <c r="B3897" s="579">
        <f t="shared" si="248"/>
        <v>236302.5</v>
      </c>
      <c r="C3897" s="586">
        <f t="shared" si="245"/>
        <v>3.5</v>
      </c>
      <c r="F3897">
        <v>3896</v>
      </c>
      <c r="G3897" s="587">
        <f t="shared" si="246"/>
        <v>472605</v>
      </c>
      <c r="H3897" s="586">
        <f t="shared" si="247"/>
        <v>7</v>
      </c>
    </row>
    <row r="3898" spans="1:8" x14ac:dyDescent="0.25">
      <c r="A3898">
        <v>3897</v>
      </c>
      <c r="B3898" s="579">
        <f t="shared" si="248"/>
        <v>236302.5</v>
      </c>
      <c r="C3898" s="586">
        <f t="shared" si="245"/>
        <v>3.5</v>
      </c>
      <c r="F3898">
        <v>3897</v>
      </c>
      <c r="G3898" s="587">
        <f t="shared" si="246"/>
        <v>472605</v>
      </c>
      <c r="H3898" s="586">
        <f t="shared" si="247"/>
        <v>7</v>
      </c>
    </row>
    <row r="3899" spans="1:8" x14ac:dyDescent="0.25">
      <c r="A3899">
        <v>3898</v>
      </c>
      <c r="B3899" s="579">
        <f t="shared" si="248"/>
        <v>236302.5</v>
      </c>
      <c r="C3899" s="586">
        <f t="shared" si="245"/>
        <v>3.5</v>
      </c>
      <c r="F3899">
        <v>3898</v>
      </c>
      <c r="G3899" s="587">
        <f t="shared" si="246"/>
        <v>472605</v>
      </c>
      <c r="H3899" s="586">
        <f t="shared" si="247"/>
        <v>7</v>
      </c>
    </row>
    <row r="3900" spans="1:8" x14ac:dyDescent="0.25">
      <c r="A3900">
        <v>3899</v>
      </c>
      <c r="B3900" s="579">
        <f t="shared" si="248"/>
        <v>236302.5</v>
      </c>
      <c r="C3900" s="586">
        <f t="shared" si="245"/>
        <v>3.5</v>
      </c>
      <c r="F3900">
        <v>3899</v>
      </c>
      <c r="G3900" s="587">
        <f t="shared" si="246"/>
        <v>472605</v>
      </c>
      <c r="H3900" s="586">
        <f t="shared" si="247"/>
        <v>7</v>
      </c>
    </row>
    <row r="3901" spans="1:8" x14ac:dyDescent="0.25">
      <c r="A3901">
        <v>3900</v>
      </c>
      <c r="B3901" s="579">
        <f t="shared" si="248"/>
        <v>236302.5</v>
      </c>
      <c r="C3901" s="586">
        <f t="shared" si="245"/>
        <v>3.5</v>
      </c>
      <c r="F3901">
        <v>3900</v>
      </c>
      <c r="G3901" s="587">
        <f t="shared" si="246"/>
        <v>472605</v>
      </c>
      <c r="H3901" s="586">
        <f t="shared" si="247"/>
        <v>7</v>
      </c>
    </row>
    <row r="3902" spans="1:8" x14ac:dyDescent="0.25">
      <c r="A3902">
        <v>3901</v>
      </c>
      <c r="B3902" s="579">
        <f t="shared" si="248"/>
        <v>236302.5</v>
      </c>
      <c r="C3902" s="586">
        <f t="shared" si="245"/>
        <v>3.5</v>
      </c>
      <c r="F3902">
        <v>3901</v>
      </c>
      <c r="G3902" s="587">
        <f t="shared" si="246"/>
        <v>472605</v>
      </c>
      <c r="H3902" s="586">
        <f t="shared" si="247"/>
        <v>7</v>
      </c>
    </row>
    <row r="3903" spans="1:8" x14ac:dyDescent="0.25">
      <c r="A3903">
        <v>3902</v>
      </c>
      <c r="B3903" s="579">
        <f t="shared" si="248"/>
        <v>236302.5</v>
      </c>
      <c r="C3903" s="586">
        <f t="shared" si="245"/>
        <v>3.5</v>
      </c>
      <c r="F3903">
        <v>3902</v>
      </c>
      <c r="G3903" s="587">
        <f t="shared" si="246"/>
        <v>472605</v>
      </c>
      <c r="H3903" s="586">
        <f t="shared" si="247"/>
        <v>7</v>
      </c>
    </row>
    <row r="3904" spans="1:8" x14ac:dyDescent="0.25">
      <c r="A3904">
        <v>3903</v>
      </c>
      <c r="B3904" s="579">
        <f t="shared" si="248"/>
        <v>236302.5</v>
      </c>
      <c r="C3904" s="586">
        <f t="shared" si="245"/>
        <v>3.5</v>
      </c>
      <c r="F3904">
        <v>3903</v>
      </c>
      <c r="G3904" s="587">
        <f t="shared" si="246"/>
        <v>472605</v>
      </c>
      <c r="H3904" s="586">
        <f t="shared" si="247"/>
        <v>7</v>
      </c>
    </row>
    <row r="3905" spans="1:8" x14ac:dyDescent="0.25">
      <c r="A3905">
        <v>3904</v>
      </c>
      <c r="B3905" s="579">
        <f t="shared" si="248"/>
        <v>236302.5</v>
      </c>
      <c r="C3905" s="586">
        <f t="shared" si="245"/>
        <v>3.5</v>
      </c>
      <c r="F3905">
        <v>3904</v>
      </c>
      <c r="G3905" s="587">
        <f t="shared" si="246"/>
        <v>472605</v>
      </c>
      <c r="H3905" s="586">
        <f t="shared" si="247"/>
        <v>7</v>
      </c>
    </row>
    <row r="3906" spans="1:8" x14ac:dyDescent="0.25">
      <c r="A3906">
        <v>3905</v>
      </c>
      <c r="B3906" s="579">
        <f t="shared" si="248"/>
        <v>236302.5</v>
      </c>
      <c r="C3906" s="586">
        <f t="shared" si="245"/>
        <v>3.5</v>
      </c>
      <c r="F3906">
        <v>3905</v>
      </c>
      <c r="G3906" s="587">
        <f t="shared" si="246"/>
        <v>472605</v>
      </c>
      <c r="H3906" s="586">
        <f t="shared" si="247"/>
        <v>7</v>
      </c>
    </row>
    <row r="3907" spans="1:8" x14ac:dyDescent="0.25">
      <c r="A3907">
        <v>3906</v>
      </c>
      <c r="B3907" s="579">
        <f t="shared" si="248"/>
        <v>236302.5</v>
      </c>
      <c r="C3907" s="586">
        <f t="shared" ref="C3907:C3970" si="249">B3907/$D$2</f>
        <v>3.5</v>
      </c>
      <c r="F3907">
        <v>3906</v>
      </c>
      <c r="G3907" s="587">
        <f t="shared" ref="G3907:G3970" si="250">H3907*$D$2</f>
        <v>472605</v>
      </c>
      <c r="H3907" s="586">
        <f t="shared" si="247"/>
        <v>7</v>
      </c>
    </row>
    <row r="3908" spans="1:8" x14ac:dyDescent="0.25">
      <c r="A3908">
        <v>3907</v>
      </c>
      <c r="B3908" s="579">
        <f t="shared" si="248"/>
        <v>236302.5</v>
      </c>
      <c r="C3908" s="586">
        <f t="shared" si="249"/>
        <v>3.5</v>
      </c>
      <c r="F3908">
        <v>3907</v>
      </c>
      <c r="G3908" s="587">
        <f t="shared" si="250"/>
        <v>472605</v>
      </c>
      <c r="H3908" s="586">
        <f t="shared" si="247"/>
        <v>7</v>
      </c>
    </row>
    <row r="3909" spans="1:8" x14ac:dyDescent="0.25">
      <c r="A3909">
        <v>3908</v>
      </c>
      <c r="B3909" s="579">
        <f t="shared" si="248"/>
        <v>236302.5</v>
      </c>
      <c r="C3909" s="586">
        <f t="shared" si="249"/>
        <v>3.5</v>
      </c>
      <c r="F3909">
        <v>3908</v>
      </c>
      <c r="G3909" s="587">
        <f t="shared" si="250"/>
        <v>472605</v>
      </c>
      <c r="H3909" s="586">
        <f t="shared" si="247"/>
        <v>7</v>
      </c>
    </row>
    <row r="3910" spans="1:8" x14ac:dyDescent="0.25">
      <c r="A3910">
        <v>3909</v>
      </c>
      <c r="B3910" s="579">
        <f t="shared" si="248"/>
        <v>236302.5</v>
      </c>
      <c r="C3910" s="586">
        <f t="shared" si="249"/>
        <v>3.5</v>
      </c>
      <c r="F3910">
        <v>3909</v>
      </c>
      <c r="G3910" s="587">
        <f t="shared" si="250"/>
        <v>472605</v>
      </c>
      <c r="H3910" s="586">
        <f t="shared" si="247"/>
        <v>7</v>
      </c>
    </row>
    <row r="3911" spans="1:8" x14ac:dyDescent="0.25">
      <c r="A3911">
        <v>3910</v>
      </c>
      <c r="B3911" s="579">
        <f t="shared" si="248"/>
        <v>236302.5</v>
      </c>
      <c r="C3911" s="586">
        <f t="shared" si="249"/>
        <v>3.5</v>
      </c>
      <c r="F3911">
        <v>3910</v>
      </c>
      <c r="G3911" s="587">
        <f t="shared" si="250"/>
        <v>472605</v>
      </c>
      <c r="H3911" s="586">
        <f t="shared" si="247"/>
        <v>7</v>
      </c>
    </row>
    <row r="3912" spans="1:8" x14ac:dyDescent="0.25">
      <c r="A3912">
        <v>3911</v>
      </c>
      <c r="B3912" s="579">
        <f t="shared" si="248"/>
        <v>236302.5</v>
      </c>
      <c r="C3912" s="586">
        <f t="shared" si="249"/>
        <v>3.5</v>
      </c>
      <c r="F3912">
        <v>3911</v>
      </c>
      <c r="G3912" s="587">
        <f t="shared" si="250"/>
        <v>472605</v>
      </c>
      <c r="H3912" s="586">
        <f t="shared" si="247"/>
        <v>7</v>
      </c>
    </row>
    <row r="3913" spans="1:8" x14ac:dyDescent="0.25">
      <c r="A3913">
        <v>3912</v>
      </c>
      <c r="B3913" s="579">
        <f t="shared" si="248"/>
        <v>236302.5</v>
      </c>
      <c r="C3913" s="586">
        <f t="shared" si="249"/>
        <v>3.5</v>
      </c>
      <c r="F3913">
        <v>3912</v>
      </c>
      <c r="G3913" s="587">
        <f t="shared" si="250"/>
        <v>472605</v>
      </c>
      <c r="H3913" s="586">
        <f t="shared" si="247"/>
        <v>7</v>
      </c>
    </row>
    <row r="3914" spans="1:8" x14ac:dyDescent="0.25">
      <c r="A3914">
        <v>3913</v>
      </c>
      <c r="B3914" s="579">
        <f t="shared" si="248"/>
        <v>236302.5</v>
      </c>
      <c r="C3914" s="586">
        <f t="shared" si="249"/>
        <v>3.5</v>
      </c>
      <c r="F3914">
        <v>3913</v>
      </c>
      <c r="G3914" s="587">
        <f t="shared" si="250"/>
        <v>472605</v>
      </c>
      <c r="H3914" s="586">
        <f t="shared" si="247"/>
        <v>7</v>
      </c>
    </row>
    <row r="3915" spans="1:8" x14ac:dyDescent="0.25">
      <c r="A3915">
        <v>3914</v>
      </c>
      <c r="B3915" s="579">
        <f t="shared" si="248"/>
        <v>236302.5</v>
      </c>
      <c r="C3915" s="586">
        <f t="shared" si="249"/>
        <v>3.5</v>
      </c>
      <c r="F3915">
        <v>3914</v>
      </c>
      <c r="G3915" s="587">
        <f t="shared" si="250"/>
        <v>472605</v>
      </c>
      <c r="H3915" s="586">
        <f t="shared" si="247"/>
        <v>7</v>
      </c>
    </row>
    <row r="3916" spans="1:8" x14ac:dyDescent="0.25">
      <c r="A3916">
        <v>3915</v>
      </c>
      <c r="B3916" s="579">
        <f t="shared" si="248"/>
        <v>236302.5</v>
      </c>
      <c r="C3916" s="586">
        <f t="shared" si="249"/>
        <v>3.5</v>
      </c>
      <c r="F3916">
        <v>3915</v>
      </c>
      <c r="G3916" s="587">
        <f t="shared" si="250"/>
        <v>472605</v>
      </c>
      <c r="H3916" s="586">
        <f t="shared" si="247"/>
        <v>7</v>
      </c>
    </row>
    <row r="3917" spans="1:8" x14ac:dyDescent="0.25">
      <c r="A3917">
        <v>3916</v>
      </c>
      <c r="B3917" s="579">
        <f t="shared" si="248"/>
        <v>236302.5</v>
      </c>
      <c r="C3917" s="586">
        <f t="shared" si="249"/>
        <v>3.5</v>
      </c>
      <c r="F3917">
        <v>3916</v>
      </c>
      <c r="G3917" s="587">
        <f t="shared" si="250"/>
        <v>472605</v>
      </c>
      <c r="H3917" s="586">
        <f t="shared" si="247"/>
        <v>7</v>
      </c>
    </row>
    <row r="3918" spans="1:8" x14ac:dyDescent="0.25">
      <c r="A3918">
        <v>3917</v>
      </c>
      <c r="B3918" s="579">
        <f t="shared" si="248"/>
        <v>236302.5</v>
      </c>
      <c r="C3918" s="586">
        <f t="shared" si="249"/>
        <v>3.5</v>
      </c>
      <c r="F3918">
        <v>3917</v>
      </c>
      <c r="G3918" s="587">
        <f t="shared" si="250"/>
        <v>472605</v>
      </c>
      <c r="H3918" s="586">
        <f t="shared" si="247"/>
        <v>7</v>
      </c>
    </row>
    <row r="3919" spans="1:8" x14ac:dyDescent="0.25">
      <c r="A3919">
        <v>3918</v>
      </c>
      <c r="B3919" s="579">
        <f t="shared" si="248"/>
        <v>236302.5</v>
      </c>
      <c r="C3919" s="586">
        <f t="shared" si="249"/>
        <v>3.5</v>
      </c>
      <c r="F3919">
        <v>3918</v>
      </c>
      <c r="G3919" s="587">
        <f t="shared" si="250"/>
        <v>472605</v>
      </c>
      <c r="H3919" s="586">
        <f t="shared" si="247"/>
        <v>7</v>
      </c>
    </row>
    <row r="3920" spans="1:8" x14ac:dyDescent="0.25">
      <c r="A3920">
        <v>3919</v>
      </c>
      <c r="B3920" s="579">
        <f t="shared" si="248"/>
        <v>236302.5</v>
      </c>
      <c r="C3920" s="586">
        <f t="shared" si="249"/>
        <v>3.5</v>
      </c>
      <c r="F3920">
        <v>3919</v>
      </c>
      <c r="G3920" s="587">
        <f t="shared" si="250"/>
        <v>472605</v>
      </c>
      <c r="H3920" s="586">
        <f t="shared" si="247"/>
        <v>7</v>
      </c>
    </row>
    <row r="3921" spans="1:8" x14ac:dyDescent="0.25">
      <c r="A3921">
        <v>3920</v>
      </c>
      <c r="B3921" s="579">
        <f t="shared" si="248"/>
        <v>236302.5</v>
      </c>
      <c r="C3921" s="586">
        <f t="shared" si="249"/>
        <v>3.5</v>
      </c>
      <c r="F3921">
        <v>3920</v>
      </c>
      <c r="G3921" s="587">
        <f t="shared" si="250"/>
        <v>472605</v>
      </c>
      <c r="H3921" s="586">
        <f t="shared" si="247"/>
        <v>7</v>
      </c>
    </row>
    <row r="3922" spans="1:8" x14ac:dyDescent="0.25">
      <c r="A3922">
        <v>3921</v>
      </c>
      <c r="B3922" s="579">
        <f t="shared" si="248"/>
        <v>236302.5</v>
      </c>
      <c r="C3922" s="586">
        <f t="shared" si="249"/>
        <v>3.5</v>
      </c>
      <c r="F3922">
        <v>3921</v>
      </c>
      <c r="G3922" s="587">
        <f t="shared" si="250"/>
        <v>472605</v>
      </c>
      <c r="H3922" s="586">
        <f t="shared" si="247"/>
        <v>7</v>
      </c>
    </row>
    <row r="3923" spans="1:8" x14ac:dyDescent="0.25">
      <c r="A3923">
        <v>3922</v>
      </c>
      <c r="B3923" s="579">
        <f t="shared" si="248"/>
        <v>236302.5</v>
      </c>
      <c r="C3923" s="586">
        <f t="shared" si="249"/>
        <v>3.5</v>
      </c>
      <c r="F3923">
        <v>3922</v>
      </c>
      <c r="G3923" s="587">
        <f t="shared" si="250"/>
        <v>472605</v>
      </c>
      <c r="H3923" s="586">
        <f t="shared" ref="H3923:H3986" si="251">$L$7</f>
        <v>7</v>
      </c>
    </row>
    <row r="3924" spans="1:8" x14ac:dyDescent="0.25">
      <c r="A3924">
        <v>3923</v>
      </c>
      <c r="B3924" s="579">
        <f t="shared" si="248"/>
        <v>236302.5</v>
      </c>
      <c r="C3924" s="586">
        <f t="shared" si="249"/>
        <v>3.5</v>
      </c>
      <c r="F3924">
        <v>3923</v>
      </c>
      <c r="G3924" s="587">
        <f t="shared" si="250"/>
        <v>472605</v>
      </c>
      <c r="H3924" s="586">
        <f t="shared" si="251"/>
        <v>7</v>
      </c>
    </row>
    <row r="3925" spans="1:8" x14ac:dyDescent="0.25">
      <c r="A3925">
        <v>3924</v>
      </c>
      <c r="B3925" s="579">
        <f t="shared" si="248"/>
        <v>236302.5</v>
      </c>
      <c r="C3925" s="586">
        <f t="shared" si="249"/>
        <v>3.5</v>
      </c>
      <c r="F3925">
        <v>3924</v>
      </c>
      <c r="G3925" s="587">
        <f t="shared" si="250"/>
        <v>472605</v>
      </c>
      <c r="H3925" s="586">
        <f t="shared" si="251"/>
        <v>7</v>
      </c>
    </row>
    <row r="3926" spans="1:8" x14ac:dyDescent="0.25">
      <c r="A3926">
        <v>3925</v>
      </c>
      <c r="B3926" s="579">
        <f t="shared" si="248"/>
        <v>236302.5</v>
      </c>
      <c r="C3926" s="586">
        <f t="shared" si="249"/>
        <v>3.5</v>
      </c>
      <c r="F3926">
        <v>3925</v>
      </c>
      <c r="G3926" s="587">
        <f t="shared" si="250"/>
        <v>472605</v>
      </c>
      <c r="H3926" s="586">
        <f t="shared" si="251"/>
        <v>7</v>
      </c>
    </row>
    <row r="3927" spans="1:8" x14ac:dyDescent="0.25">
      <c r="A3927">
        <v>3926</v>
      </c>
      <c r="B3927" s="579">
        <f t="shared" si="248"/>
        <v>236302.5</v>
      </c>
      <c r="C3927" s="586">
        <f t="shared" si="249"/>
        <v>3.5</v>
      </c>
      <c r="F3927">
        <v>3926</v>
      </c>
      <c r="G3927" s="587">
        <f t="shared" si="250"/>
        <v>472605</v>
      </c>
      <c r="H3927" s="586">
        <f t="shared" si="251"/>
        <v>7</v>
      </c>
    </row>
    <row r="3928" spans="1:8" x14ac:dyDescent="0.25">
      <c r="A3928">
        <v>3927</v>
      </c>
      <c r="B3928" s="579">
        <f t="shared" si="248"/>
        <v>236302.5</v>
      </c>
      <c r="C3928" s="586">
        <f t="shared" si="249"/>
        <v>3.5</v>
      </c>
      <c r="F3928">
        <v>3927</v>
      </c>
      <c r="G3928" s="587">
        <f t="shared" si="250"/>
        <v>472605</v>
      </c>
      <c r="H3928" s="586">
        <f t="shared" si="251"/>
        <v>7</v>
      </c>
    </row>
    <row r="3929" spans="1:8" x14ac:dyDescent="0.25">
      <c r="A3929">
        <v>3928</v>
      </c>
      <c r="B3929" s="579">
        <f t="shared" si="248"/>
        <v>236302.5</v>
      </c>
      <c r="C3929" s="586">
        <f t="shared" si="249"/>
        <v>3.5</v>
      </c>
      <c r="F3929">
        <v>3928</v>
      </c>
      <c r="G3929" s="587">
        <f t="shared" si="250"/>
        <v>472605</v>
      </c>
      <c r="H3929" s="586">
        <f t="shared" si="251"/>
        <v>7</v>
      </c>
    </row>
    <row r="3930" spans="1:8" x14ac:dyDescent="0.25">
      <c r="A3930">
        <v>3929</v>
      </c>
      <c r="B3930" s="579">
        <f t="shared" si="248"/>
        <v>236302.5</v>
      </c>
      <c r="C3930" s="586">
        <f t="shared" si="249"/>
        <v>3.5</v>
      </c>
      <c r="F3930">
        <v>3929</v>
      </c>
      <c r="G3930" s="587">
        <f t="shared" si="250"/>
        <v>472605</v>
      </c>
      <c r="H3930" s="586">
        <f t="shared" si="251"/>
        <v>7</v>
      </c>
    </row>
    <row r="3931" spans="1:8" x14ac:dyDescent="0.25">
      <c r="A3931">
        <v>3930</v>
      </c>
      <c r="B3931" s="579">
        <f t="shared" ref="B3931:B3994" si="252">3.5*$D$2</f>
        <v>236302.5</v>
      </c>
      <c r="C3931" s="586">
        <f t="shared" si="249"/>
        <v>3.5</v>
      </c>
      <c r="F3931">
        <v>3930</v>
      </c>
      <c r="G3931" s="587">
        <f t="shared" si="250"/>
        <v>472605</v>
      </c>
      <c r="H3931" s="586">
        <f t="shared" si="251"/>
        <v>7</v>
      </c>
    </row>
    <row r="3932" spans="1:8" x14ac:dyDescent="0.25">
      <c r="A3932">
        <v>3931</v>
      </c>
      <c r="B3932" s="579">
        <f t="shared" si="252"/>
        <v>236302.5</v>
      </c>
      <c r="C3932" s="586">
        <f t="shared" si="249"/>
        <v>3.5</v>
      </c>
      <c r="F3932">
        <v>3931</v>
      </c>
      <c r="G3932" s="587">
        <f t="shared" si="250"/>
        <v>472605</v>
      </c>
      <c r="H3932" s="586">
        <f t="shared" si="251"/>
        <v>7</v>
      </c>
    </row>
    <row r="3933" spans="1:8" x14ac:dyDescent="0.25">
      <c r="A3933">
        <v>3932</v>
      </c>
      <c r="B3933" s="579">
        <f t="shared" si="252"/>
        <v>236302.5</v>
      </c>
      <c r="C3933" s="586">
        <f t="shared" si="249"/>
        <v>3.5</v>
      </c>
      <c r="F3933">
        <v>3932</v>
      </c>
      <c r="G3933" s="587">
        <f t="shared" si="250"/>
        <v>472605</v>
      </c>
      <c r="H3933" s="586">
        <f t="shared" si="251"/>
        <v>7</v>
      </c>
    </row>
    <row r="3934" spans="1:8" x14ac:dyDescent="0.25">
      <c r="A3934">
        <v>3933</v>
      </c>
      <c r="B3934" s="579">
        <f t="shared" si="252"/>
        <v>236302.5</v>
      </c>
      <c r="C3934" s="586">
        <f t="shared" si="249"/>
        <v>3.5</v>
      </c>
      <c r="F3934">
        <v>3933</v>
      </c>
      <c r="G3934" s="587">
        <f t="shared" si="250"/>
        <v>472605</v>
      </c>
      <c r="H3934" s="586">
        <f t="shared" si="251"/>
        <v>7</v>
      </c>
    </row>
    <row r="3935" spans="1:8" x14ac:dyDescent="0.25">
      <c r="A3935">
        <v>3934</v>
      </c>
      <c r="B3935" s="579">
        <f t="shared" si="252"/>
        <v>236302.5</v>
      </c>
      <c r="C3935" s="586">
        <f t="shared" si="249"/>
        <v>3.5</v>
      </c>
      <c r="F3935">
        <v>3934</v>
      </c>
      <c r="G3935" s="587">
        <f t="shared" si="250"/>
        <v>472605</v>
      </c>
      <c r="H3935" s="586">
        <f t="shared" si="251"/>
        <v>7</v>
      </c>
    </row>
    <row r="3936" spans="1:8" x14ac:dyDescent="0.25">
      <c r="A3936">
        <v>3935</v>
      </c>
      <c r="B3936" s="579">
        <f t="shared" si="252"/>
        <v>236302.5</v>
      </c>
      <c r="C3936" s="586">
        <f t="shared" si="249"/>
        <v>3.5</v>
      </c>
      <c r="F3936">
        <v>3935</v>
      </c>
      <c r="G3936" s="587">
        <f t="shared" si="250"/>
        <v>472605</v>
      </c>
      <c r="H3936" s="586">
        <f t="shared" si="251"/>
        <v>7</v>
      </c>
    </row>
    <row r="3937" spans="1:8" x14ac:dyDescent="0.25">
      <c r="A3937">
        <v>3936</v>
      </c>
      <c r="B3937" s="579">
        <f t="shared" si="252"/>
        <v>236302.5</v>
      </c>
      <c r="C3937" s="586">
        <f t="shared" si="249"/>
        <v>3.5</v>
      </c>
      <c r="F3937">
        <v>3936</v>
      </c>
      <c r="G3937" s="587">
        <f t="shared" si="250"/>
        <v>472605</v>
      </c>
      <c r="H3937" s="586">
        <f t="shared" si="251"/>
        <v>7</v>
      </c>
    </row>
    <row r="3938" spans="1:8" x14ac:dyDescent="0.25">
      <c r="A3938">
        <v>3937</v>
      </c>
      <c r="B3938" s="579">
        <f t="shared" si="252"/>
        <v>236302.5</v>
      </c>
      <c r="C3938" s="586">
        <f t="shared" si="249"/>
        <v>3.5</v>
      </c>
      <c r="F3938">
        <v>3937</v>
      </c>
      <c r="G3938" s="587">
        <f t="shared" si="250"/>
        <v>472605</v>
      </c>
      <c r="H3938" s="586">
        <f t="shared" si="251"/>
        <v>7</v>
      </c>
    </row>
    <row r="3939" spans="1:8" x14ac:dyDescent="0.25">
      <c r="A3939">
        <v>3938</v>
      </c>
      <c r="B3939" s="579">
        <f t="shared" si="252"/>
        <v>236302.5</v>
      </c>
      <c r="C3939" s="586">
        <f t="shared" si="249"/>
        <v>3.5</v>
      </c>
      <c r="F3939">
        <v>3938</v>
      </c>
      <c r="G3939" s="587">
        <f t="shared" si="250"/>
        <v>472605</v>
      </c>
      <c r="H3939" s="586">
        <f t="shared" si="251"/>
        <v>7</v>
      </c>
    </row>
    <row r="3940" spans="1:8" x14ac:dyDescent="0.25">
      <c r="A3940">
        <v>3939</v>
      </c>
      <c r="B3940" s="579">
        <f t="shared" si="252"/>
        <v>236302.5</v>
      </c>
      <c r="C3940" s="586">
        <f t="shared" si="249"/>
        <v>3.5</v>
      </c>
      <c r="F3940">
        <v>3939</v>
      </c>
      <c r="G3940" s="587">
        <f t="shared" si="250"/>
        <v>472605</v>
      </c>
      <c r="H3940" s="586">
        <f t="shared" si="251"/>
        <v>7</v>
      </c>
    </row>
    <row r="3941" spans="1:8" x14ac:dyDescent="0.25">
      <c r="A3941">
        <v>3940</v>
      </c>
      <c r="B3941" s="579">
        <f t="shared" si="252"/>
        <v>236302.5</v>
      </c>
      <c r="C3941" s="586">
        <f t="shared" si="249"/>
        <v>3.5</v>
      </c>
      <c r="F3941">
        <v>3940</v>
      </c>
      <c r="G3941" s="587">
        <f t="shared" si="250"/>
        <v>472605</v>
      </c>
      <c r="H3941" s="586">
        <f t="shared" si="251"/>
        <v>7</v>
      </c>
    </row>
    <row r="3942" spans="1:8" x14ac:dyDescent="0.25">
      <c r="A3942">
        <v>3941</v>
      </c>
      <c r="B3942" s="579">
        <f t="shared" si="252"/>
        <v>236302.5</v>
      </c>
      <c r="C3942" s="586">
        <f t="shared" si="249"/>
        <v>3.5</v>
      </c>
      <c r="F3942">
        <v>3941</v>
      </c>
      <c r="G3942" s="587">
        <f t="shared" si="250"/>
        <v>472605</v>
      </c>
      <c r="H3942" s="586">
        <f t="shared" si="251"/>
        <v>7</v>
      </c>
    </row>
    <row r="3943" spans="1:8" x14ac:dyDescent="0.25">
      <c r="A3943">
        <v>3942</v>
      </c>
      <c r="B3943" s="579">
        <f t="shared" si="252"/>
        <v>236302.5</v>
      </c>
      <c r="C3943" s="586">
        <f t="shared" si="249"/>
        <v>3.5</v>
      </c>
      <c r="F3943">
        <v>3942</v>
      </c>
      <c r="G3943" s="587">
        <f t="shared" si="250"/>
        <v>472605</v>
      </c>
      <c r="H3943" s="586">
        <f t="shared" si="251"/>
        <v>7</v>
      </c>
    </row>
    <row r="3944" spans="1:8" x14ac:dyDescent="0.25">
      <c r="A3944">
        <v>3943</v>
      </c>
      <c r="B3944" s="579">
        <f t="shared" si="252"/>
        <v>236302.5</v>
      </c>
      <c r="C3944" s="586">
        <f t="shared" si="249"/>
        <v>3.5</v>
      </c>
      <c r="F3944">
        <v>3943</v>
      </c>
      <c r="G3944" s="587">
        <f t="shared" si="250"/>
        <v>472605</v>
      </c>
      <c r="H3944" s="586">
        <f t="shared" si="251"/>
        <v>7</v>
      </c>
    </row>
    <row r="3945" spans="1:8" x14ac:dyDescent="0.25">
      <c r="A3945">
        <v>3944</v>
      </c>
      <c r="B3945" s="579">
        <f t="shared" si="252"/>
        <v>236302.5</v>
      </c>
      <c r="C3945" s="586">
        <f t="shared" si="249"/>
        <v>3.5</v>
      </c>
      <c r="F3945">
        <v>3944</v>
      </c>
      <c r="G3945" s="587">
        <f t="shared" si="250"/>
        <v>472605</v>
      </c>
      <c r="H3945" s="586">
        <f t="shared" si="251"/>
        <v>7</v>
      </c>
    </row>
    <row r="3946" spans="1:8" x14ac:dyDescent="0.25">
      <c r="A3946">
        <v>3945</v>
      </c>
      <c r="B3946" s="579">
        <f t="shared" si="252"/>
        <v>236302.5</v>
      </c>
      <c r="C3946" s="586">
        <f t="shared" si="249"/>
        <v>3.5</v>
      </c>
      <c r="F3946">
        <v>3945</v>
      </c>
      <c r="G3946" s="587">
        <f t="shared" si="250"/>
        <v>472605</v>
      </c>
      <c r="H3946" s="586">
        <f t="shared" si="251"/>
        <v>7</v>
      </c>
    </row>
    <row r="3947" spans="1:8" x14ac:dyDescent="0.25">
      <c r="A3947">
        <v>3946</v>
      </c>
      <c r="B3947" s="579">
        <f t="shared" si="252"/>
        <v>236302.5</v>
      </c>
      <c r="C3947" s="586">
        <f t="shared" si="249"/>
        <v>3.5</v>
      </c>
      <c r="F3947">
        <v>3946</v>
      </c>
      <c r="G3947" s="587">
        <f t="shared" si="250"/>
        <v>472605</v>
      </c>
      <c r="H3947" s="586">
        <f t="shared" si="251"/>
        <v>7</v>
      </c>
    </row>
    <row r="3948" spans="1:8" x14ac:dyDescent="0.25">
      <c r="A3948">
        <v>3947</v>
      </c>
      <c r="B3948" s="579">
        <f t="shared" si="252"/>
        <v>236302.5</v>
      </c>
      <c r="C3948" s="586">
        <f t="shared" si="249"/>
        <v>3.5</v>
      </c>
      <c r="F3948">
        <v>3947</v>
      </c>
      <c r="G3948" s="587">
        <f t="shared" si="250"/>
        <v>472605</v>
      </c>
      <c r="H3948" s="586">
        <f t="shared" si="251"/>
        <v>7</v>
      </c>
    </row>
    <row r="3949" spans="1:8" x14ac:dyDescent="0.25">
      <c r="A3949">
        <v>3948</v>
      </c>
      <c r="B3949" s="579">
        <f t="shared" si="252"/>
        <v>236302.5</v>
      </c>
      <c r="C3949" s="586">
        <f t="shared" si="249"/>
        <v>3.5</v>
      </c>
      <c r="F3949">
        <v>3948</v>
      </c>
      <c r="G3949" s="587">
        <f t="shared" si="250"/>
        <v>472605</v>
      </c>
      <c r="H3949" s="586">
        <f t="shared" si="251"/>
        <v>7</v>
      </c>
    </row>
    <row r="3950" spans="1:8" x14ac:dyDescent="0.25">
      <c r="A3950">
        <v>3949</v>
      </c>
      <c r="B3950" s="579">
        <f t="shared" si="252"/>
        <v>236302.5</v>
      </c>
      <c r="C3950" s="586">
        <f t="shared" si="249"/>
        <v>3.5</v>
      </c>
      <c r="F3950">
        <v>3949</v>
      </c>
      <c r="G3950" s="587">
        <f t="shared" si="250"/>
        <v>472605</v>
      </c>
      <c r="H3950" s="586">
        <f t="shared" si="251"/>
        <v>7</v>
      </c>
    </row>
    <row r="3951" spans="1:8" x14ac:dyDescent="0.25">
      <c r="A3951">
        <v>3950</v>
      </c>
      <c r="B3951" s="579">
        <f t="shared" si="252"/>
        <v>236302.5</v>
      </c>
      <c r="C3951" s="586">
        <f t="shared" si="249"/>
        <v>3.5</v>
      </c>
      <c r="F3951">
        <v>3950</v>
      </c>
      <c r="G3951" s="587">
        <f t="shared" si="250"/>
        <v>472605</v>
      </c>
      <c r="H3951" s="586">
        <f t="shared" si="251"/>
        <v>7</v>
      </c>
    </row>
    <row r="3952" spans="1:8" x14ac:dyDescent="0.25">
      <c r="A3952">
        <v>3951</v>
      </c>
      <c r="B3952" s="579">
        <f t="shared" si="252"/>
        <v>236302.5</v>
      </c>
      <c r="C3952" s="586">
        <f t="shared" si="249"/>
        <v>3.5</v>
      </c>
      <c r="F3952">
        <v>3951</v>
      </c>
      <c r="G3952" s="587">
        <f t="shared" si="250"/>
        <v>472605</v>
      </c>
      <c r="H3952" s="586">
        <f t="shared" si="251"/>
        <v>7</v>
      </c>
    </row>
    <row r="3953" spans="1:8" x14ac:dyDescent="0.25">
      <c r="A3953">
        <v>3952</v>
      </c>
      <c r="B3953" s="579">
        <f t="shared" si="252"/>
        <v>236302.5</v>
      </c>
      <c r="C3953" s="586">
        <f t="shared" si="249"/>
        <v>3.5</v>
      </c>
      <c r="F3953">
        <v>3952</v>
      </c>
      <c r="G3953" s="587">
        <f t="shared" si="250"/>
        <v>472605</v>
      </c>
      <c r="H3953" s="586">
        <f t="shared" si="251"/>
        <v>7</v>
      </c>
    </row>
    <row r="3954" spans="1:8" x14ac:dyDescent="0.25">
      <c r="A3954">
        <v>3953</v>
      </c>
      <c r="B3954" s="579">
        <f t="shared" si="252"/>
        <v>236302.5</v>
      </c>
      <c r="C3954" s="586">
        <f t="shared" si="249"/>
        <v>3.5</v>
      </c>
      <c r="F3954">
        <v>3953</v>
      </c>
      <c r="G3954" s="587">
        <f t="shared" si="250"/>
        <v>472605</v>
      </c>
      <c r="H3954" s="586">
        <f t="shared" si="251"/>
        <v>7</v>
      </c>
    </row>
    <row r="3955" spans="1:8" x14ac:dyDescent="0.25">
      <c r="A3955">
        <v>3954</v>
      </c>
      <c r="B3955" s="579">
        <f t="shared" si="252"/>
        <v>236302.5</v>
      </c>
      <c r="C3955" s="586">
        <f t="shared" si="249"/>
        <v>3.5</v>
      </c>
      <c r="F3955">
        <v>3954</v>
      </c>
      <c r="G3955" s="587">
        <f t="shared" si="250"/>
        <v>472605</v>
      </c>
      <c r="H3955" s="586">
        <f t="shared" si="251"/>
        <v>7</v>
      </c>
    </row>
    <row r="3956" spans="1:8" x14ac:dyDescent="0.25">
      <c r="A3956">
        <v>3955</v>
      </c>
      <c r="B3956" s="579">
        <f t="shared" si="252"/>
        <v>236302.5</v>
      </c>
      <c r="C3956" s="586">
        <f t="shared" si="249"/>
        <v>3.5</v>
      </c>
      <c r="F3956">
        <v>3955</v>
      </c>
      <c r="G3956" s="587">
        <f t="shared" si="250"/>
        <v>472605</v>
      </c>
      <c r="H3956" s="586">
        <f t="shared" si="251"/>
        <v>7</v>
      </c>
    </row>
    <row r="3957" spans="1:8" x14ac:dyDescent="0.25">
      <c r="A3957">
        <v>3956</v>
      </c>
      <c r="B3957" s="579">
        <f t="shared" si="252"/>
        <v>236302.5</v>
      </c>
      <c r="C3957" s="586">
        <f t="shared" si="249"/>
        <v>3.5</v>
      </c>
      <c r="F3957">
        <v>3956</v>
      </c>
      <c r="G3957" s="587">
        <f t="shared" si="250"/>
        <v>472605</v>
      </c>
      <c r="H3957" s="586">
        <f t="shared" si="251"/>
        <v>7</v>
      </c>
    </row>
    <row r="3958" spans="1:8" x14ac:dyDescent="0.25">
      <c r="A3958">
        <v>3957</v>
      </c>
      <c r="B3958" s="579">
        <f t="shared" si="252"/>
        <v>236302.5</v>
      </c>
      <c r="C3958" s="586">
        <f t="shared" si="249"/>
        <v>3.5</v>
      </c>
      <c r="F3958">
        <v>3957</v>
      </c>
      <c r="G3958" s="587">
        <f t="shared" si="250"/>
        <v>472605</v>
      </c>
      <c r="H3958" s="586">
        <f t="shared" si="251"/>
        <v>7</v>
      </c>
    </row>
    <row r="3959" spans="1:8" x14ac:dyDescent="0.25">
      <c r="A3959">
        <v>3958</v>
      </c>
      <c r="B3959" s="579">
        <f t="shared" si="252"/>
        <v>236302.5</v>
      </c>
      <c r="C3959" s="586">
        <f t="shared" si="249"/>
        <v>3.5</v>
      </c>
      <c r="F3959">
        <v>3958</v>
      </c>
      <c r="G3959" s="587">
        <f t="shared" si="250"/>
        <v>472605</v>
      </c>
      <c r="H3959" s="586">
        <f t="shared" si="251"/>
        <v>7</v>
      </c>
    </row>
    <row r="3960" spans="1:8" x14ac:dyDescent="0.25">
      <c r="A3960">
        <v>3959</v>
      </c>
      <c r="B3960" s="579">
        <f t="shared" si="252"/>
        <v>236302.5</v>
      </c>
      <c r="C3960" s="586">
        <f t="shared" si="249"/>
        <v>3.5</v>
      </c>
      <c r="F3960">
        <v>3959</v>
      </c>
      <c r="G3960" s="587">
        <f t="shared" si="250"/>
        <v>472605</v>
      </c>
      <c r="H3960" s="586">
        <f t="shared" si="251"/>
        <v>7</v>
      </c>
    </row>
    <row r="3961" spans="1:8" x14ac:dyDescent="0.25">
      <c r="A3961">
        <v>3960</v>
      </c>
      <c r="B3961" s="579">
        <f t="shared" si="252"/>
        <v>236302.5</v>
      </c>
      <c r="C3961" s="586">
        <f t="shared" si="249"/>
        <v>3.5</v>
      </c>
      <c r="F3961">
        <v>3960</v>
      </c>
      <c r="G3961" s="587">
        <f t="shared" si="250"/>
        <v>472605</v>
      </c>
      <c r="H3961" s="586">
        <f t="shared" si="251"/>
        <v>7</v>
      </c>
    </row>
    <row r="3962" spans="1:8" x14ac:dyDescent="0.25">
      <c r="A3962">
        <v>3961</v>
      </c>
      <c r="B3962" s="579">
        <f t="shared" si="252"/>
        <v>236302.5</v>
      </c>
      <c r="C3962" s="586">
        <f t="shared" si="249"/>
        <v>3.5</v>
      </c>
      <c r="F3962">
        <v>3961</v>
      </c>
      <c r="G3962" s="587">
        <f t="shared" si="250"/>
        <v>472605</v>
      </c>
      <c r="H3962" s="586">
        <f t="shared" si="251"/>
        <v>7</v>
      </c>
    </row>
    <row r="3963" spans="1:8" x14ac:dyDescent="0.25">
      <c r="A3963">
        <v>3962</v>
      </c>
      <c r="B3963" s="579">
        <f t="shared" si="252"/>
        <v>236302.5</v>
      </c>
      <c r="C3963" s="586">
        <f t="shared" si="249"/>
        <v>3.5</v>
      </c>
      <c r="F3963">
        <v>3962</v>
      </c>
      <c r="G3963" s="587">
        <f t="shared" si="250"/>
        <v>472605</v>
      </c>
      <c r="H3963" s="586">
        <f t="shared" si="251"/>
        <v>7</v>
      </c>
    </row>
    <row r="3964" spans="1:8" x14ac:dyDescent="0.25">
      <c r="A3964">
        <v>3963</v>
      </c>
      <c r="B3964" s="579">
        <f t="shared" si="252"/>
        <v>236302.5</v>
      </c>
      <c r="C3964" s="586">
        <f t="shared" si="249"/>
        <v>3.5</v>
      </c>
      <c r="F3964">
        <v>3963</v>
      </c>
      <c r="G3964" s="587">
        <f t="shared" si="250"/>
        <v>472605</v>
      </c>
      <c r="H3964" s="586">
        <f t="shared" si="251"/>
        <v>7</v>
      </c>
    </row>
    <row r="3965" spans="1:8" x14ac:dyDescent="0.25">
      <c r="A3965">
        <v>3964</v>
      </c>
      <c r="B3965" s="579">
        <f t="shared" si="252"/>
        <v>236302.5</v>
      </c>
      <c r="C3965" s="586">
        <f t="shared" si="249"/>
        <v>3.5</v>
      </c>
      <c r="F3965">
        <v>3964</v>
      </c>
      <c r="G3965" s="587">
        <f t="shared" si="250"/>
        <v>472605</v>
      </c>
      <c r="H3965" s="586">
        <f t="shared" si="251"/>
        <v>7</v>
      </c>
    </row>
    <row r="3966" spans="1:8" x14ac:dyDescent="0.25">
      <c r="A3966">
        <v>3965</v>
      </c>
      <c r="B3966" s="579">
        <f t="shared" si="252"/>
        <v>236302.5</v>
      </c>
      <c r="C3966" s="586">
        <f t="shared" si="249"/>
        <v>3.5</v>
      </c>
      <c r="F3966">
        <v>3965</v>
      </c>
      <c r="G3966" s="587">
        <f t="shared" si="250"/>
        <v>472605</v>
      </c>
      <c r="H3966" s="586">
        <f t="shared" si="251"/>
        <v>7</v>
      </c>
    </row>
    <row r="3967" spans="1:8" x14ac:dyDescent="0.25">
      <c r="A3967">
        <v>3966</v>
      </c>
      <c r="B3967" s="579">
        <f t="shared" si="252"/>
        <v>236302.5</v>
      </c>
      <c r="C3967" s="586">
        <f t="shared" si="249"/>
        <v>3.5</v>
      </c>
      <c r="F3967">
        <v>3966</v>
      </c>
      <c r="G3967" s="587">
        <f t="shared" si="250"/>
        <v>472605</v>
      </c>
      <c r="H3967" s="586">
        <f t="shared" si="251"/>
        <v>7</v>
      </c>
    </row>
    <row r="3968" spans="1:8" x14ac:dyDescent="0.25">
      <c r="A3968">
        <v>3967</v>
      </c>
      <c r="B3968" s="579">
        <f t="shared" si="252"/>
        <v>236302.5</v>
      </c>
      <c r="C3968" s="586">
        <f t="shared" si="249"/>
        <v>3.5</v>
      </c>
      <c r="F3968">
        <v>3967</v>
      </c>
      <c r="G3968" s="587">
        <f t="shared" si="250"/>
        <v>472605</v>
      </c>
      <c r="H3968" s="586">
        <f t="shared" si="251"/>
        <v>7</v>
      </c>
    </row>
    <row r="3969" spans="1:8" x14ac:dyDescent="0.25">
      <c r="A3969">
        <v>3968</v>
      </c>
      <c r="B3969" s="579">
        <f t="shared" si="252"/>
        <v>236302.5</v>
      </c>
      <c r="C3969" s="586">
        <f t="shared" si="249"/>
        <v>3.5</v>
      </c>
      <c r="F3969">
        <v>3968</v>
      </c>
      <c r="G3969" s="587">
        <f t="shared" si="250"/>
        <v>472605</v>
      </c>
      <c r="H3969" s="586">
        <f t="shared" si="251"/>
        <v>7</v>
      </c>
    </row>
    <row r="3970" spans="1:8" x14ac:dyDescent="0.25">
      <c r="A3970">
        <v>3969</v>
      </c>
      <c r="B3970" s="579">
        <f t="shared" si="252"/>
        <v>236302.5</v>
      </c>
      <c r="C3970" s="586">
        <f t="shared" si="249"/>
        <v>3.5</v>
      </c>
      <c r="F3970">
        <v>3969</v>
      </c>
      <c r="G3970" s="587">
        <f t="shared" si="250"/>
        <v>472605</v>
      </c>
      <c r="H3970" s="586">
        <f t="shared" si="251"/>
        <v>7</v>
      </c>
    </row>
    <row r="3971" spans="1:8" x14ac:dyDescent="0.25">
      <c r="A3971">
        <v>3970</v>
      </c>
      <c r="B3971" s="579">
        <f t="shared" si="252"/>
        <v>236302.5</v>
      </c>
      <c r="C3971" s="586">
        <f t="shared" ref="C3971:C4034" si="253">B3971/$D$2</f>
        <v>3.5</v>
      </c>
      <c r="F3971">
        <v>3970</v>
      </c>
      <c r="G3971" s="587">
        <f t="shared" ref="G3971:G4034" si="254">H3971*$D$2</f>
        <v>472605</v>
      </c>
      <c r="H3971" s="586">
        <f t="shared" si="251"/>
        <v>7</v>
      </c>
    </row>
    <row r="3972" spans="1:8" x14ac:dyDescent="0.25">
      <c r="A3972">
        <v>3971</v>
      </c>
      <c r="B3972" s="579">
        <f t="shared" si="252"/>
        <v>236302.5</v>
      </c>
      <c r="C3972" s="586">
        <f t="shared" si="253"/>
        <v>3.5</v>
      </c>
      <c r="F3972">
        <v>3971</v>
      </c>
      <c r="G3972" s="587">
        <f t="shared" si="254"/>
        <v>472605</v>
      </c>
      <c r="H3972" s="586">
        <f t="shared" si="251"/>
        <v>7</v>
      </c>
    </row>
    <row r="3973" spans="1:8" x14ac:dyDescent="0.25">
      <c r="A3973">
        <v>3972</v>
      </c>
      <c r="B3973" s="579">
        <f t="shared" si="252"/>
        <v>236302.5</v>
      </c>
      <c r="C3973" s="586">
        <f t="shared" si="253"/>
        <v>3.5</v>
      </c>
      <c r="F3973">
        <v>3972</v>
      </c>
      <c r="G3973" s="587">
        <f t="shared" si="254"/>
        <v>472605</v>
      </c>
      <c r="H3973" s="586">
        <f t="shared" si="251"/>
        <v>7</v>
      </c>
    </row>
    <row r="3974" spans="1:8" x14ac:dyDescent="0.25">
      <c r="A3974">
        <v>3973</v>
      </c>
      <c r="B3974" s="579">
        <f t="shared" si="252"/>
        <v>236302.5</v>
      </c>
      <c r="C3974" s="586">
        <f t="shared" si="253"/>
        <v>3.5</v>
      </c>
      <c r="F3974">
        <v>3973</v>
      </c>
      <c r="G3974" s="587">
        <f t="shared" si="254"/>
        <v>472605</v>
      </c>
      <c r="H3974" s="586">
        <f t="shared" si="251"/>
        <v>7</v>
      </c>
    </row>
    <row r="3975" spans="1:8" x14ac:dyDescent="0.25">
      <c r="A3975">
        <v>3974</v>
      </c>
      <c r="B3975" s="579">
        <f t="shared" si="252"/>
        <v>236302.5</v>
      </c>
      <c r="C3975" s="586">
        <f t="shared" si="253"/>
        <v>3.5</v>
      </c>
      <c r="F3975">
        <v>3974</v>
      </c>
      <c r="G3975" s="587">
        <f t="shared" si="254"/>
        <v>472605</v>
      </c>
      <c r="H3975" s="586">
        <f t="shared" si="251"/>
        <v>7</v>
      </c>
    </row>
    <row r="3976" spans="1:8" x14ac:dyDescent="0.25">
      <c r="A3976">
        <v>3975</v>
      </c>
      <c r="B3976" s="579">
        <f t="shared" si="252"/>
        <v>236302.5</v>
      </c>
      <c r="C3976" s="586">
        <f t="shared" si="253"/>
        <v>3.5</v>
      </c>
      <c r="F3976">
        <v>3975</v>
      </c>
      <c r="G3976" s="587">
        <f t="shared" si="254"/>
        <v>472605</v>
      </c>
      <c r="H3976" s="586">
        <f t="shared" si="251"/>
        <v>7</v>
      </c>
    </row>
    <row r="3977" spans="1:8" x14ac:dyDescent="0.25">
      <c r="A3977">
        <v>3976</v>
      </c>
      <c r="B3977" s="579">
        <f t="shared" si="252"/>
        <v>236302.5</v>
      </c>
      <c r="C3977" s="586">
        <f t="shared" si="253"/>
        <v>3.5</v>
      </c>
      <c r="F3977">
        <v>3976</v>
      </c>
      <c r="G3977" s="587">
        <f t="shared" si="254"/>
        <v>472605</v>
      </c>
      <c r="H3977" s="586">
        <f t="shared" si="251"/>
        <v>7</v>
      </c>
    </row>
    <row r="3978" spans="1:8" x14ac:dyDescent="0.25">
      <c r="A3978">
        <v>3977</v>
      </c>
      <c r="B3978" s="579">
        <f t="shared" si="252"/>
        <v>236302.5</v>
      </c>
      <c r="C3978" s="586">
        <f t="shared" si="253"/>
        <v>3.5</v>
      </c>
      <c r="F3978">
        <v>3977</v>
      </c>
      <c r="G3978" s="587">
        <f t="shared" si="254"/>
        <v>472605</v>
      </c>
      <c r="H3978" s="586">
        <f t="shared" si="251"/>
        <v>7</v>
      </c>
    </row>
    <row r="3979" spans="1:8" x14ac:dyDescent="0.25">
      <c r="A3979">
        <v>3978</v>
      </c>
      <c r="B3979" s="579">
        <f t="shared" si="252"/>
        <v>236302.5</v>
      </c>
      <c r="C3979" s="586">
        <f t="shared" si="253"/>
        <v>3.5</v>
      </c>
      <c r="F3979">
        <v>3978</v>
      </c>
      <c r="G3979" s="587">
        <f t="shared" si="254"/>
        <v>472605</v>
      </c>
      <c r="H3979" s="586">
        <f t="shared" si="251"/>
        <v>7</v>
      </c>
    </row>
    <row r="3980" spans="1:8" x14ac:dyDescent="0.25">
      <c r="A3980">
        <v>3979</v>
      </c>
      <c r="B3980" s="579">
        <f t="shared" si="252"/>
        <v>236302.5</v>
      </c>
      <c r="C3980" s="586">
        <f t="shared" si="253"/>
        <v>3.5</v>
      </c>
      <c r="F3980">
        <v>3979</v>
      </c>
      <c r="G3980" s="587">
        <f t="shared" si="254"/>
        <v>472605</v>
      </c>
      <c r="H3980" s="586">
        <f t="shared" si="251"/>
        <v>7</v>
      </c>
    </row>
    <row r="3981" spans="1:8" x14ac:dyDescent="0.25">
      <c r="A3981">
        <v>3980</v>
      </c>
      <c r="B3981" s="579">
        <f t="shared" si="252"/>
        <v>236302.5</v>
      </c>
      <c r="C3981" s="586">
        <f t="shared" si="253"/>
        <v>3.5</v>
      </c>
      <c r="F3981">
        <v>3980</v>
      </c>
      <c r="G3981" s="587">
        <f t="shared" si="254"/>
        <v>472605</v>
      </c>
      <c r="H3981" s="586">
        <f t="shared" si="251"/>
        <v>7</v>
      </c>
    </row>
    <row r="3982" spans="1:8" x14ac:dyDescent="0.25">
      <c r="A3982">
        <v>3981</v>
      </c>
      <c r="B3982" s="579">
        <f t="shared" si="252"/>
        <v>236302.5</v>
      </c>
      <c r="C3982" s="586">
        <f t="shared" si="253"/>
        <v>3.5</v>
      </c>
      <c r="F3982">
        <v>3981</v>
      </c>
      <c r="G3982" s="587">
        <f t="shared" si="254"/>
        <v>472605</v>
      </c>
      <c r="H3982" s="586">
        <f t="shared" si="251"/>
        <v>7</v>
      </c>
    </row>
    <row r="3983" spans="1:8" x14ac:dyDescent="0.25">
      <c r="A3983">
        <v>3982</v>
      </c>
      <c r="B3983" s="579">
        <f t="shared" si="252"/>
        <v>236302.5</v>
      </c>
      <c r="C3983" s="586">
        <f t="shared" si="253"/>
        <v>3.5</v>
      </c>
      <c r="F3983">
        <v>3982</v>
      </c>
      <c r="G3983" s="587">
        <f t="shared" si="254"/>
        <v>472605</v>
      </c>
      <c r="H3983" s="586">
        <f t="shared" si="251"/>
        <v>7</v>
      </c>
    </row>
    <row r="3984" spans="1:8" x14ac:dyDescent="0.25">
      <c r="A3984">
        <v>3983</v>
      </c>
      <c r="B3984" s="579">
        <f t="shared" si="252"/>
        <v>236302.5</v>
      </c>
      <c r="C3984" s="586">
        <f t="shared" si="253"/>
        <v>3.5</v>
      </c>
      <c r="F3984">
        <v>3983</v>
      </c>
      <c r="G3984" s="587">
        <f t="shared" si="254"/>
        <v>472605</v>
      </c>
      <c r="H3984" s="586">
        <f t="shared" si="251"/>
        <v>7</v>
      </c>
    </row>
    <row r="3985" spans="1:8" x14ac:dyDescent="0.25">
      <c r="A3985">
        <v>3984</v>
      </c>
      <c r="B3985" s="579">
        <f t="shared" si="252"/>
        <v>236302.5</v>
      </c>
      <c r="C3985" s="586">
        <f t="shared" si="253"/>
        <v>3.5</v>
      </c>
      <c r="F3985">
        <v>3984</v>
      </c>
      <c r="G3985" s="587">
        <f t="shared" si="254"/>
        <v>472605</v>
      </c>
      <c r="H3985" s="586">
        <f t="shared" si="251"/>
        <v>7</v>
      </c>
    </row>
    <row r="3986" spans="1:8" x14ac:dyDescent="0.25">
      <c r="A3986">
        <v>3985</v>
      </c>
      <c r="B3986" s="579">
        <f t="shared" si="252"/>
        <v>236302.5</v>
      </c>
      <c r="C3986" s="586">
        <f t="shared" si="253"/>
        <v>3.5</v>
      </c>
      <c r="F3986">
        <v>3985</v>
      </c>
      <c r="G3986" s="587">
        <f t="shared" si="254"/>
        <v>472605</v>
      </c>
      <c r="H3986" s="586">
        <f t="shared" si="251"/>
        <v>7</v>
      </c>
    </row>
    <row r="3987" spans="1:8" x14ac:dyDescent="0.25">
      <c r="A3987">
        <v>3986</v>
      </c>
      <c r="B3987" s="579">
        <f t="shared" si="252"/>
        <v>236302.5</v>
      </c>
      <c r="C3987" s="586">
        <f t="shared" si="253"/>
        <v>3.5</v>
      </c>
      <c r="F3987">
        <v>3986</v>
      </c>
      <c r="G3987" s="587">
        <f t="shared" si="254"/>
        <v>472605</v>
      </c>
      <c r="H3987" s="586">
        <f t="shared" ref="H3987:H4050" si="255">$L$7</f>
        <v>7</v>
      </c>
    </row>
    <row r="3988" spans="1:8" x14ac:dyDescent="0.25">
      <c r="A3988">
        <v>3987</v>
      </c>
      <c r="B3988" s="579">
        <f t="shared" si="252"/>
        <v>236302.5</v>
      </c>
      <c r="C3988" s="586">
        <f t="shared" si="253"/>
        <v>3.5</v>
      </c>
      <c r="F3988">
        <v>3987</v>
      </c>
      <c r="G3988" s="587">
        <f t="shared" si="254"/>
        <v>472605</v>
      </c>
      <c r="H3988" s="586">
        <f t="shared" si="255"/>
        <v>7</v>
      </c>
    </row>
    <row r="3989" spans="1:8" x14ac:dyDescent="0.25">
      <c r="A3989">
        <v>3988</v>
      </c>
      <c r="B3989" s="579">
        <f t="shared" si="252"/>
        <v>236302.5</v>
      </c>
      <c r="C3989" s="586">
        <f t="shared" si="253"/>
        <v>3.5</v>
      </c>
      <c r="F3989">
        <v>3988</v>
      </c>
      <c r="G3989" s="587">
        <f t="shared" si="254"/>
        <v>472605</v>
      </c>
      <c r="H3989" s="586">
        <f t="shared" si="255"/>
        <v>7</v>
      </c>
    </row>
    <row r="3990" spans="1:8" x14ac:dyDescent="0.25">
      <c r="A3990">
        <v>3989</v>
      </c>
      <c r="B3990" s="579">
        <f t="shared" si="252"/>
        <v>236302.5</v>
      </c>
      <c r="C3990" s="586">
        <f t="shared" si="253"/>
        <v>3.5</v>
      </c>
      <c r="F3990">
        <v>3989</v>
      </c>
      <c r="G3990" s="587">
        <f t="shared" si="254"/>
        <v>472605</v>
      </c>
      <c r="H3990" s="586">
        <f t="shared" si="255"/>
        <v>7</v>
      </c>
    </row>
    <row r="3991" spans="1:8" x14ac:dyDescent="0.25">
      <c r="A3991">
        <v>3990</v>
      </c>
      <c r="B3991" s="579">
        <f t="shared" si="252"/>
        <v>236302.5</v>
      </c>
      <c r="C3991" s="586">
        <f t="shared" si="253"/>
        <v>3.5</v>
      </c>
      <c r="F3991">
        <v>3990</v>
      </c>
      <c r="G3991" s="587">
        <f t="shared" si="254"/>
        <v>472605</v>
      </c>
      <c r="H3991" s="586">
        <f t="shared" si="255"/>
        <v>7</v>
      </c>
    </row>
    <row r="3992" spans="1:8" x14ac:dyDescent="0.25">
      <c r="A3992">
        <v>3991</v>
      </c>
      <c r="B3992" s="579">
        <f t="shared" si="252"/>
        <v>236302.5</v>
      </c>
      <c r="C3992" s="586">
        <f t="shared" si="253"/>
        <v>3.5</v>
      </c>
      <c r="F3992">
        <v>3991</v>
      </c>
      <c r="G3992" s="587">
        <f t="shared" si="254"/>
        <v>472605</v>
      </c>
      <c r="H3992" s="586">
        <f t="shared" si="255"/>
        <v>7</v>
      </c>
    </row>
    <row r="3993" spans="1:8" x14ac:dyDescent="0.25">
      <c r="A3993">
        <v>3992</v>
      </c>
      <c r="B3993" s="579">
        <f t="shared" si="252"/>
        <v>236302.5</v>
      </c>
      <c r="C3993" s="586">
        <f t="shared" si="253"/>
        <v>3.5</v>
      </c>
      <c r="F3993">
        <v>3992</v>
      </c>
      <c r="G3993" s="587">
        <f t="shared" si="254"/>
        <v>472605</v>
      </c>
      <c r="H3993" s="586">
        <f t="shared" si="255"/>
        <v>7</v>
      </c>
    </row>
    <row r="3994" spans="1:8" x14ac:dyDescent="0.25">
      <c r="A3994">
        <v>3993</v>
      </c>
      <c r="B3994" s="579">
        <f t="shared" si="252"/>
        <v>236302.5</v>
      </c>
      <c r="C3994" s="586">
        <f t="shared" si="253"/>
        <v>3.5</v>
      </c>
      <c r="F3994">
        <v>3993</v>
      </c>
      <c r="G3994" s="587">
        <f t="shared" si="254"/>
        <v>472605</v>
      </c>
      <c r="H3994" s="586">
        <f t="shared" si="255"/>
        <v>7</v>
      </c>
    </row>
    <row r="3995" spans="1:8" x14ac:dyDescent="0.25">
      <c r="A3995">
        <v>3994</v>
      </c>
      <c r="B3995" s="579">
        <f t="shared" ref="B3995:B4058" si="256">3.5*$D$2</f>
        <v>236302.5</v>
      </c>
      <c r="C3995" s="586">
        <f t="shared" si="253"/>
        <v>3.5</v>
      </c>
      <c r="F3995">
        <v>3994</v>
      </c>
      <c r="G3995" s="587">
        <f t="shared" si="254"/>
        <v>472605</v>
      </c>
      <c r="H3995" s="586">
        <f t="shared" si="255"/>
        <v>7</v>
      </c>
    </row>
    <row r="3996" spans="1:8" x14ac:dyDescent="0.25">
      <c r="A3996">
        <v>3995</v>
      </c>
      <c r="B3996" s="579">
        <f t="shared" si="256"/>
        <v>236302.5</v>
      </c>
      <c r="C3996" s="586">
        <f t="shared" si="253"/>
        <v>3.5</v>
      </c>
      <c r="F3996">
        <v>3995</v>
      </c>
      <c r="G3996" s="587">
        <f t="shared" si="254"/>
        <v>472605</v>
      </c>
      <c r="H3996" s="586">
        <f t="shared" si="255"/>
        <v>7</v>
      </c>
    </row>
    <row r="3997" spans="1:8" x14ac:dyDescent="0.25">
      <c r="A3997">
        <v>3996</v>
      </c>
      <c r="B3997" s="579">
        <f t="shared" si="256"/>
        <v>236302.5</v>
      </c>
      <c r="C3997" s="586">
        <f t="shared" si="253"/>
        <v>3.5</v>
      </c>
      <c r="F3997">
        <v>3996</v>
      </c>
      <c r="G3997" s="587">
        <f t="shared" si="254"/>
        <v>472605</v>
      </c>
      <c r="H3997" s="586">
        <f t="shared" si="255"/>
        <v>7</v>
      </c>
    </row>
    <row r="3998" spans="1:8" x14ac:dyDescent="0.25">
      <c r="A3998">
        <v>3997</v>
      </c>
      <c r="B3998" s="579">
        <f t="shared" si="256"/>
        <v>236302.5</v>
      </c>
      <c r="C3998" s="586">
        <f t="shared" si="253"/>
        <v>3.5</v>
      </c>
      <c r="F3998">
        <v>3997</v>
      </c>
      <c r="G3998" s="587">
        <f t="shared" si="254"/>
        <v>472605</v>
      </c>
      <c r="H3998" s="586">
        <f t="shared" si="255"/>
        <v>7</v>
      </c>
    </row>
    <row r="3999" spans="1:8" x14ac:dyDescent="0.25">
      <c r="A3999">
        <v>3998</v>
      </c>
      <c r="B3999" s="579">
        <f t="shared" si="256"/>
        <v>236302.5</v>
      </c>
      <c r="C3999" s="586">
        <f t="shared" si="253"/>
        <v>3.5</v>
      </c>
      <c r="F3999">
        <v>3998</v>
      </c>
      <c r="G3999" s="587">
        <f t="shared" si="254"/>
        <v>472605</v>
      </c>
      <c r="H3999" s="586">
        <f t="shared" si="255"/>
        <v>7</v>
      </c>
    </row>
    <row r="4000" spans="1:8" x14ac:dyDescent="0.25">
      <c r="A4000">
        <v>3999</v>
      </c>
      <c r="B4000" s="579">
        <f t="shared" si="256"/>
        <v>236302.5</v>
      </c>
      <c r="C4000" s="586">
        <f t="shared" si="253"/>
        <v>3.5</v>
      </c>
      <c r="F4000">
        <v>3999</v>
      </c>
      <c r="G4000" s="587">
        <f t="shared" si="254"/>
        <v>472605</v>
      </c>
      <c r="H4000" s="586">
        <f t="shared" si="255"/>
        <v>7</v>
      </c>
    </row>
    <row r="4001" spans="1:8" x14ac:dyDescent="0.25">
      <c r="A4001">
        <v>4000</v>
      </c>
      <c r="B4001" s="579">
        <f t="shared" si="256"/>
        <v>236302.5</v>
      </c>
      <c r="C4001" s="586">
        <f t="shared" si="253"/>
        <v>3.5</v>
      </c>
      <c r="F4001">
        <v>4000</v>
      </c>
      <c r="G4001" s="587">
        <f t="shared" si="254"/>
        <v>472605</v>
      </c>
      <c r="H4001" s="586">
        <f t="shared" si="255"/>
        <v>7</v>
      </c>
    </row>
    <row r="4002" spans="1:8" x14ac:dyDescent="0.25">
      <c r="A4002">
        <v>4001</v>
      </c>
      <c r="B4002" s="579">
        <f t="shared" si="256"/>
        <v>236302.5</v>
      </c>
      <c r="C4002" s="586">
        <f t="shared" si="253"/>
        <v>3.5</v>
      </c>
      <c r="F4002">
        <v>4001</v>
      </c>
      <c r="G4002" s="587">
        <f t="shared" si="254"/>
        <v>472605</v>
      </c>
      <c r="H4002" s="586">
        <f t="shared" si="255"/>
        <v>7</v>
      </c>
    </row>
    <row r="4003" spans="1:8" x14ac:dyDescent="0.25">
      <c r="A4003">
        <v>4002</v>
      </c>
      <c r="B4003" s="579">
        <f t="shared" si="256"/>
        <v>236302.5</v>
      </c>
      <c r="C4003" s="586">
        <f t="shared" si="253"/>
        <v>3.5</v>
      </c>
      <c r="F4003">
        <v>4002</v>
      </c>
      <c r="G4003" s="587">
        <f t="shared" si="254"/>
        <v>472605</v>
      </c>
      <c r="H4003" s="586">
        <f t="shared" si="255"/>
        <v>7</v>
      </c>
    </row>
    <row r="4004" spans="1:8" x14ac:dyDescent="0.25">
      <c r="A4004">
        <v>4003</v>
      </c>
      <c r="B4004" s="579">
        <f t="shared" si="256"/>
        <v>236302.5</v>
      </c>
      <c r="C4004" s="586">
        <f t="shared" si="253"/>
        <v>3.5</v>
      </c>
      <c r="F4004">
        <v>4003</v>
      </c>
      <c r="G4004" s="587">
        <f t="shared" si="254"/>
        <v>472605</v>
      </c>
      <c r="H4004" s="586">
        <f t="shared" si="255"/>
        <v>7</v>
      </c>
    </row>
    <row r="4005" spans="1:8" x14ac:dyDescent="0.25">
      <c r="A4005">
        <v>4004</v>
      </c>
      <c r="B4005" s="579">
        <f t="shared" si="256"/>
        <v>236302.5</v>
      </c>
      <c r="C4005" s="586">
        <f t="shared" si="253"/>
        <v>3.5</v>
      </c>
      <c r="F4005">
        <v>4004</v>
      </c>
      <c r="G4005" s="587">
        <f t="shared" si="254"/>
        <v>472605</v>
      </c>
      <c r="H4005" s="586">
        <f t="shared" si="255"/>
        <v>7</v>
      </c>
    </row>
    <row r="4006" spans="1:8" x14ac:dyDescent="0.25">
      <c r="A4006">
        <v>4005</v>
      </c>
      <c r="B4006" s="579">
        <f t="shared" si="256"/>
        <v>236302.5</v>
      </c>
      <c r="C4006" s="586">
        <f t="shared" si="253"/>
        <v>3.5</v>
      </c>
      <c r="F4006">
        <v>4005</v>
      </c>
      <c r="G4006" s="587">
        <f t="shared" si="254"/>
        <v>472605</v>
      </c>
      <c r="H4006" s="586">
        <f t="shared" si="255"/>
        <v>7</v>
      </c>
    </row>
    <row r="4007" spans="1:8" x14ac:dyDescent="0.25">
      <c r="A4007">
        <v>4006</v>
      </c>
      <c r="B4007" s="579">
        <f t="shared" si="256"/>
        <v>236302.5</v>
      </c>
      <c r="C4007" s="586">
        <f t="shared" si="253"/>
        <v>3.5</v>
      </c>
      <c r="F4007">
        <v>4006</v>
      </c>
      <c r="G4007" s="587">
        <f t="shared" si="254"/>
        <v>472605</v>
      </c>
      <c r="H4007" s="586">
        <f t="shared" si="255"/>
        <v>7</v>
      </c>
    </row>
    <row r="4008" spans="1:8" x14ac:dyDescent="0.25">
      <c r="A4008">
        <v>4007</v>
      </c>
      <c r="B4008" s="579">
        <f t="shared" si="256"/>
        <v>236302.5</v>
      </c>
      <c r="C4008" s="586">
        <f t="shared" si="253"/>
        <v>3.5</v>
      </c>
      <c r="F4008">
        <v>4007</v>
      </c>
      <c r="G4008" s="587">
        <f t="shared" si="254"/>
        <v>472605</v>
      </c>
      <c r="H4008" s="586">
        <f t="shared" si="255"/>
        <v>7</v>
      </c>
    </row>
    <row r="4009" spans="1:8" x14ac:dyDescent="0.25">
      <c r="A4009">
        <v>4008</v>
      </c>
      <c r="B4009" s="579">
        <f t="shared" si="256"/>
        <v>236302.5</v>
      </c>
      <c r="C4009" s="586">
        <f t="shared" si="253"/>
        <v>3.5</v>
      </c>
      <c r="F4009">
        <v>4008</v>
      </c>
      <c r="G4009" s="587">
        <f t="shared" si="254"/>
        <v>472605</v>
      </c>
      <c r="H4009" s="586">
        <f t="shared" si="255"/>
        <v>7</v>
      </c>
    </row>
    <row r="4010" spans="1:8" x14ac:dyDescent="0.25">
      <c r="A4010">
        <v>4009</v>
      </c>
      <c r="B4010" s="579">
        <f t="shared" si="256"/>
        <v>236302.5</v>
      </c>
      <c r="C4010" s="586">
        <f t="shared" si="253"/>
        <v>3.5</v>
      </c>
      <c r="F4010">
        <v>4009</v>
      </c>
      <c r="G4010" s="587">
        <f t="shared" si="254"/>
        <v>472605</v>
      </c>
      <c r="H4010" s="586">
        <f t="shared" si="255"/>
        <v>7</v>
      </c>
    </row>
    <row r="4011" spans="1:8" x14ac:dyDescent="0.25">
      <c r="A4011">
        <v>4010</v>
      </c>
      <c r="B4011" s="579">
        <f t="shared" si="256"/>
        <v>236302.5</v>
      </c>
      <c r="C4011" s="586">
        <f t="shared" si="253"/>
        <v>3.5</v>
      </c>
      <c r="F4011">
        <v>4010</v>
      </c>
      <c r="G4011" s="587">
        <f t="shared" si="254"/>
        <v>472605</v>
      </c>
      <c r="H4011" s="586">
        <f t="shared" si="255"/>
        <v>7</v>
      </c>
    </row>
    <row r="4012" spans="1:8" x14ac:dyDescent="0.25">
      <c r="A4012">
        <v>4011</v>
      </c>
      <c r="B4012" s="579">
        <f t="shared" si="256"/>
        <v>236302.5</v>
      </c>
      <c r="C4012" s="586">
        <f t="shared" si="253"/>
        <v>3.5</v>
      </c>
      <c r="F4012">
        <v>4011</v>
      </c>
      <c r="G4012" s="587">
        <f t="shared" si="254"/>
        <v>472605</v>
      </c>
      <c r="H4012" s="586">
        <f t="shared" si="255"/>
        <v>7</v>
      </c>
    </row>
    <row r="4013" spans="1:8" x14ac:dyDescent="0.25">
      <c r="A4013">
        <v>4012</v>
      </c>
      <c r="B4013" s="579">
        <f t="shared" si="256"/>
        <v>236302.5</v>
      </c>
      <c r="C4013" s="586">
        <f t="shared" si="253"/>
        <v>3.5</v>
      </c>
      <c r="F4013">
        <v>4012</v>
      </c>
      <c r="G4013" s="587">
        <f t="shared" si="254"/>
        <v>472605</v>
      </c>
      <c r="H4013" s="586">
        <f t="shared" si="255"/>
        <v>7</v>
      </c>
    </row>
    <row r="4014" spans="1:8" x14ac:dyDescent="0.25">
      <c r="A4014">
        <v>4013</v>
      </c>
      <c r="B4014" s="579">
        <f t="shared" si="256"/>
        <v>236302.5</v>
      </c>
      <c r="C4014" s="586">
        <f t="shared" si="253"/>
        <v>3.5</v>
      </c>
      <c r="F4014">
        <v>4013</v>
      </c>
      <c r="G4014" s="587">
        <f t="shared" si="254"/>
        <v>472605</v>
      </c>
      <c r="H4014" s="586">
        <f t="shared" si="255"/>
        <v>7</v>
      </c>
    </row>
    <row r="4015" spans="1:8" x14ac:dyDescent="0.25">
      <c r="A4015">
        <v>4014</v>
      </c>
      <c r="B4015" s="579">
        <f t="shared" si="256"/>
        <v>236302.5</v>
      </c>
      <c r="C4015" s="586">
        <f t="shared" si="253"/>
        <v>3.5</v>
      </c>
      <c r="F4015">
        <v>4014</v>
      </c>
      <c r="G4015" s="587">
        <f t="shared" si="254"/>
        <v>472605</v>
      </c>
      <c r="H4015" s="586">
        <f t="shared" si="255"/>
        <v>7</v>
      </c>
    </row>
    <row r="4016" spans="1:8" x14ac:dyDescent="0.25">
      <c r="A4016">
        <v>4015</v>
      </c>
      <c r="B4016" s="579">
        <f t="shared" si="256"/>
        <v>236302.5</v>
      </c>
      <c r="C4016" s="586">
        <f t="shared" si="253"/>
        <v>3.5</v>
      </c>
      <c r="F4016">
        <v>4015</v>
      </c>
      <c r="G4016" s="587">
        <f t="shared" si="254"/>
        <v>472605</v>
      </c>
      <c r="H4016" s="586">
        <f t="shared" si="255"/>
        <v>7</v>
      </c>
    </row>
    <row r="4017" spans="1:8" x14ac:dyDescent="0.25">
      <c r="A4017">
        <v>4016</v>
      </c>
      <c r="B4017" s="579">
        <f t="shared" si="256"/>
        <v>236302.5</v>
      </c>
      <c r="C4017" s="586">
        <f t="shared" si="253"/>
        <v>3.5</v>
      </c>
      <c r="F4017">
        <v>4016</v>
      </c>
      <c r="G4017" s="587">
        <f t="shared" si="254"/>
        <v>472605</v>
      </c>
      <c r="H4017" s="586">
        <f t="shared" si="255"/>
        <v>7</v>
      </c>
    </row>
    <row r="4018" spans="1:8" x14ac:dyDescent="0.25">
      <c r="A4018">
        <v>4017</v>
      </c>
      <c r="B4018" s="579">
        <f t="shared" si="256"/>
        <v>236302.5</v>
      </c>
      <c r="C4018" s="586">
        <f t="shared" si="253"/>
        <v>3.5</v>
      </c>
      <c r="F4018">
        <v>4017</v>
      </c>
      <c r="G4018" s="587">
        <f t="shared" si="254"/>
        <v>472605</v>
      </c>
      <c r="H4018" s="586">
        <f t="shared" si="255"/>
        <v>7</v>
      </c>
    </row>
    <row r="4019" spans="1:8" x14ac:dyDescent="0.25">
      <c r="A4019">
        <v>4018</v>
      </c>
      <c r="B4019" s="579">
        <f t="shared" si="256"/>
        <v>236302.5</v>
      </c>
      <c r="C4019" s="586">
        <f t="shared" si="253"/>
        <v>3.5</v>
      </c>
      <c r="F4019">
        <v>4018</v>
      </c>
      <c r="G4019" s="587">
        <f t="shared" si="254"/>
        <v>472605</v>
      </c>
      <c r="H4019" s="586">
        <f t="shared" si="255"/>
        <v>7</v>
      </c>
    </row>
    <row r="4020" spans="1:8" x14ac:dyDescent="0.25">
      <c r="A4020">
        <v>4019</v>
      </c>
      <c r="B4020" s="579">
        <f t="shared" si="256"/>
        <v>236302.5</v>
      </c>
      <c r="C4020" s="586">
        <f t="shared" si="253"/>
        <v>3.5</v>
      </c>
      <c r="F4020">
        <v>4019</v>
      </c>
      <c r="G4020" s="587">
        <f t="shared" si="254"/>
        <v>472605</v>
      </c>
      <c r="H4020" s="586">
        <f t="shared" si="255"/>
        <v>7</v>
      </c>
    </row>
    <row r="4021" spans="1:8" x14ac:dyDescent="0.25">
      <c r="A4021">
        <v>4020</v>
      </c>
      <c r="B4021" s="579">
        <f t="shared" si="256"/>
        <v>236302.5</v>
      </c>
      <c r="C4021" s="586">
        <f t="shared" si="253"/>
        <v>3.5</v>
      </c>
      <c r="F4021">
        <v>4020</v>
      </c>
      <c r="G4021" s="587">
        <f t="shared" si="254"/>
        <v>472605</v>
      </c>
      <c r="H4021" s="586">
        <f t="shared" si="255"/>
        <v>7</v>
      </c>
    </row>
    <row r="4022" spans="1:8" x14ac:dyDescent="0.25">
      <c r="A4022">
        <v>4021</v>
      </c>
      <c r="B4022" s="579">
        <f t="shared" si="256"/>
        <v>236302.5</v>
      </c>
      <c r="C4022" s="586">
        <f t="shared" si="253"/>
        <v>3.5</v>
      </c>
      <c r="F4022">
        <v>4021</v>
      </c>
      <c r="G4022" s="587">
        <f t="shared" si="254"/>
        <v>472605</v>
      </c>
      <c r="H4022" s="586">
        <f t="shared" si="255"/>
        <v>7</v>
      </c>
    </row>
    <row r="4023" spans="1:8" x14ac:dyDescent="0.25">
      <c r="A4023">
        <v>4022</v>
      </c>
      <c r="B4023" s="579">
        <f t="shared" si="256"/>
        <v>236302.5</v>
      </c>
      <c r="C4023" s="586">
        <f t="shared" si="253"/>
        <v>3.5</v>
      </c>
      <c r="F4023">
        <v>4022</v>
      </c>
      <c r="G4023" s="587">
        <f t="shared" si="254"/>
        <v>472605</v>
      </c>
      <c r="H4023" s="586">
        <f t="shared" si="255"/>
        <v>7</v>
      </c>
    </row>
    <row r="4024" spans="1:8" x14ac:dyDescent="0.25">
      <c r="A4024">
        <v>4023</v>
      </c>
      <c r="B4024" s="579">
        <f t="shared" si="256"/>
        <v>236302.5</v>
      </c>
      <c r="C4024" s="586">
        <f t="shared" si="253"/>
        <v>3.5</v>
      </c>
      <c r="F4024">
        <v>4023</v>
      </c>
      <c r="G4024" s="587">
        <f t="shared" si="254"/>
        <v>472605</v>
      </c>
      <c r="H4024" s="586">
        <f t="shared" si="255"/>
        <v>7</v>
      </c>
    </row>
    <row r="4025" spans="1:8" x14ac:dyDescent="0.25">
      <c r="A4025">
        <v>4024</v>
      </c>
      <c r="B4025" s="579">
        <f t="shared" si="256"/>
        <v>236302.5</v>
      </c>
      <c r="C4025" s="586">
        <f t="shared" si="253"/>
        <v>3.5</v>
      </c>
      <c r="F4025">
        <v>4024</v>
      </c>
      <c r="G4025" s="587">
        <f t="shared" si="254"/>
        <v>472605</v>
      </c>
      <c r="H4025" s="586">
        <f t="shared" si="255"/>
        <v>7</v>
      </c>
    </row>
    <row r="4026" spans="1:8" x14ac:dyDescent="0.25">
      <c r="A4026">
        <v>4025</v>
      </c>
      <c r="B4026" s="579">
        <f t="shared" si="256"/>
        <v>236302.5</v>
      </c>
      <c r="C4026" s="586">
        <f t="shared" si="253"/>
        <v>3.5</v>
      </c>
      <c r="F4026">
        <v>4025</v>
      </c>
      <c r="G4026" s="587">
        <f t="shared" si="254"/>
        <v>472605</v>
      </c>
      <c r="H4026" s="586">
        <f t="shared" si="255"/>
        <v>7</v>
      </c>
    </row>
    <row r="4027" spans="1:8" x14ac:dyDescent="0.25">
      <c r="A4027">
        <v>4026</v>
      </c>
      <c r="B4027" s="579">
        <f t="shared" si="256"/>
        <v>236302.5</v>
      </c>
      <c r="C4027" s="586">
        <f t="shared" si="253"/>
        <v>3.5</v>
      </c>
      <c r="F4027">
        <v>4026</v>
      </c>
      <c r="G4027" s="587">
        <f t="shared" si="254"/>
        <v>472605</v>
      </c>
      <c r="H4027" s="586">
        <f t="shared" si="255"/>
        <v>7</v>
      </c>
    </row>
    <row r="4028" spans="1:8" x14ac:dyDescent="0.25">
      <c r="A4028">
        <v>4027</v>
      </c>
      <c r="B4028" s="579">
        <f t="shared" si="256"/>
        <v>236302.5</v>
      </c>
      <c r="C4028" s="586">
        <f t="shared" si="253"/>
        <v>3.5</v>
      </c>
      <c r="F4028">
        <v>4027</v>
      </c>
      <c r="G4028" s="587">
        <f t="shared" si="254"/>
        <v>472605</v>
      </c>
      <c r="H4028" s="586">
        <f t="shared" si="255"/>
        <v>7</v>
      </c>
    </row>
    <row r="4029" spans="1:8" x14ac:dyDescent="0.25">
      <c r="A4029">
        <v>4028</v>
      </c>
      <c r="B4029" s="579">
        <f t="shared" si="256"/>
        <v>236302.5</v>
      </c>
      <c r="C4029" s="586">
        <f t="shared" si="253"/>
        <v>3.5</v>
      </c>
      <c r="F4029">
        <v>4028</v>
      </c>
      <c r="G4029" s="587">
        <f t="shared" si="254"/>
        <v>472605</v>
      </c>
      <c r="H4029" s="586">
        <f t="shared" si="255"/>
        <v>7</v>
      </c>
    </row>
    <row r="4030" spans="1:8" x14ac:dyDescent="0.25">
      <c r="A4030">
        <v>4029</v>
      </c>
      <c r="B4030" s="579">
        <f t="shared" si="256"/>
        <v>236302.5</v>
      </c>
      <c r="C4030" s="586">
        <f t="shared" si="253"/>
        <v>3.5</v>
      </c>
      <c r="F4030">
        <v>4029</v>
      </c>
      <c r="G4030" s="587">
        <f t="shared" si="254"/>
        <v>472605</v>
      </c>
      <c r="H4030" s="586">
        <f t="shared" si="255"/>
        <v>7</v>
      </c>
    </row>
    <row r="4031" spans="1:8" x14ac:dyDescent="0.25">
      <c r="A4031">
        <v>4030</v>
      </c>
      <c r="B4031" s="579">
        <f t="shared" si="256"/>
        <v>236302.5</v>
      </c>
      <c r="C4031" s="586">
        <f t="shared" si="253"/>
        <v>3.5</v>
      </c>
      <c r="F4031">
        <v>4030</v>
      </c>
      <c r="G4031" s="587">
        <f t="shared" si="254"/>
        <v>472605</v>
      </c>
      <c r="H4031" s="586">
        <f t="shared" si="255"/>
        <v>7</v>
      </c>
    </row>
    <row r="4032" spans="1:8" x14ac:dyDescent="0.25">
      <c r="A4032">
        <v>4031</v>
      </c>
      <c r="B4032" s="579">
        <f t="shared" si="256"/>
        <v>236302.5</v>
      </c>
      <c r="C4032" s="586">
        <f t="shared" si="253"/>
        <v>3.5</v>
      </c>
      <c r="F4032">
        <v>4031</v>
      </c>
      <c r="G4032" s="587">
        <f t="shared" si="254"/>
        <v>472605</v>
      </c>
      <c r="H4032" s="586">
        <f t="shared" si="255"/>
        <v>7</v>
      </c>
    </row>
    <row r="4033" spans="1:8" x14ac:dyDescent="0.25">
      <c r="A4033">
        <v>4032</v>
      </c>
      <c r="B4033" s="579">
        <f t="shared" si="256"/>
        <v>236302.5</v>
      </c>
      <c r="C4033" s="586">
        <f t="shared" si="253"/>
        <v>3.5</v>
      </c>
      <c r="F4033">
        <v>4032</v>
      </c>
      <c r="G4033" s="587">
        <f t="shared" si="254"/>
        <v>472605</v>
      </c>
      <c r="H4033" s="586">
        <f t="shared" si="255"/>
        <v>7</v>
      </c>
    </row>
    <row r="4034" spans="1:8" x14ac:dyDescent="0.25">
      <c r="A4034">
        <v>4033</v>
      </c>
      <c r="B4034" s="579">
        <f t="shared" si="256"/>
        <v>236302.5</v>
      </c>
      <c r="C4034" s="586">
        <f t="shared" si="253"/>
        <v>3.5</v>
      </c>
      <c r="F4034">
        <v>4033</v>
      </c>
      <c r="G4034" s="587">
        <f t="shared" si="254"/>
        <v>472605</v>
      </c>
      <c r="H4034" s="586">
        <f t="shared" si="255"/>
        <v>7</v>
      </c>
    </row>
    <row r="4035" spans="1:8" x14ac:dyDescent="0.25">
      <c r="A4035">
        <v>4034</v>
      </c>
      <c r="B4035" s="579">
        <f t="shared" si="256"/>
        <v>236302.5</v>
      </c>
      <c r="C4035" s="586">
        <f t="shared" ref="C4035:C4098" si="257">B4035/$D$2</f>
        <v>3.5</v>
      </c>
      <c r="F4035">
        <v>4034</v>
      </c>
      <c r="G4035" s="587">
        <f t="shared" ref="G4035:G4098" si="258">H4035*$D$2</f>
        <v>472605</v>
      </c>
      <c r="H4035" s="586">
        <f t="shared" si="255"/>
        <v>7</v>
      </c>
    </row>
    <row r="4036" spans="1:8" x14ac:dyDescent="0.25">
      <c r="A4036">
        <v>4035</v>
      </c>
      <c r="B4036" s="579">
        <f t="shared" si="256"/>
        <v>236302.5</v>
      </c>
      <c r="C4036" s="586">
        <f t="shared" si="257"/>
        <v>3.5</v>
      </c>
      <c r="F4036">
        <v>4035</v>
      </c>
      <c r="G4036" s="587">
        <f t="shared" si="258"/>
        <v>472605</v>
      </c>
      <c r="H4036" s="586">
        <f t="shared" si="255"/>
        <v>7</v>
      </c>
    </row>
    <row r="4037" spans="1:8" x14ac:dyDescent="0.25">
      <c r="A4037">
        <v>4036</v>
      </c>
      <c r="B4037" s="579">
        <f t="shared" si="256"/>
        <v>236302.5</v>
      </c>
      <c r="C4037" s="586">
        <f t="shared" si="257"/>
        <v>3.5</v>
      </c>
      <c r="F4037">
        <v>4036</v>
      </c>
      <c r="G4037" s="587">
        <f t="shared" si="258"/>
        <v>472605</v>
      </c>
      <c r="H4037" s="586">
        <f t="shared" si="255"/>
        <v>7</v>
      </c>
    </row>
    <row r="4038" spans="1:8" x14ac:dyDescent="0.25">
      <c r="A4038">
        <v>4037</v>
      </c>
      <c r="B4038" s="579">
        <f t="shared" si="256"/>
        <v>236302.5</v>
      </c>
      <c r="C4038" s="586">
        <f t="shared" si="257"/>
        <v>3.5</v>
      </c>
      <c r="F4038">
        <v>4037</v>
      </c>
      <c r="G4038" s="587">
        <f t="shared" si="258"/>
        <v>472605</v>
      </c>
      <c r="H4038" s="586">
        <f t="shared" si="255"/>
        <v>7</v>
      </c>
    </row>
    <row r="4039" spans="1:8" x14ac:dyDescent="0.25">
      <c r="A4039">
        <v>4038</v>
      </c>
      <c r="B4039" s="579">
        <f t="shared" si="256"/>
        <v>236302.5</v>
      </c>
      <c r="C4039" s="586">
        <f t="shared" si="257"/>
        <v>3.5</v>
      </c>
      <c r="F4039">
        <v>4038</v>
      </c>
      <c r="G4039" s="587">
        <f t="shared" si="258"/>
        <v>472605</v>
      </c>
      <c r="H4039" s="586">
        <f t="shared" si="255"/>
        <v>7</v>
      </c>
    </row>
    <row r="4040" spans="1:8" x14ac:dyDescent="0.25">
      <c r="A4040">
        <v>4039</v>
      </c>
      <c r="B4040" s="579">
        <f t="shared" si="256"/>
        <v>236302.5</v>
      </c>
      <c r="C4040" s="586">
        <f t="shared" si="257"/>
        <v>3.5</v>
      </c>
      <c r="F4040">
        <v>4039</v>
      </c>
      <c r="G4040" s="587">
        <f t="shared" si="258"/>
        <v>472605</v>
      </c>
      <c r="H4040" s="586">
        <f t="shared" si="255"/>
        <v>7</v>
      </c>
    </row>
    <row r="4041" spans="1:8" x14ac:dyDescent="0.25">
      <c r="A4041">
        <v>4040</v>
      </c>
      <c r="B4041" s="579">
        <f t="shared" si="256"/>
        <v>236302.5</v>
      </c>
      <c r="C4041" s="586">
        <f t="shared" si="257"/>
        <v>3.5</v>
      </c>
      <c r="F4041">
        <v>4040</v>
      </c>
      <c r="G4041" s="587">
        <f t="shared" si="258"/>
        <v>472605</v>
      </c>
      <c r="H4041" s="586">
        <f t="shared" si="255"/>
        <v>7</v>
      </c>
    </row>
    <row r="4042" spans="1:8" x14ac:dyDescent="0.25">
      <c r="A4042">
        <v>4041</v>
      </c>
      <c r="B4042" s="579">
        <f t="shared" si="256"/>
        <v>236302.5</v>
      </c>
      <c r="C4042" s="586">
        <f t="shared" si="257"/>
        <v>3.5</v>
      </c>
      <c r="F4042">
        <v>4041</v>
      </c>
      <c r="G4042" s="587">
        <f t="shared" si="258"/>
        <v>472605</v>
      </c>
      <c r="H4042" s="586">
        <f t="shared" si="255"/>
        <v>7</v>
      </c>
    </row>
    <row r="4043" spans="1:8" x14ac:dyDescent="0.25">
      <c r="A4043">
        <v>4042</v>
      </c>
      <c r="B4043" s="579">
        <f t="shared" si="256"/>
        <v>236302.5</v>
      </c>
      <c r="C4043" s="586">
        <f t="shared" si="257"/>
        <v>3.5</v>
      </c>
      <c r="F4043">
        <v>4042</v>
      </c>
      <c r="G4043" s="587">
        <f t="shared" si="258"/>
        <v>472605</v>
      </c>
      <c r="H4043" s="586">
        <f t="shared" si="255"/>
        <v>7</v>
      </c>
    </row>
    <row r="4044" spans="1:8" x14ac:dyDescent="0.25">
      <c r="A4044">
        <v>4043</v>
      </c>
      <c r="B4044" s="579">
        <f t="shared" si="256"/>
        <v>236302.5</v>
      </c>
      <c r="C4044" s="586">
        <f t="shared" si="257"/>
        <v>3.5</v>
      </c>
      <c r="F4044">
        <v>4043</v>
      </c>
      <c r="G4044" s="587">
        <f t="shared" si="258"/>
        <v>472605</v>
      </c>
      <c r="H4044" s="586">
        <f t="shared" si="255"/>
        <v>7</v>
      </c>
    </row>
    <row r="4045" spans="1:8" x14ac:dyDescent="0.25">
      <c r="A4045">
        <v>4044</v>
      </c>
      <c r="B4045" s="579">
        <f t="shared" si="256"/>
        <v>236302.5</v>
      </c>
      <c r="C4045" s="586">
        <f t="shared" si="257"/>
        <v>3.5</v>
      </c>
      <c r="F4045">
        <v>4044</v>
      </c>
      <c r="G4045" s="587">
        <f t="shared" si="258"/>
        <v>472605</v>
      </c>
      <c r="H4045" s="586">
        <f t="shared" si="255"/>
        <v>7</v>
      </c>
    </row>
    <row r="4046" spans="1:8" x14ac:dyDescent="0.25">
      <c r="A4046">
        <v>4045</v>
      </c>
      <c r="B4046" s="579">
        <f t="shared" si="256"/>
        <v>236302.5</v>
      </c>
      <c r="C4046" s="586">
        <f t="shared" si="257"/>
        <v>3.5</v>
      </c>
      <c r="F4046">
        <v>4045</v>
      </c>
      <c r="G4046" s="587">
        <f t="shared" si="258"/>
        <v>472605</v>
      </c>
      <c r="H4046" s="586">
        <f t="shared" si="255"/>
        <v>7</v>
      </c>
    </row>
    <row r="4047" spans="1:8" x14ac:dyDescent="0.25">
      <c r="A4047">
        <v>4046</v>
      </c>
      <c r="B4047" s="579">
        <f t="shared" si="256"/>
        <v>236302.5</v>
      </c>
      <c r="C4047" s="586">
        <f t="shared" si="257"/>
        <v>3.5</v>
      </c>
      <c r="F4047">
        <v>4046</v>
      </c>
      <c r="G4047" s="587">
        <f t="shared" si="258"/>
        <v>472605</v>
      </c>
      <c r="H4047" s="586">
        <f t="shared" si="255"/>
        <v>7</v>
      </c>
    </row>
    <row r="4048" spans="1:8" x14ac:dyDescent="0.25">
      <c r="A4048">
        <v>4047</v>
      </c>
      <c r="B4048" s="579">
        <f t="shared" si="256"/>
        <v>236302.5</v>
      </c>
      <c r="C4048" s="586">
        <f t="shared" si="257"/>
        <v>3.5</v>
      </c>
      <c r="F4048">
        <v>4047</v>
      </c>
      <c r="G4048" s="587">
        <f t="shared" si="258"/>
        <v>472605</v>
      </c>
      <c r="H4048" s="586">
        <f t="shared" si="255"/>
        <v>7</v>
      </c>
    </row>
    <row r="4049" spans="1:8" x14ac:dyDescent="0.25">
      <c r="A4049">
        <v>4048</v>
      </c>
      <c r="B4049" s="579">
        <f t="shared" si="256"/>
        <v>236302.5</v>
      </c>
      <c r="C4049" s="586">
        <f t="shared" si="257"/>
        <v>3.5</v>
      </c>
      <c r="F4049">
        <v>4048</v>
      </c>
      <c r="G4049" s="587">
        <f t="shared" si="258"/>
        <v>472605</v>
      </c>
      <c r="H4049" s="586">
        <f t="shared" si="255"/>
        <v>7</v>
      </c>
    </row>
    <row r="4050" spans="1:8" x14ac:dyDescent="0.25">
      <c r="A4050">
        <v>4049</v>
      </c>
      <c r="B4050" s="579">
        <f t="shared" si="256"/>
        <v>236302.5</v>
      </c>
      <c r="C4050" s="586">
        <f t="shared" si="257"/>
        <v>3.5</v>
      </c>
      <c r="F4050">
        <v>4049</v>
      </c>
      <c r="G4050" s="587">
        <f t="shared" si="258"/>
        <v>472605</v>
      </c>
      <c r="H4050" s="586">
        <f t="shared" si="255"/>
        <v>7</v>
      </c>
    </row>
    <row r="4051" spans="1:8" x14ac:dyDescent="0.25">
      <c r="A4051">
        <v>4050</v>
      </c>
      <c r="B4051" s="579">
        <f t="shared" si="256"/>
        <v>236302.5</v>
      </c>
      <c r="C4051" s="586">
        <f t="shared" si="257"/>
        <v>3.5</v>
      </c>
      <c r="F4051">
        <v>4050</v>
      </c>
      <c r="G4051" s="587">
        <f t="shared" si="258"/>
        <v>472605</v>
      </c>
      <c r="H4051" s="586">
        <f t="shared" ref="H4051:H4114" si="259">$L$7</f>
        <v>7</v>
      </c>
    </row>
    <row r="4052" spans="1:8" x14ac:dyDescent="0.25">
      <c r="A4052">
        <v>4051</v>
      </c>
      <c r="B4052" s="579">
        <f t="shared" si="256"/>
        <v>236302.5</v>
      </c>
      <c r="C4052" s="586">
        <f t="shared" si="257"/>
        <v>3.5</v>
      </c>
      <c r="F4052">
        <v>4051</v>
      </c>
      <c r="G4052" s="587">
        <f t="shared" si="258"/>
        <v>472605</v>
      </c>
      <c r="H4052" s="586">
        <f t="shared" si="259"/>
        <v>7</v>
      </c>
    </row>
    <row r="4053" spans="1:8" x14ac:dyDescent="0.25">
      <c r="A4053">
        <v>4052</v>
      </c>
      <c r="B4053" s="579">
        <f t="shared" si="256"/>
        <v>236302.5</v>
      </c>
      <c r="C4053" s="586">
        <f t="shared" si="257"/>
        <v>3.5</v>
      </c>
      <c r="F4053">
        <v>4052</v>
      </c>
      <c r="G4053" s="587">
        <f t="shared" si="258"/>
        <v>472605</v>
      </c>
      <c r="H4053" s="586">
        <f t="shared" si="259"/>
        <v>7</v>
      </c>
    </row>
    <row r="4054" spans="1:8" x14ac:dyDescent="0.25">
      <c r="A4054">
        <v>4053</v>
      </c>
      <c r="B4054" s="579">
        <f t="shared" si="256"/>
        <v>236302.5</v>
      </c>
      <c r="C4054" s="586">
        <f t="shared" si="257"/>
        <v>3.5</v>
      </c>
      <c r="F4054">
        <v>4053</v>
      </c>
      <c r="G4054" s="587">
        <f t="shared" si="258"/>
        <v>472605</v>
      </c>
      <c r="H4054" s="586">
        <f t="shared" si="259"/>
        <v>7</v>
      </c>
    </row>
    <row r="4055" spans="1:8" x14ac:dyDescent="0.25">
      <c r="A4055">
        <v>4054</v>
      </c>
      <c r="B4055" s="579">
        <f t="shared" si="256"/>
        <v>236302.5</v>
      </c>
      <c r="C4055" s="586">
        <f t="shared" si="257"/>
        <v>3.5</v>
      </c>
      <c r="F4055">
        <v>4054</v>
      </c>
      <c r="G4055" s="587">
        <f t="shared" si="258"/>
        <v>472605</v>
      </c>
      <c r="H4055" s="586">
        <f t="shared" si="259"/>
        <v>7</v>
      </c>
    </row>
    <row r="4056" spans="1:8" x14ac:dyDescent="0.25">
      <c r="A4056">
        <v>4055</v>
      </c>
      <c r="B4056" s="579">
        <f t="shared" si="256"/>
        <v>236302.5</v>
      </c>
      <c r="C4056" s="586">
        <f t="shared" si="257"/>
        <v>3.5</v>
      </c>
      <c r="F4056">
        <v>4055</v>
      </c>
      <c r="G4056" s="587">
        <f t="shared" si="258"/>
        <v>472605</v>
      </c>
      <c r="H4056" s="586">
        <f t="shared" si="259"/>
        <v>7</v>
      </c>
    </row>
    <row r="4057" spans="1:8" x14ac:dyDescent="0.25">
      <c r="A4057">
        <v>4056</v>
      </c>
      <c r="B4057" s="579">
        <f t="shared" si="256"/>
        <v>236302.5</v>
      </c>
      <c r="C4057" s="586">
        <f t="shared" si="257"/>
        <v>3.5</v>
      </c>
      <c r="F4057">
        <v>4056</v>
      </c>
      <c r="G4057" s="587">
        <f t="shared" si="258"/>
        <v>472605</v>
      </c>
      <c r="H4057" s="586">
        <f t="shared" si="259"/>
        <v>7</v>
      </c>
    </row>
    <row r="4058" spans="1:8" x14ac:dyDescent="0.25">
      <c r="A4058">
        <v>4057</v>
      </c>
      <c r="B4058" s="579">
        <f t="shared" si="256"/>
        <v>236302.5</v>
      </c>
      <c r="C4058" s="586">
        <f t="shared" si="257"/>
        <v>3.5</v>
      </c>
      <c r="F4058">
        <v>4057</v>
      </c>
      <c r="G4058" s="587">
        <f t="shared" si="258"/>
        <v>472605</v>
      </c>
      <c r="H4058" s="586">
        <f t="shared" si="259"/>
        <v>7</v>
      </c>
    </row>
    <row r="4059" spans="1:8" x14ac:dyDescent="0.25">
      <c r="A4059">
        <v>4058</v>
      </c>
      <c r="B4059" s="579">
        <f t="shared" ref="B4059:B4122" si="260">3.5*$D$2</f>
        <v>236302.5</v>
      </c>
      <c r="C4059" s="586">
        <f t="shared" si="257"/>
        <v>3.5</v>
      </c>
      <c r="F4059">
        <v>4058</v>
      </c>
      <c r="G4059" s="587">
        <f t="shared" si="258"/>
        <v>472605</v>
      </c>
      <c r="H4059" s="586">
        <f t="shared" si="259"/>
        <v>7</v>
      </c>
    </row>
    <row r="4060" spans="1:8" x14ac:dyDescent="0.25">
      <c r="A4060">
        <v>4059</v>
      </c>
      <c r="B4060" s="579">
        <f t="shared" si="260"/>
        <v>236302.5</v>
      </c>
      <c r="C4060" s="586">
        <f t="shared" si="257"/>
        <v>3.5</v>
      </c>
      <c r="F4060">
        <v>4059</v>
      </c>
      <c r="G4060" s="587">
        <f t="shared" si="258"/>
        <v>472605</v>
      </c>
      <c r="H4060" s="586">
        <f t="shared" si="259"/>
        <v>7</v>
      </c>
    </row>
    <row r="4061" spans="1:8" x14ac:dyDescent="0.25">
      <c r="A4061">
        <v>4060</v>
      </c>
      <c r="B4061" s="579">
        <f t="shared" si="260"/>
        <v>236302.5</v>
      </c>
      <c r="C4061" s="586">
        <f t="shared" si="257"/>
        <v>3.5</v>
      </c>
      <c r="F4061">
        <v>4060</v>
      </c>
      <c r="G4061" s="587">
        <f t="shared" si="258"/>
        <v>472605</v>
      </c>
      <c r="H4061" s="586">
        <f t="shared" si="259"/>
        <v>7</v>
      </c>
    </row>
    <row r="4062" spans="1:8" x14ac:dyDescent="0.25">
      <c r="A4062">
        <v>4061</v>
      </c>
      <c r="B4062" s="579">
        <f t="shared" si="260"/>
        <v>236302.5</v>
      </c>
      <c r="C4062" s="586">
        <f t="shared" si="257"/>
        <v>3.5</v>
      </c>
      <c r="F4062">
        <v>4061</v>
      </c>
      <c r="G4062" s="587">
        <f t="shared" si="258"/>
        <v>472605</v>
      </c>
      <c r="H4062" s="586">
        <f t="shared" si="259"/>
        <v>7</v>
      </c>
    </row>
    <row r="4063" spans="1:8" x14ac:dyDescent="0.25">
      <c r="A4063">
        <v>4062</v>
      </c>
      <c r="B4063" s="579">
        <f t="shared" si="260"/>
        <v>236302.5</v>
      </c>
      <c r="C4063" s="586">
        <f t="shared" si="257"/>
        <v>3.5</v>
      </c>
      <c r="F4063">
        <v>4062</v>
      </c>
      <c r="G4063" s="587">
        <f t="shared" si="258"/>
        <v>472605</v>
      </c>
      <c r="H4063" s="586">
        <f t="shared" si="259"/>
        <v>7</v>
      </c>
    </row>
    <row r="4064" spans="1:8" x14ac:dyDescent="0.25">
      <c r="A4064">
        <v>4063</v>
      </c>
      <c r="B4064" s="579">
        <f t="shared" si="260"/>
        <v>236302.5</v>
      </c>
      <c r="C4064" s="586">
        <f t="shared" si="257"/>
        <v>3.5</v>
      </c>
      <c r="F4064">
        <v>4063</v>
      </c>
      <c r="G4064" s="587">
        <f t="shared" si="258"/>
        <v>472605</v>
      </c>
      <c r="H4064" s="586">
        <f t="shared" si="259"/>
        <v>7</v>
      </c>
    </row>
    <row r="4065" spans="1:8" x14ac:dyDescent="0.25">
      <c r="A4065">
        <v>4064</v>
      </c>
      <c r="B4065" s="579">
        <f t="shared" si="260"/>
        <v>236302.5</v>
      </c>
      <c r="C4065" s="586">
        <f t="shared" si="257"/>
        <v>3.5</v>
      </c>
      <c r="F4065">
        <v>4064</v>
      </c>
      <c r="G4065" s="587">
        <f t="shared" si="258"/>
        <v>472605</v>
      </c>
      <c r="H4065" s="586">
        <f t="shared" si="259"/>
        <v>7</v>
      </c>
    </row>
    <row r="4066" spans="1:8" x14ac:dyDescent="0.25">
      <c r="A4066">
        <v>4065</v>
      </c>
      <c r="B4066" s="579">
        <f t="shared" si="260"/>
        <v>236302.5</v>
      </c>
      <c r="C4066" s="586">
        <f t="shared" si="257"/>
        <v>3.5</v>
      </c>
      <c r="F4066">
        <v>4065</v>
      </c>
      <c r="G4066" s="587">
        <f t="shared" si="258"/>
        <v>472605</v>
      </c>
      <c r="H4066" s="586">
        <f t="shared" si="259"/>
        <v>7</v>
      </c>
    </row>
    <row r="4067" spans="1:8" x14ac:dyDescent="0.25">
      <c r="A4067">
        <v>4066</v>
      </c>
      <c r="B4067" s="579">
        <f t="shared" si="260"/>
        <v>236302.5</v>
      </c>
      <c r="C4067" s="586">
        <f t="shared" si="257"/>
        <v>3.5</v>
      </c>
      <c r="F4067">
        <v>4066</v>
      </c>
      <c r="G4067" s="587">
        <f t="shared" si="258"/>
        <v>472605</v>
      </c>
      <c r="H4067" s="586">
        <f t="shared" si="259"/>
        <v>7</v>
      </c>
    </row>
    <row r="4068" spans="1:8" x14ac:dyDescent="0.25">
      <c r="A4068">
        <v>4067</v>
      </c>
      <c r="B4068" s="579">
        <f t="shared" si="260"/>
        <v>236302.5</v>
      </c>
      <c r="C4068" s="586">
        <f t="shared" si="257"/>
        <v>3.5</v>
      </c>
      <c r="F4068">
        <v>4067</v>
      </c>
      <c r="G4068" s="587">
        <f t="shared" si="258"/>
        <v>472605</v>
      </c>
      <c r="H4068" s="586">
        <f t="shared" si="259"/>
        <v>7</v>
      </c>
    </row>
    <row r="4069" spans="1:8" x14ac:dyDescent="0.25">
      <c r="A4069">
        <v>4068</v>
      </c>
      <c r="B4069" s="579">
        <f t="shared" si="260"/>
        <v>236302.5</v>
      </c>
      <c r="C4069" s="586">
        <f t="shared" si="257"/>
        <v>3.5</v>
      </c>
      <c r="F4069">
        <v>4068</v>
      </c>
      <c r="G4069" s="587">
        <f t="shared" si="258"/>
        <v>472605</v>
      </c>
      <c r="H4069" s="586">
        <f t="shared" si="259"/>
        <v>7</v>
      </c>
    </row>
    <row r="4070" spans="1:8" x14ac:dyDescent="0.25">
      <c r="A4070">
        <v>4069</v>
      </c>
      <c r="B4070" s="579">
        <f t="shared" si="260"/>
        <v>236302.5</v>
      </c>
      <c r="C4070" s="586">
        <f t="shared" si="257"/>
        <v>3.5</v>
      </c>
      <c r="F4070">
        <v>4069</v>
      </c>
      <c r="G4070" s="587">
        <f t="shared" si="258"/>
        <v>472605</v>
      </c>
      <c r="H4070" s="586">
        <f t="shared" si="259"/>
        <v>7</v>
      </c>
    </row>
    <row r="4071" spans="1:8" x14ac:dyDescent="0.25">
      <c r="A4071">
        <v>4070</v>
      </c>
      <c r="B4071" s="579">
        <f t="shared" si="260"/>
        <v>236302.5</v>
      </c>
      <c r="C4071" s="586">
        <f t="shared" si="257"/>
        <v>3.5</v>
      </c>
      <c r="F4071">
        <v>4070</v>
      </c>
      <c r="G4071" s="587">
        <f t="shared" si="258"/>
        <v>472605</v>
      </c>
      <c r="H4071" s="586">
        <f t="shared" si="259"/>
        <v>7</v>
      </c>
    </row>
    <row r="4072" spans="1:8" x14ac:dyDescent="0.25">
      <c r="A4072">
        <v>4071</v>
      </c>
      <c r="B4072" s="579">
        <f t="shared" si="260"/>
        <v>236302.5</v>
      </c>
      <c r="C4072" s="586">
        <f t="shared" si="257"/>
        <v>3.5</v>
      </c>
      <c r="F4072">
        <v>4071</v>
      </c>
      <c r="G4072" s="587">
        <f t="shared" si="258"/>
        <v>472605</v>
      </c>
      <c r="H4072" s="586">
        <f t="shared" si="259"/>
        <v>7</v>
      </c>
    </row>
    <row r="4073" spans="1:8" x14ac:dyDescent="0.25">
      <c r="A4073">
        <v>4072</v>
      </c>
      <c r="B4073" s="579">
        <f t="shared" si="260"/>
        <v>236302.5</v>
      </c>
      <c r="C4073" s="586">
        <f t="shared" si="257"/>
        <v>3.5</v>
      </c>
      <c r="F4073">
        <v>4072</v>
      </c>
      <c r="G4073" s="587">
        <f t="shared" si="258"/>
        <v>472605</v>
      </c>
      <c r="H4073" s="586">
        <f t="shared" si="259"/>
        <v>7</v>
      </c>
    </row>
    <row r="4074" spans="1:8" x14ac:dyDescent="0.25">
      <c r="A4074">
        <v>4073</v>
      </c>
      <c r="B4074" s="579">
        <f t="shared" si="260"/>
        <v>236302.5</v>
      </c>
      <c r="C4074" s="586">
        <f t="shared" si="257"/>
        <v>3.5</v>
      </c>
      <c r="F4074">
        <v>4073</v>
      </c>
      <c r="G4074" s="587">
        <f t="shared" si="258"/>
        <v>472605</v>
      </c>
      <c r="H4074" s="586">
        <f t="shared" si="259"/>
        <v>7</v>
      </c>
    </row>
    <row r="4075" spans="1:8" x14ac:dyDescent="0.25">
      <c r="A4075">
        <v>4074</v>
      </c>
      <c r="B4075" s="579">
        <f t="shared" si="260"/>
        <v>236302.5</v>
      </c>
      <c r="C4075" s="586">
        <f t="shared" si="257"/>
        <v>3.5</v>
      </c>
      <c r="F4075">
        <v>4074</v>
      </c>
      <c r="G4075" s="587">
        <f t="shared" si="258"/>
        <v>472605</v>
      </c>
      <c r="H4075" s="586">
        <f t="shared" si="259"/>
        <v>7</v>
      </c>
    </row>
    <row r="4076" spans="1:8" x14ac:dyDescent="0.25">
      <c r="A4076">
        <v>4075</v>
      </c>
      <c r="B4076" s="579">
        <f t="shared" si="260"/>
        <v>236302.5</v>
      </c>
      <c r="C4076" s="586">
        <f t="shared" si="257"/>
        <v>3.5</v>
      </c>
      <c r="F4076">
        <v>4075</v>
      </c>
      <c r="G4076" s="587">
        <f t="shared" si="258"/>
        <v>472605</v>
      </c>
      <c r="H4076" s="586">
        <f t="shared" si="259"/>
        <v>7</v>
      </c>
    </row>
    <row r="4077" spans="1:8" x14ac:dyDescent="0.25">
      <c r="A4077">
        <v>4076</v>
      </c>
      <c r="B4077" s="579">
        <f t="shared" si="260"/>
        <v>236302.5</v>
      </c>
      <c r="C4077" s="586">
        <f t="shared" si="257"/>
        <v>3.5</v>
      </c>
      <c r="F4077">
        <v>4076</v>
      </c>
      <c r="G4077" s="587">
        <f t="shared" si="258"/>
        <v>472605</v>
      </c>
      <c r="H4077" s="586">
        <f t="shared" si="259"/>
        <v>7</v>
      </c>
    </row>
    <row r="4078" spans="1:8" x14ac:dyDescent="0.25">
      <c r="A4078">
        <v>4077</v>
      </c>
      <c r="B4078" s="579">
        <f t="shared" si="260"/>
        <v>236302.5</v>
      </c>
      <c r="C4078" s="586">
        <f t="shared" si="257"/>
        <v>3.5</v>
      </c>
      <c r="F4078">
        <v>4077</v>
      </c>
      <c r="G4078" s="587">
        <f t="shared" si="258"/>
        <v>472605</v>
      </c>
      <c r="H4078" s="586">
        <f t="shared" si="259"/>
        <v>7</v>
      </c>
    </row>
    <row r="4079" spans="1:8" x14ac:dyDescent="0.25">
      <c r="A4079">
        <v>4078</v>
      </c>
      <c r="B4079" s="579">
        <f t="shared" si="260"/>
        <v>236302.5</v>
      </c>
      <c r="C4079" s="586">
        <f t="shared" si="257"/>
        <v>3.5</v>
      </c>
      <c r="F4079">
        <v>4078</v>
      </c>
      <c r="G4079" s="587">
        <f t="shared" si="258"/>
        <v>472605</v>
      </c>
      <c r="H4079" s="586">
        <f t="shared" si="259"/>
        <v>7</v>
      </c>
    </row>
    <row r="4080" spans="1:8" x14ac:dyDescent="0.25">
      <c r="A4080">
        <v>4079</v>
      </c>
      <c r="B4080" s="579">
        <f t="shared" si="260"/>
        <v>236302.5</v>
      </c>
      <c r="C4080" s="586">
        <f t="shared" si="257"/>
        <v>3.5</v>
      </c>
      <c r="F4080">
        <v>4079</v>
      </c>
      <c r="G4080" s="587">
        <f t="shared" si="258"/>
        <v>472605</v>
      </c>
      <c r="H4080" s="586">
        <f t="shared" si="259"/>
        <v>7</v>
      </c>
    </row>
    <row r="4081" spans="1:8" x14ac:dyDescent="0.25">
      <c r="A4081">
        <v>4080</v>
      </c>
      <c r="B4081" s="579">
        <f t="shared" si="260"/>
        <v>236302.5</v>
      </c>
      <c r="C4081" s="586">
        <f t="shared" si="257"/>
        <v>3.5</v>
      </c>
      <c r="F4081">
        <v>4080</v>
      </c>
      <c r="G4081" s="587">
        <f t="shared" si="258"/>
        <v>472605</v>
      </c>
      <c r="H4081" s="586">
        <f t="shared" si="259"/>
        <v>7</v>
      </c>
    </row>
    <row r="4082" spans="1:8" x14ac:dyDescent="0.25">
      <c r="A4082">
        <v>4081</v>
      </c>
      <c r="B4082" s="579">
        <f t="shared" si="260"/>
        <v>236302.5</v>
      </c>
      <c r="C4082" s="586">
        <f t="shared" si="257"/>
        <v>3.5</v>
      </c>
      <c r="F4082">
        <v>4081</v>
      </c>
      <c r="G4082" s="587">
        <f t="shared" si="258"/>
        <v>472605</v>
      </c>
      <c r="H4082" s="586">
        <f t="shared" si="259"/>
        <v>7</v>
      </c>
    </row>
    <row r="4083" spans="1:8" x14ac:dyDescent="0.25">
      <c r="A4083">
        <v>4082</v>
      </c>
      <c r="B4083" s="579">
        <f t="shared" si="260"/>
        <v>236302.5</v>
      </c>
      <c r="C4083" s="586">
        <f t="shared" si="257"/>
        <v>3.5</v>
      </c>
      <c r="F4083">
        <v>4082</v>
      </c>
      <c r="G4083" s="587">
        <f t="shared" si="258"/>
        <v>472605</v>
      </c>
      <c r="H4083" s="586">
        <f t="shared" si="259"/>
        <v>7</v>
      </c>
    </row>
    <row r="4084" spans="1:8" x14ac:dyDescent="0.25">
      <c r="A4084">
        <v>4083</v>
      </c>
      <c r="B4084" s="579">
        <f t="shared" si="260"/>
        <v>236302.5</v>
      </c>
      <c r="C4084" s="586">
        <f t="shared" si="257"/>
        <v>3.5</v>
      </c>
      <c r="F4084">
        <v>4083</v>
      </c>
      <c r="G4084" s="587">
        <f t="shared" si="258"/>
        <v>472605</v>
      </c>
      <c r="H4084" s="586">
        <f t="shared" si="259"/>
        <v>7</v>
      </c>
    </row>
    <row r="4085" spans="1:8" x14ac:dyDescent="0.25">
      <c r="A4085">
        <v>4084</v>
      </c>
      <c r="B4085" s="579">
        <f t="shared" si="260"/>
        <v>236302.5</v>
      </c>
      <c r="C4085" s="586">
        <f t="shared" si="257"/>
        <v>3.5</v>
      </c>
      <c r="F4085">
        <v>4084</v>
      </c>
      <c r="G4085" s="587">
        <f t="shared" si="258"/>
        <v>472605</v>
      </c>
      <c r="H4085" s="586">
        <f t="shared" si="259"/>
        <v>7</v>
      </c>
    </row>
    <row r="4086" spans="1:8" x14ac:dyDescent="0.25">
      <c r="A4086">
        <v>4085</v>
      </c>
      <c r="B4086" s="579">
        <f t="shared" si="260"/>
        <v>236302.5</v>
      </c>
      <c r="C4086" s="586">
        <f t="shared" si="257"/>
        <v>3.5</v>
      </c>
      <c r="F4086">
        <v>4085</v>
      </c>
      <c r="G4086" s="587">
        <f t="shared" si="258"/>
        <v>472605</v>
      </c>
      <c r="H4086" s="586">
        <f t="shared" si="259"/>
        <v>7</v>
      </c>
    </row>
    <row r="4087" spans="1:8" x14ac:dyDescent="0.25">
      <c r="A4087">
        <v>4086</v>
      </c>
      <c r="B4087" s="579">
        <f t="shared" si="260"/>
        <v>236302.5</v>
      </c>
      <c r="C4087" s="586">
        <f t="shared" si="257"/>
        <v>3.5</v>
      </c>
      <c r="F4087">
        <v>4086</v>
      </c>
      <c r="G4087" s="587">
        <f t="shared" si="258"/>
        <v>472605</v>
      </c>
      <c r="H4087" s="586">
        <f t="shared" si="259"/>
        <v>7</v>
      </c>
    </row>
    <row r="4088" spans="1:8" x14ac:dyDescent="0.25">
      <c r="A4088">
        <v>4087</v>
      </c>
      <c r="B4088" s="579">
        <f t="shared" si="260"/>
        <v>236302.5</v>
      </c>
      <c r="C4088" s="586">
        <f t="shared" si="257"/>
        <v>3.5</v>
      </c>
      <c r="F4088">
        <v>4087</v>
      </c>
      <c r="G4088" s="587">
        <f t="shared" si="258"/>
        <v>472605</v>
      </c>
      <c r="H4088" s="586">
        <f t="shared" si="259"/>
        <v>7</v>
      </c>
    </row>
    <row r="4089" spans="1:8" x14ac:dyDescent="0.25">
      <c r="A4089">
        <v>4088</v>
      </c>
      <c r="B4089" s="579">
        <f t="shared" si="260"/>
        <v>236302.5</v>
      </c>
      <c r="C4089" s="586">
        <f t="shared" si="257"/>
        <v>3.5</v>
      </c>
      <c r="F4089">
        <v>4088</v>
      </c>
      <c r="G4089" s="587">
        <f t="shared" si="258"/>
        <v>472605</v>
      </c>
      <c r="H4089" s="586">
        <f t="shared" si="259"/>
        <v>7</v>
      </c>
    </row>
    <row r="4090" spans="1:8" x14ac:dyDescent="0.25">
      <c r="A4090">
        <v>4089</v>
      </c>
      <c r="B4090" s="579">
        <f t="shared" si="260"/>
        <v>236302.5</v>
      </c>
      <c r="C4090" s="586">
        <f t="shared" si="257"/>
        <v>3.5</v>
      </c>
      <c r="F4090">
        <v>4089</v>
      </c>
      <c r="G4090" s="587">
        <f t="shared" si="258"/>
        <v>472605</v>
      </c>
      <c r="H4090" s="586">
        <f t="shared" si="259"/>
        <v>7</v>
      </c>
    </row>
    <row r="4091" spans="1:8" x14ac:dyDescent="0.25">
      <c r="A4091">
        <v>4090</v>
      </c>
      <c r="B4091" s="579">
        <f t="shared" si="260"/>
        <v>236302.5</v>
      </c>
      <c r="C4091" s="586">
        <f t="shared" si="257"/>
        <v>3.5</v>
      </c>
      <c r="F4091">
        <v>4090</v>
      </c>
      <c r="G4091" s="587">
        <f t="shared" si="258"/>
        <v>472605</v>
      </c>
      <c r="H4091" s="586">
        <f t="shared" si="259"/>
        <v>7</v>
      </c>
    </row>
    <row r="4092" spans="1:8" x14ac:dyDescent="0.25">
      <c r="A4092">
        <v>4091</v>
      </c>
      <c r="B4092" s="579">
        <f t="shared" si="260"/>
        <v>236302.5</v>
      </c>
      <c r="C4092" s="586">
        <f t="shared" si="257"/>
        <v>3.5</v>
      </c>
      <c r="F4092">
        <v>4091</v>
      </c>
      <c r="G4092" s="587">
        <f t="shared" si="258"/>
        <v>472605</v>
      </c>
      <c r="H4092" s="586">
        <f t="shared" si="259"/>
        <v>7</v>
      </c>
    </row>
    <row r="4093" spans="1:8" x14ac:dyDescent="0.25">
      <c r="A4093">
        <v>4092</v>
      </c>
      <c r="B4093" s="579">
        <f t="shared" si="260"/>
        <v>236302.5</v>
      </c>
      <c r="C4093" s="586">
        <f t="shared" si="257"/>
        <v>3.5</v>
      </c>
      <c r="F4093">
        <v>4092</v>
      </c>
      <c r="G4093" s="587">
        <f t="shared" si="258"/>
        <v>472605</v>
      </c>
      <c r="H4093" s="586">
        <f t="shared" si="259"/>
        <v>7</v>
      </c>
    </row>
    <row r="4094" spans="1:8" x14ac:dyDescent="0.25">
      <c r="A4094">
        <v>4093</v>
      </c>
      <c r="B4094" s="579">
        <f t="shared" si="260"/>
        <v>236302.5</v>
      </c>
      <c r="C4094" s="586">
        <f t="shared" si="257"/>
        <v>3.5</v>
      </c>
      <c r="F4094">
        <v>4093</v>
      </c>
      <c r="G4094" s="587">
        <f t="shared" si="258"/>
        <v>472605</v>
      </c>
      <c r="H4094" s="586">
        <f t="shared" si="259"/>
        <v>7</v>
      </c>
    </row>
    <row r="4095" spans="1:8" x14ac:dyDescent="0.25">
      <c r="A4095">
        <v>4094</v>
      </c>
      <c r="B4095" s="579">
        <f t="shared" si="260"/>
        <v>236302.5</v>
      </c>
      <c r="C4095" s="586">
        <f t="shared" si="257"/>
        <v>3.5</v>
      </c>
      <c r="F4095">
        <v>4094</v>
      </c>
      <c r="G4095" s="587">
        <f t="shared" si="258"/>
        <v>472605</v>
      </c>
      <c r="H4095" s="586">
        <f t="shared" si="259"/>
        <v>7</v>
      </c>
    </row>
    <row r="4096" spans="1:8" x14ac:dyDescent="0.25">
      <c r="A4096">
        <v>4095</v>
      </c>
      <c r="B4096" s="579">
        <f t="shared" si="260"/>
        <v>236302.5</v>
      </c>
      <c r="C4096" s="586">
        <f t="shared" si="257"/>
        <v>3.5</v>
      </c>
      <c r="F4096">
        <v>4095</v>
      </c>
      <c r="G4096" s="587">
        <f t="shared" si="258"/>
        <v>472605</v>
      </c>
      <c r="H4096" s="586">
        <f t="shared" si="259"/>
        <v>7</v>
      </c>
    </row>
    <row r="4097" spans="1:8" x14ac:dyDescent="0.25">
      <c r="A4097">
        <v>4096</v>
      </c>
      <c r="B4097" s="579">
        <f t="shared" si="260"/>
        <v>236302.5</v>
      </c>
      <c r="C4097" s="586">
        <f t="shared" si="257"/>
        <v>3.5</v>
      </c>
      <c r="F4097">
        <v>4096</v>
      </c>
      <c r="G4097" s="587">
        <f t="shared" si="258"/>
        <v>472605</v>
      </c>
      <c r="H4097" s="586">
        <f t="shared" si="259"/>
        <v>7</v>
      </c>
    </row>
    <row r="4098" spans="1:8" x14ac:dyDescent="0.25">
      <c r="A4098">
        <v>4097</v>
      </c>
      <c r="B4098" s="579">
        <f t="shared" si="260"/>
        <v>236302.5</v>
      </c>
      <c r="C4098" s="586">
        <f t="shared" si="257"/>
        <v>3.5</v>
      </c>
      <c r="F4098">
        <v>4097</v>
      </c>
      <c r="G4098" s="587">
        <f t="shared" si="258"/>
        <v>472605</v>
      </c>
      <c r="H4098" s="586">
        <f t="shared" si="259"/>
        <v>7</v>
      </c>
    </row>
    <row r="4099" spans="1:8" x14ac:dyDescent="0.25">
      <c r="A4099">
        <v>4098</v>
      </c>
      <c r="B4099" s="579">
        <f t="shared" si="260"/>
        <v>236302.5</v>
      </c>
      <c r="C4099" s="586">
        <f t="shared" ref="C4099:C4162" si="261">B4099/$D$2</f>
        <v>3.5</v>
      </c>
      <c r="F4099">
        <v>4098</v>
      </c>
      <c r="G4099" s="587">
        <f t="shared" ref="G4099:G4162" si="262">H4099*$D$2</f>
        <v>472605</v>
      </c>
      <c r="H4099" s="586">
        <f t="shared" si="259"/>
        <v>7</v>
      </c>
    </row>
    <row r="4100" spans="1:8" x14ac:dyDescent="0.25">
      <c r="A4100">
        <v>4099</v>
      </c>
      <c r="B4100" s="579">
        <f t="shared" si="260"/>
        <v>236302.5</v>
      </c>
      <c r="C4100" s="586">
        <f t="shared" si="261"/>
        <v>3.5</v>
      </c>
      <c r="F4100">
        <v>4099</v>
      </c>
      <c r="G4100" s="587">
        <f t="shared" si="262"/>
        <v>472605</v>
      </c>
      <c r="H4100" s="586">
        <f t="shared" si="259"/>
        <v>7</v>
      </c>
    </row>
    <row r="4101" spans="1:8" x14ac:dyDescent="0.25">
      <c r="A4101">
        <v>4100</v>
      </c>
      <c r="B4101" s="579">
        <f t="shared" si="260"/>
        <v>236302.5</v>
      </c>
      <c r="C4101" s="586">
        <f t="shared" si="261"/>
        <v>3.5</v>
      </c>
      <c r="F4101">
        <v>4100</v>
      </c>
      <c r="G4101" s="587">
        <f t="shared" si="262"/>
        <v>472605</v>
      </c>
      <c r="H4101" s="586">
        <f t="shared" si="259"/>
        <v>7</v>
      </c>
    </row>
    <row r="4102" spans="1:8" x14ac:dyDescent="0.25">
      <c r="A4102">
        <v>4101</v>
      </c>
      <c r="B4102" s="579">
        <f t="shared" si="260"/>
        <v>236302.5</v>
      </c>
      <c r="C4102" s="586">
        <f t="shared" si="261"/>
        <v>3.5</v>
      </c>
      <c r="F4102">
        <v>4101</v>
      </c>
      <c r="G4102" s="587">
        <f t="shared" si="262"/>
        <v>472605</v>
      </c>
      <c r="H4102" s="586">
        <f t="shared" si="259"/>
        <v>7</v>
      </c>
    </row>
    <row r="4103" spans="1:8" x14ac:dyDescent="0.25">
      <c r="A4103">
        <v>4102</v>
      </c>
      <c r="B4103" s="579">
        <f t="shared" si="260"/>
        <v>236302.5</v>
      </c>
      <c r="C4103" s="586">
        <f t="shared" si="261"/>
        <v>3.5</v>
      </c>
      <c r="F4103">
        <v>4102</v>
      </c>
      <c r="G4103" s="587">
        <f t="shared" si="262"/>
        <v>472605</v>
      </c>
      <c r="H4103" s="586">
        <f t="shared" si="259"/>
        <v>7</v>
      </c>
    </row>
    <row r="4104" spans="1:8" x14ac:dyDescent="0.25">
      <c r="A4104">
        <v>4103</v>
      </c>
      <c r="B4104" s="579">
        <f t="shared" si="260"/>
        <v>236302.5</v>
      </c>
      <c r="C4104" s="586">
        <f t="shared" si="261"/>
        <v>3.5</v>
      </c>
      <c r="F4104">
        <v>4103</v>
      </c>
      <c r="G4104" s="587">
        <f t="shared" si="262"/>
        <v>472605</v>
      </c>
      <c r="H4104" s="586">
        <f t="shared" si="259"/>
        <v>7</v>
      </c>
    </row>
    <row r="4105" spans="1:8" x14ac:dyDescent="0.25">
      <c r="A4105">
        <v>4104</v>
      </c>
      <c r="B4105" s="579">
        <f t="shared" si="260"/>
        <v>236302.5</v>
      </c>
      <c r="C4105" s="586">
        <f t="shared" si="261"/>
        <v>3.5</v>
      </c>
      <c r="F4105">
        <v>4104</v>
      </c>
      <c r="G4105" s="587">
        <f t="shared" si="262"/>
        <v>472605</v>
      </c>
      <c r="H4105" s="586">
        <f t="shared" si="259"/>
        <v>7</v>
      </c>
    </row>
    <row r="4106" spans="1:8" x14ac:dyDescent="0.25">
      <c r="A4106">
        <v>4105</v>
      </c>
      <c r="B4106" s="579">
        <f t="shared" si="260"/>
        <v>236302.5</v>
      </c>
      <c r="C4106" s="586">
        <f t="shared" si="261"/>
        <v>3.5</v>
      </c>
      <c r="F4106">
        <v>4105</v>
      </c>
      <c r="G4106" s="587">
        <f t="shared" si="262"/>
        <v>472605</v>
      </c>
      <c r="H4106" s="586">
        <f t="shared" si="259"/>
        <v>7</v>
      </c>
    </row>
    <row r="4107" spans="1:8" x14ac:dyDescent="0.25">
      <c r="A4107">
        <v>4106</v>
      </c>
      <c r="B4107" s="579">
        <f t="shared" si="260"/>
        <v>236302.5</v>
      </c>
      <c r="C4107" s="586">
        <f t="shared" si="261"/>
        <v>3.5</v>
      </c>
      <c r="F4107">
        <v>4106</v>
      </c>
      <c r="G4107" s="587">
        <f t="shared" si="262"/>
        <v>472605</v>
      </c>
      <c r="H4107" s="586">
        <f t="shared" si="259"/>
        <v>7</v>
      </c>
    </row>
    <row r="4108" spans="1:8" x14ac:dyDescent="0.25">
      <c r="A4108">
        <v>4107</v>
      </c>
      <c r="B4108" s="579">
        <f t="shared" si="260"/>
        <v>236302.5</v>
      </c>
      <c r="C4108" s="586">
        <f t="shared" si="261"/>
        <v>3.5</v>
      </c>
      <c r="F4108">
        <v>4107</v>
      </c>
      <c r="G4108" s="587">
        <f t="shared" si="262"/>
        <v>472605</v>
      </c>
      <c r="H4108" s="586">
        <f t="shared" si="259"/>
        <v>7</v>
      </c>
    </row>
    <row r="4109" spans="1:8" x14ac:dyDescent="0.25">
      <c r="A4109">
        <v>4108</v>
      </c>
      <c r="B4109" s="579">
        <f t="shared" si="260"/>
        <v>236302.5</v>
      </c>
      <c r="C4109" s="586">
        <f t="shared" si="261"/>
        <v>3.5</v>
      </c>
      <c r="F4109">
        <v>4108</v>
      </c>
      <c r="G4109" s="587">
        <f t="shared" si="262"/>
        <v>472605</v>
      </c>
      <c r="H4109" s="586">
        <f t="shared" si="259"/>
        <v>7</v>
      </c>
    </row>
    <row r="4110" spans="1:8" x14ac:dyDescent="0.25">
      <c r="A4110">
        <v>4109</v>
      </c>
      <c r="B4110" s="579">
        <f t="shared" si="260"/>
        <v>236302.5</v>
      </c>
      <c r="C4110" s="586">
        <f t="shared" si="261"/>
        <v>3.5</v>
      </c>
      <c r="F4110">
        <v>4109</v>
      </c>
      <c r="G4110" s="587">
        <f t="shared" si="262"/>
        <v>472605</v>
      </c>
      <c r="H4110" s="586">
        <f t="shared" si="259"/>
        <v>7</v>
      </c>
    </row>
    <row r="4111" spans="1:8" x14ac:dyDescent="0.25">
      <c r="A4111">
        <v>4110</v>
      </c>
      <c r="B4111" s="579">
        <f t="shared" si="260"/>
        <v>236302.5</v>
      </c>
      <c r="C4111" s="586">
        <f t="shared" si="261"/>
        <v>3.5</v>
      </c>
      <c r="F4111">
        <v>4110</v>
      </c>
      <c r="G4111" s="587">
        <f t="shared" si="262"/>
        <v>472605</v>
      </c>
      <c r="H4111" s="586">
        <f t="shared" si="259"/>
        <v>7</v>
      </c>
    </row>
    <row r="4112" spans="1:8" x14ac:dyDescent="0.25">
      <c r="A4112">
        <v>4111</v>
      </c>
      <c r="B4112" s="579">
        <f t="shared" si="260"/>
        <v>236302.5</v>
      </c>
      <c r="C4112" s="586">
        <f t="shared" si="261"/>
        <v>3.5</v>
      </c>
      <c r="F4112">
        <v>4111</v>
      </c>
      <c r="G4112" s="587">
        <f t="shared" si="262"/>
        <v>472605</v>
      </c>
      <c r="H4112" s="586">
        <f t="shared" si="259"/>
        <v>7</v>
      </c>
    </row>
    <row r="4113" spans="1:8" x14ac:dyDescent="0.25">
      <c r="A4113">
        <v>4112</v>
      </c>
      <c r="B4113" s="579">
        <f t="shared" si="260"/>
        <v>236302.5</v>
      </c>
      <c r="C4113" s="586">
        <f t="shared" si="261"/>
        <v>3.5</v>
      </c>
      <c r="F4113">
        <v>4112</v>
      </c>
      <c r="G4113" s="587">
        <f t="shared" si="262"/>
        <v>472605</v>
      </c>
      <c r="H4113" s="586">
        <f t="shared" si="259"/>
        <v>7</v>
      </c>
    </row>
    <row r="4114" spans="1:8" x14ac:dyDescent="0.25">
      <c r="A4114">
        <v>4113</v>
      </c>
      <c r="B4114" s="579">
        <f t="shared" si="260"/>
        <v>236302.5</v>
      </c>
      <c r="C4114" s="586">
        <f t="shared" si="261"/>
        <v>3.5</v>
      </c>
      <c r="F4114">
        <v>4113</v>
      </c>
      <c r="G4114" s="587">
        <f t="shared" si="262"/>
        <v>472605</v>
      </c>
      <c r="H4114" s="586">
        <f t="shared" si="259"/>
        <v>7</v>
      </c>
    </row>
    <row r="4115" spans="1:8" x14ac:dyDescent="0.25">
      <c r="A4115">
        <v>4114</v>
      </c>
      <c r="B4115" s="579">
        <f t="shared" si="260"/>
        <v>236302.5</v>
      </c>
      <c r="C4115" s="586">
        <f t="shared" si="261"/>
        <v>3.5</v>
      </c>
      <c r="F4115">
        <v>4114</v>
      </c>
      <c r="G4115" s="587">
        <f t="shared" si="262"/>
        <v>472605</v>
      </c>
      <c r="H4115" s="586">
        <f t="shared" ref="H4115:H4178" si="263">$L$7</f>
        <v>7</v>
      </c>
    </row>
    <row r="4116" spans="1:8" x14ac:dyDescent="0.25">
      <c r="A4116">
        <v>4115</v>
      </c>
      <c r="B4116" s="579">
        <f t="shared" si="260"/>
        <v>236302.5</v>
      </c>
      <c r="C4116" s="586">
        <f t="shared" si="261"/>
        <v>3.5</v>
      </c>
      <c r="F4116">
        <v>4115</v>
      </c>
      <c r="G4116" s="587">
        <f t="shared" si="262"/>
        <v>472605</v>
      </c>
      <c r="H4116" s="586">
        <f t="shared" si="263"/>
        <v>7</v>
      </c>
    </row>
    <row r="4117" spans="1:8" x14ac:dyDescent="0.25">
      <c r="A4117">
        <v>4116</v>
      </c>
      <c r="B4117" s="579">
        <f t="shared" si="260"/>
        <v>236302.5</v>
      </c>
      <c r="C4117" s="586">
        <f t="shared" si="261"/>
        <v>3.5</v>
      </c>
      <c r="F4117">
        <v>4116</v>
      </c>
      <c r="G4117" s="587">
        <f t="shared" si="262"/>
        <v>472605</v>
      </c>
      <c r="H4117" s="586">
        <f t="shared" si="263"/>
        <v>7</v>
      </c>
    </row>
    <row r="4118" spans="1:8" x14ac:dyDescent="0.25">
      <c r="A4118">
        <v>4117</v>
      </c>
      <c r="B4118" s="579">
        <f t="shared" si="260"/>
        <v>236302.5</v>
      </c>
      <c r="C4118" s="586">
        <f t="shared" si="261"/>
        <v>3.5</v>
      </c>
      <c r="F4118">
        <v>4117</v>
      </c>
      <c r="G4118" s="587">
        <f t="shared" si="262"/>
        <v>472605</v>
      </c>
      <c r="H4118" s="586">
        <f t="shared" si="263"/>
        <v>7</v>
      </c>
    </row>
    <row r="4119" spans="1:8" x14ac:dyDescent="0.25">
      <c r="A4119">
        <v>4118</v>
      </c>
      <c r="B4119" s="579">
        <f t="shared" si="260"/>
        <v>236302.5</v>
      </c>
      <c r="C4119" s="586">
        <f t="shared" si="261"/>
        <v>3.5</v>
      </c>
      <c r="F4119">
        <v>4118</v>
      </c>
      <c r="G4119" s="587">
        <f t="shared" si="262"/>
        <v>472605</v>
      </c>
      <c r="H4119" s="586">
        <f t="shared" si="263"/>
        <v>7</v>
      </c>
    </row>
    <row r="4120" spans="1:8" x14ac:dyDescent="0.25">
      <c r="A4120">
        <v>4119</v>
      </c>
      <c r="B4120" s="579">
        <f t="shared" si="260"/>
        <v>236302.5</v>
      </c>
      <c r="C4120" s="586">
        <f t="shared" si="261"/>
        <v>3.5</v>
      </c>
      <c r="F4120">
        <v>4119</v>
      </c>
      <c r="G4120" s="587">
        <f t="shared" si="262"/>
        <v>472605</v>
      </c>
      <c r="H4120" s="586">
        <f t="shared" si="263"/>
        <v>7</v>
      </c>
    </row>
    <row r="4121" spans="1:8" x14ac:dyDescent="0.25">
      <c r="A4121">
        <v>4120</v>
      </c>
      <c r="B4121" s="579">
        <f t="shared" si="260"/>
        <v>236302.5</v>
      </c>
      <c r="C4121" s="586">
        <f t="shared" si="261"/>
        <v>3.5</v>
      </c>
      <c r="F4121">
        <v>4120</v>
      </c>
      <c r="G4121" s="587">
        <f t="shared" si="262"/>
        <v>472605</v>
      </c>
      <c r="H4121" s="586">
        <f t="shared" si="263"/>
        <v>7</v>
      </c>
    </row>
    <row r="4122" spans="1:8" x14ac:dyDescent="0.25">
      <c r="A4122">
        <v>4121</v>
      </c>
      <c r="B4122" s="579">
        <f t="shared" si="260"/>
        <v>236302.5</v>
      </c>
      <c r="C4122" s="586">
        <f t="shared" si="261"/>
        <v>3.5</v>
      </c>
      <c r="F4122">
        <v>4121</v>
      </c>
      <c r="G4122" s="587">
        <f t="shared" si="262"/>
        <v>472605</v>
      </c>
      <c r="H4122" s="586">
        <f t="shared" si="263"/>
        <v>7</v>
      </c>
    </row>
    <row r="4123" spans="1:8" x14ac:dyDescent="0.25">
      <c r="A4123">
        <v>4122</v>
      </c>
      <c r="B4123" s="579">
        <f t="shared" ref="B4123:B4186" si="264">3.5*$D$2</f>
        <v>236302.5</v>
      </c>
      <c r="C4123" s="586">
        <f t="shared" si="261"/>
        <v>3.5</v>
      </c>
      <c r="F4123">
        <v>4122</v>
      </c>
      <c r="G4123" s="587">
        <f t="shared" si="262"/>
        <v>472605</v>
      </c>
      <c r="H4123" s="586">
        <f t="shared" si="263"/>
        <v>7</v>
      </c>
    </row>
    <row r="4124" spans="1:8" x14ac:dyDescent="0.25">
      <c r="A4124">
        <v>4123</v>
      </c>
      <c r="B4124" s="579">
        <f t="shared" si="264"/>
        <v>236302.5</v>
      </c>
      <c r="C4124" s="586">
        <f t="shared" si="261"/>
        <v>3.5</v>
      </c>
      <c r="F4124">
        <v>4123</v>
      </c>
      <c r="G4124" s="587">
        <f t="shared" si="262"/>
        <v>472605</v>
      </c>
      <c r="H4124" s="586">
        <f t="shared" si="263"/>
        <v>7</v>
      </c>
    </row>
    <row r="4125" spans="1:8" x14ac:dyDescent="0.25">
      <c r="A4125">
        <v>4124</v>
      </c>
      <c r="B4125" s="579">
        <f t="shared" si="264"/>
        <v>236302.5</v>
      </c>
      <c r="C4125" s="586">
        <f t="shared" si="261"/>
        <v>3.5</v>
      </c>
      <c r="F4125">
        <v>4124</v>
      </c>
      <c r="G4125" s="587">
        <f t="shared" si="262"/>
        <v>472605</v>
      </c>
      <c r="H4125" s="586">
        <f t="shared" si="263"/>
        <v>7</v>
      </c>
    </row>
    <row r="4126" spans="1:8" x14ac:dyDescent="0.25">
      <c r="A4126">
        <v>4125</v>
      </c>
      <c r="B4126" s="579">
        <f t="shared" si="264"/>
        <v>236302.5</v>
      </c>
      <c r="C4126" s="586">
        <f t="shared" si="261"/>
        <v>3.5</v>
      </c>
      <c r="F4126">
        <v>4125</v>
      </c>
      <c r="G4126" s="587">
        <f t="shared" si="262"/>
        <v>472605</v>
      </c>
      <c r="H4126" s="586">
        <f t="shared" si="263"/>
        <v>7</v>
      </c>
    </row>
    <row r="4127" spans="1:8" x14ac:dyDescent="0.25">
      <c r="A4127">
        <v>4126</v>
      </c>
      <c r="B4127" s="579">
        <f t="shared" si="264"/>
        <v>236302.5</v>
      </c>
      <c r="C4127" s="586">
        <f t="shared" si="261"/>
        <v>3.5</v>
      </c>
      <c r="F4127">
        <v>4126</v>
      </c>
      <c r="G4127" s="587">
        <f t="shared" si="262"/>
        <v>472605</v>
      </c>
      <c r="H4127" s="586">
        <f t="shared" si="263"/>
        <v>7</v>
      </c>
    </row>
    <row r="4128" spans="1:8" x14ac:dyDescent="0.25">
      <c r="A4128">
        <v>4127</v>
      </c>
      <c r="B4128" s="579">
        <f t="shared" si="264"/>
        <v>236302.5</v>
      </c>
      <c r="C4128" s="586">
        <f t="shared" si="261"/>
        <v>3.5</v>
      </c>
      <c r="F4128">
        <v>4127</v>
      </c>
      <c r="G4128" s="587">
        <f t="shared" si="262"/>
        <v>472605</v>
      </c>
      <c r="H4128" s="586">
        <f t="shared" si="263"/>
        <v>7</v>
      </c>
    </row>
    <row r="4129" spans="1:8" x14ac:dyDescent="0.25">
      <c r="A4129">
        <v>4128</v>
      </c>
      <c r="B4129" s="579">
        <f t="shared" si="264"/>
        <v>236302.5</v>
      </c>
      <c r="C4129" s="586">
        <f t="shared" si="261"/>
        <v>3.5</v>
      </c>
      <c r="F4129">
        <v>4128</v>
      </c>
      <c r="G4129" s="587">
        <f t="shared" si="262"/>
        <v>472605</v>
      </c>
      <c r="H4129" s="586">
        <f t="shared" si="263"/>
        <v>7</v>
      </c>
    </row>
    <row r="4130" spans="1:8" x14ac:dyDescent="0.25">
      <c r="A4130">
        <v>4129</v>
      </c>
      <c r="B4130" s="579">
        <f t="shared" si="264"/>
        <v>236302.5</v>
      </c>
      <c r="C4130" s="586">
        <f t="shared" si="261"/>
        <v>3.5</v>
      </c>
      <c r="F4130">
        <v>4129</v>
      </c>
      <c r="G4130" s="587">
        <f t="shared" si="262"/>
        <v>472605</v>
      </c>
      <c r="H4130" s="586">
        <f t="shared" si="263"/>
        <v>7</v>
      </c>
    </row>
    <row r="4131" spans="1:8" x14ac:dyDescent="0.25">
      <c r="A4131">
        <v>4130</v>
      </c>
      <c r="B4131" s="579">
        <f t="shared" si="264"/>
        <v>236302.5</v>
      </c>
      <c r="C4131" s="586">
        <f t="shared" si="261"/>
        <v>3.5</v>
      </c>
      <c r="F4131">
        <v>4130</v>
      </c>
      <c r="G4131" s="587">
        <f t="shared" si="262"/>
        <v>472605</v>
      </c>
      <c r="H4131" s="586">
        <f t="shared" si="263"/>
        <v>7</v>
      </c>
    </row>
    <row r="4132" spans="1:8" x14ac:dyDescent="0.25">
      <c r="A4132">
        <v>4131</v>
      </c>
      <c r="B4132" s="579">
        <f t="shared" si="264"/>
        <v>236302.5</v>
      </c>
      <c r="C4132" s="586">
        <f t="shared" si="261"/>
        <v>3.5</v>
      </c>
      <c r="F4132">
        <v>4131</v>
      </c>
      <c r="G4132" s="587">
        <f t="shared" si="262"/>
        <v>472605</v>
      </c>
      <c r="H4132" s="586">
        <f t="shared" si="263"/>
        <v>7</v>
      </c>
    </row>
    <row r="4133" spans="1:8" x14ac:dyDescent="0.25">
      <c r="A4133">
        <v>4132</v>
      </c>
      <c r="B4133" s="579">
        <f t="shared" si="264"/>
        <v>236302.5</v>
      </c>
      <c r="C4133" s="586">
        <f t="shared" si="261"/>
        <v>3.5</v>
      </c>
      <c r="F4133">
        <v>4132</v>
      </c>
      <c r="G4133" s="587">
        <f t="shared" si="262"/>
        <v>472605</v>
      </c>
      <c r="H4133" s="586">
        <f t="shared" si="263"/>
        <v>7</v>
      </c>
    </row>
    <row r="4134" spans="1:8" x14ac:dyDescent="0.25">
      <c r="A4134">
        <v>4133</v>
      </c>
      <c r="B4134" s="579">
        <f t="shared" si="264"/>
        <v>236302.5</v>
      </c>
      <c r="C4134" s="586">
        <f t="shared" si="261"/>
        <v>3.5</v>
      </c>
      <c r="F4134">
        <v>4133</v>
      </c>
      <c r="G4134" s="587">
        <f t="shared" si="262"/>
        <v>472605</v>
      </c>
      <c r="H4134" s="586">
        <f t="shared" si="263"/>
        <v>7</v>
      </c>
    </row>
    <row r="4135" spans="1:8" x14ac:dyDescent="0.25">
      <c r="A4135">
        <v>4134</v>
      </c>
      <c r="B4135" s="579">
        <f t="shared" si="264"/>
        <v>236302.5</v>
      </c>
      <c r="C4135" s="586">
        <f t="shared" si="261"/>
        <v>3.5</v>
      </c>
      <c r="F4135">
        <v>4134</v>
      </c>
      <c r="G4135" s="587">
        <f t="shared" si="262"/>
        <v>472605</v>
      </c>
      <c r="H4135" s="586">
        <f t="shared" si="263"/>
        <v>7</v>
      </c>
    </row>
    <row r="4136" spans="1:8" x14ac:dyDescent="0.25">
      <c r="A4136">
        <v>4135</v>
      </c>
      <c r="B4136" s="579">
        <f t="shared" si="264"/>
        <v>236302.5</v>
      </c>
      <c r="C4136" s="586">
        <f t="shared" si="261"/>
        <v>3.5</v>
      </c>
      <c r="F4136">
        <v>4135</v>
      </c>
      <c r="G4136" s="587">
        <f t="shared" si="262"/>
        <v>472605</v>
      </c>
      <c r="H4136" s="586">
        <f t="shared" si="263"/>
        <v>7</v>
      </c>
    </row>
    <row r="4137" spans="1:8" x14ac:dyDescent="0.25">
      <c r="A4137">
        <v>4136</v>
      </c>
      <c r="B4137" s="579">
        <f t="shared" si="264"/>
        <v>236302.5</v>
      </c>
      <c r="C4137" s="586">
        <f t="shared" si="261"/>
        <v>3.5</v>
      </c>
      <c r="F4137">
        <v>4136</v>
      </c>
      <c r="G4137" s="587">
        <f t="shared" si="262"/>
        <v>472605</v>
      </c>
      <c r="H4137" s="586">
        <f t="shared" si="263"/>
        <v>7</v>
      </c>
    </row>
    <row r="4138" spans="1:8" x14ac:dyDescent="0.25">
      <c r="A4138">
        <v>4137</v>
      </c>
      <c r="B4138" s="579">
        <f t="shared" si="264"/>
        <v>236302.5</v>
      </c>
      <c r="C4138" s="586">
        <f t="shared" si="261"/>
        <v>3.5</v>
      </c>
      <c r="F4138">
        <v>4137</v>
      </c>
      <c r="G4138" s="587">
        <f t="shared" si="262"/>
        <v>472605</v>
      </c>
      <c r="H4138" s="586">
        <f t="shared" si="263"/>
        <v>7</v>
      </c>
    </row>
    <row r="4139" spans="1:8" x14ac:dyDescent="0.25">
      <c r="A4139">
        <v>4138</v>
      </c>
      <c r="B4139" s="579">
        <f t="shared" si="264"/>
        <v>236302.5</v>
      </c>
      <c r="C4139" s="586">
        <f t="shared" si="261"/>
        <v>3.5</v>
      </c>
      <c r="F4139">
        <v>4138</v>
      </c>
      <c r="G4139" s="587">
        <f t="shared" si="262"/>
        <v>472605</v>
      </c>
      <c r="H4139" s="586">
        <f t="shared" si="263"/>
        <v>7</v>
      </c>
    </row>
    <row r="4140" spans="1:8" x14ac:dyDescent="0.25">
      <c r="A4140">
        <v>4139</v>
      </c>
      <c r="B4140" s="579">
        <f t="shared" si="264"/>
        <v>236302.5</v>
      </c>
      <c r="C4140" s="586">
        <f t="shared" si="261"/>
        <v>3.5</v>
      </c>
      <c r="F4140">
        <v>4139</v>
      </c>
      <c r="G4140" s="587">
        <f t="shared" si="262"/>
        <v>472605</v>
      </c>
      <c r="H4140" s="586">
        <f t="shared" si="263"/>
        <v>7</v>
      </c>
    </row>
    <row r="4141" spans="1:8" x14ac:dyDescent="0.25">
      <c r="A4141">
        <v>4140</v>
      </c>
      <c r="B4141" s="579">
        <f t="shared" si="264"/>
        <v>236302.5</v>
      </c>
      <c r="C4141" s="586">
        <f t="shared" si="261"/>
        <v>3.5</v>
      </c>
      <c r="F4141">
        <v>4140</v>
      </c>
      <c r="G4141" s="587">
        <f t="shared" si="262"/>
        <v>472605</v>
      </c>
      <c r="H4141" s="586">
        <f t="shared" si="263"/>
        <v>7</v>
      </c>
    </row>
    <row r="4142" spans="1:8" x14ac:dyDescent="0.25">
      <c r="A4142">
        <v>4141</v>
      </c>
      <c r="B4142" s="579">
        <f t="shared" si="264"/>
        <v>236302.5</v>
      </c>
      <c r="C4142" s="586">
        <f t="shared" si="261"/>
        <v>3.5</v>
      </c>
      <c r="F4142">
        <v>4141</v>
      </c>
      <c r="G4142" s="587">
        <f t="shared" si="262"/>
        <v>472605</v>
      </c>
      <c r="H4142" s="586">
        <f t="shared" si="263"/>
        <v>7</v>
      </c>
    </row>
    <row r="4143" spans="1:8" x14ac:dyDescent="0.25">
      <c r="A4143">
        <v>4142</v>
      </c>
      <c r="B4143" s="579">
        <f t="shared" si="264"/>
        <v>236302.5</v>
      </c>
      <c r="C4143" s="586">
        <f t="shared" si="261"/>
        <v>3.5</v>
      </c>
      <c r="F4143">
        <v>4142</v>
      </c>
      <c r="G4143" s="587">
        <f t="shared" si="262"/>
        <v>472605</v>
      </c>
      <c r="H4143" s="586">
        <f t="shared" si="263"/>
        <v>7</v>
      </c>
    </row>
    <row r="4144" spans="1:8" x14ac:dyDescent="0.25">
      <c r="A4144">
        <v>4143</v>
      </c>
      <c r="B4144" s="579">
        <f t="shared" si="264"/>
        <v>236302.5</v>
      </c>
      <c r="C4144" s="586">
        <f t="shared" si="261"/>
        <v>3.5</v>
      </c>
      <c r="F4144">
        <v>4143</v>
      </c>
      <c r="G4144" s="587">
        <f t="shared" si="262"/>
        <v>472605</v>
      </c>
      <c r="H4144" s="586">
        <f t="shared" si="263"/>
        <v>7</v>
      </c>
    </row>
    <row r="4145" spans="1:8" x14ac:dyDescent="0.25">
      <c r="A4145">
        <v>4144</v>
      </c>
      <c r="B4145" s="579">
        <f t="shared" si="264"/>
        <v>236302.5</v>
      </c>
      <c r="C4145" s="586">
        <f t="shared" si="261"/>
        <v>3.5</v>
      </c>
      <c r="F4145">
        <v>4144</v>
      </c>
      <c r="G4145" s="587">
        <f t="shared" si="262"/>
        <v>472605</v>
      </c>
      <c r="H4145" s="586">
        <f t="shared" si="263"/>
        <v>7</v>
      </c>
    </row>
    <row r="4146" spans="1:8" x14ac:dyDescent="0.25">
      <c r="A4146">
        <v>4145</v>
      </c>
      <c r="B4146" s="579">
        <f t="shared" si="264"/>
        <v>236302.5</v>
      </c>
      <c r="C4146" s="586">
        <f t="shared" si="261"/>
        <v>3.5</v>
      </c>
      <c r="F4146">
        <v>4145</v>
      </c>
      <c r="G4146" s="587">
        <f t="shared" si="262"/>
        <v>472605</v>
      </c>
      <c r="H4146" s="586">
        <f t="shared" si="263"/>
        <v>7</v>
      </c>
    </row>
    <row r="4147" spans="1:8" x14ac:dyDescent="0.25">
      <c r="A4147">
        <v>4146</v>
      </c>
      <c r="B4147" s="579">
        <f t="shared" si="264"/>
        <v>236302.5</v>
      </c>
      <c r="C4147" s="586">
        <f t="shared" si="261"/>
        <v>3.5</v>
      </c>
      <c r="F4147">
        <v>4146</v>
      </c>
      <c r="G4147" s="587">
        <f t="shared" si="262"/>
        <v>472605</v>
      </c>
      <c r="H4147" s="586">
        <f t="shared" si="263"/>
        <v>7</v>
      </c>
    </row>
    <row r="4148" spans="1:8" x14ac:dyDescent="0.25">
      <c r="A4148">
        <v>4147</v>
      </c>
      <c r="B4148" s="579">
        <f t="shared" si="264"/>
        <v>236302.5</v>
      </c>
      <c r="C4148" s="586">
        <f t="shared" si="261"/>
        <v>3.5</v>
      </c>
      <c r="F4148">
        <v>4147</v>
      </c>
      <c r="G4148" s="587">
        <f t="shared" si="262"/>
        <v>472605</v>
      </c>
      <c r="H4148" s="586">
        <f t="shared" si="263"/>
        <v>7</v>
      </c>
    </row>
    <row r="4149" spans="1:8" x14ac:dyDescent="0.25">
      <c r="A4149">
        <v>4148</v>
      </c>
      <c r="B4149" s="579">
        <f t="shared" si="264"/>
        <v>236302.5</v>
      </c>
      <c r="C4149" s="586">
        <f t="shared" si="261"/>
        <v>3.5</v>
      </c>
      <c r="F4149">
        <v>4148</v>
      </c>
      <c r="G4149" s="587">
        <f t="shared" si="262"/>
        <v>472605</v>
      </c>
      <c r="H4149" s="586">
        <f t="shared" si="263"/>
        <v>7</v>
      </c>
    </row>
    <row r="4150" spans="1:8" x14ac:dyDescent="0.25">
      <c r="A4150">
        <v>4149</v>
      </c>
      <c r="B4150" s="579">
        <f t="shared" si="264"/>
        <v>236302.5</v>
      </c>
      <c r="C4150" s="586">
        <f t="shared" si="261"/>
        <v>3.5</v>
      </c>
      <c r="F4150">
        <v>4149</v>
      </c>
      <c r="G4150" s="587">
        <f t="shared" si="262"/>
        <v>472605</v>
      </c>
      <c r="H4150" s="586">
        <f t="shared" si="263"/>
        <v>7</v>
      </c>
    </row>
    <row r="4151" spans="1:8" x14ac:dyDescent="0.25">
      <c r="A4151">
        <v>4150</v>
      </c>
      <c r="B4151" s="579">
        <f t="shared" si="264"/>
        <v>236302.5</v>
      </c>
      <c r="C4151" s="586">
        <f t="shared" si="261"/>
        <v>3.5</v>
      </c>
      <c r="F4151">
        <v>4150</v>
      </c>
      <c r="G4151" s="587">
        <f t="shared" si="262"/>
        <v>472605</v>
      </c>
      <c r="H4151" s="586">
        <f t="shared" si="263"/>
        <v>7</v>
      </c>
    </row>
    <row r="4152" spans="1:8" x14ac:dyDescent="0.25">
      <c r="A4152">
        <v>4151</v>
      </c>
      <c r="B4152" s="579">
        <f t="shared" si="264"/>
        <v>236302.5</v>
      </c>
      <c r="C4152" s="586">
        <f t="shared" si="261"/>
        <v>3.5</v>
      </c>
      <c r="F4152">
        <v>4151</v>
      </c>
      <c r="G4152" s="587">
        <f t="shared" si="262"/>
        <v>472605</v>
      </c>
      <c r="H4152" s="586">
        <f t="shared" si="263"/>
        <v>7</v>
      </c>
    </row>
    <row r="4153" spans="1:8" x14ac:dyDescent="0.25">
      <c r="A4153">
        <v>4152</v>
      </c>
      <c r="B4153" s="579">
        <f t="shared" si="264"/>
        <v>236302.5</v>
      </c>
      <c r="C4153" s="586">
        <f t="shared" si="261"/>
        <v>3.5</v>
      </c>
      <c r="F4153">
        <v>4152</v>
      </c>
      <c r="G4153" s="587">
        <f t="shared" si="262"/>
        <v>472605</v>
      </c>
      <c r="H4153" s="586">
        <f t="shared" si="263"/>
        <v>7</v>
      </c>
    </row>
    <row r="4154" spans="1:8" x14ac:dyDescent="0.25">
      <c r="A4154">
        <v>4153</v>
      </c>
      <c r="B4154" s="579">
        <f t="shared" si="264"/>
        <v>236302.5</v>
      </c>
      <c r="C4154" s="586">
        <f t="shared" si="261"/>
        <v>3.5</v>
      </c>
      <c r="F4154">
        <v>4153</v>
      </c>
      <c r="G4154" s="587">
        <f t="shared" si="262"/>
        <v>472605</v>
      </c>
      <c r="H4154" s="586">
        <f t="shared" si="263"/>
        <v>7</v>
      </c>
    </row>
    <row r="4155" spans="1:8" x14ac:dyDescent="0.25">
      <c r="A4155">
        <v>4154</v>
      </c>
      <c r="B4155" s="579">
        <f t="shared" si="264"/>
        <v>236302.5</v>
      </c>
      <c r="C4155" s="586">
        <f t="shared" si="261"/>
        <v>3.5</v>
      </c>
      <c r="F4155">
        <v>4154</v>
      </c>
      <c r="G4155" s="587">
        <f t="shared" si="262"/>
        <v>472605</v>
      </c>
      <c r="H4155" s="586">
        <f t="shared" si="263"/>
        <v>7</v>
      </c>
    </row>
    <row r="4156" spans="1:8" x14ac:dyDescent="0.25">
      <c r="A4156">
        <v>4155</v>
      </c>
      <c r="B4156" s="579">
        <f t="shared" si="264"/>
        <v>236302.5</v>
      </c>
      <c r="C4156" s="586">
        <f t="shared" si="261"/>
        <v>3.5</v>
      </c>
      <c r="F4156">
        <v>4155</v>
      </c>
      <c r="G4156" s="587">
        <f t="shared" si="262"/>
        <v>472605</v>
      </c>
      <c r="H4156" s="586">
        <f t="shared" si="263"/>
        <v>7</v>
      </c>
    </row>
    <row r="4157" spans="1:8" x14ac:dyDescent="0.25">
      <c r="A4157">
        <v>4156</v>
      </c>
      <c r="B4157" s="579">
        <f t="shared" si="264"/>
        <v>236302.5</v>
      </c>
      <c r="C4157" s="586">
        <f t="shared" si="261"/>
        <v>3.5</v>
      </c>
      <c r="F4157">
        <v>4156</v>
      </c>
      <c r="G4157" s="587">
        <f t="shared" si="262"/>
        <v>472605</v>
      </c>
      <c r="H4157" s="586">
        <f t="shared" si="263"/>
        <v>7</v>
      </c>
    </row>
    <row r="4158" spans="1:8" x14ac:dyDescent="0.25">
      <c r="A4158">
        <v>4157</v>
      </c>
      <c r="B4158" s="579">
        <f t="shared" si="264"/>
        <v>236302.5</v>
      </c>
      <c r="C4158" s="586">
        <f t="shared" si="261"/>
        <v>3.5</v>
      </c>
      <c r="F4158">
        <v>4157</v>
      </c>
      <c r="G4158" s="587">
        <f t="shared" si="262"/>
        <v>472605</v>
      </c>
      <c r="H4158" s="586">
        <f t="shared" si="263"/>
        <v>7</v>
      </c>
    </row>
    <row r="4159" spans="1:8" x14ac:dyDescent="0.25">
      <c r="A4159">
        <v>4158</v>
      </c>
      <c r="B4159" s="579">
        <f t="shared" si="264"/>
        <v>236302.5</v>
      </c>
      <c r="C4159" s="586">
        <f t="shared" si="261"/>
        <v>3.5</v>
      </c>
      <c r="F4159">
        <v>4158</v>
      </c>
      <c r="G4159" s="587">
        <f t="shared" si="262"/>
        <v>472605</v>
      </c>
      <c r="H4159" s="586">
        <f t="shared" si="263"/>
        <v>7</v>
      </c>
    </row>
    <row r="4160" spans="1:8" x14ac:dyDescent="0.25">
      <c r="A4160">
        <v>4159</v>
      </c>
      <c r="B4160" s="579">
        <f t="shared" si="264"/>
        <v>236302.5</v>
      </c>
      <c r="C4160" s="586">
        <f t="shared" si="261"/>
        <v>3.5</v>
      </c>
      <c r="F4160">
        <v>4159</v>
      </c>
      <c r="G4160" s="587">
        <f t="shared" si="262"/>
        <v>472605</v>
      </c>
      <c r="H4160" s="586">
        <f t="shared" si="263"/>
        <v>7</v>
      </c>
    </row>
    <row r="4161" spans="1:8" x14ac:dyDescent="0.25">
      <c r="A4161">
        <v>4160</v>
      </c>
      <c r="B4161" s="579">
        <f t="shared" si="264"/>
        <v>236302.5</v>
      </c>
      <c r="C4161" s="586">
        <f t="shared" si="261"/>
        <v>3.5</v>
      </c>
      <c r="F4161">
        <v>4160</v>
      </c>
      <c r="G4161" s="587">
        <f t="shared" si="262"/>
        <v>472605</v>
      </c>
      <c r="H4161" s="586">
        <f t="shared" si="263"/>
        <v>7</v>
      </c>
    </row>
    <row r="4162" spans="1:8" x14ac:dyDescent="0.25">
      <c r="A4162">
        <v>4161</v>
      </c>
      <c r="B4162" s="579">
        <f t="shared" si="264"/>
        <v>236302.5</v>
      </c>
      <c r="C4162" s="586">
        <f t="shared" si="261"/>
        <v>3.5</v>
      </c>
      <c r="F4162">
        <v>4161</v>
      </c>
      <c r="G4162" s="587">
        <f t="shared" si="262"/>
        <v>472605</v>
      </c>
      <c r="H4162" s="586">
        <f t="shared" si="263"/>
        <v>7</v>
      </c>
    </row>
    <row r="4163" spans="1:8" x14ac:dyDescent="0.25">
      <c r="A4163">
        <v>4162</v>
      </c>
      <c r="B4163" s="579">
        <f t="shared" si="264"/>
        <v>236302.5</v>
      </c>
      <c r="C4163" s="586">
        <f t="shared" ref="C4163:C4226" si="265">B4163/$D$2</f>
        <v>3.5</v>
      </c>
      <c r="F4163">
        <v>4162</v>
      </c>
      <c r="G4163" s="587">
        <f t="shared" ref="G4163:G4226" si="266">H4163*$D$2</f>
        <v>472605</v>
      </c>
      <c r="H4163" s="586">
        <f t="shared" si="263"/>
        <v>7</v>
      </c>
    </row>
    <row r="4164" spans="1:8" x14ac:dyDescent="0.25">
      <c r="A4164">
        <v>4163</v>
      </c>
      <c r="B4164" s="579">
        <f t="shared" si="264"/>
        <v>236302.5</v>
      </c>
      <c r="C4164" s="586">
        <f t="shared" si="265"/>
        <v>3.5</v>
      </c>
      <c r="F4164">
        <v>4163</v>
      </c>
      <c r="G4164" s="587">
        <f t="shared" si="266"/>
        <v>472605</v>
      </c>
      <c r="H4164" s="586">
        <f t="shared" si="263"/>
        <v>7</v>
      </c>
    </row>
    <row r="4165" spans="1:8" x14ac:dyDescent="0.25">
      <c r="A4165">
        <v>4164</v>
      </c>
      <c r="B4165" s="579">
        <f t="shared" si="264"/>
        <v>236302.5</v>
      </c>
      <c r="C4165" s="586">
        <f t="shared" si="265"/>
        <v>3.5</v>
      </c>
      <c r="F4165">
        <v>4164</v>
      </c>
      <c r="G4165" s="587">
        <f t="shared" si="266"/>
        <v>472605</v>
      </c>
      <c r="H4165" s="586">
        <f t="shared" si="263"/>
        <v>7</v>
      </c>
    </row>
    <row r="4166" spans="1:8" x14ac:dyDescent="0.25">
      <c r="A4166">
        <v>4165</v>
      </c>
      <c r="B4166" s="579">
        <f t="shared" si="264"/>
        <v>236302.5</v>
      </c>
      <c r="C4166" s="586">
        <f t="shared" si="265"/>
        <v>3.5</v>
      </c>
      <c r="F4166">
        <v>4165</v>
      </c>
      <c r="G4166" s="587">
        <f t="shared" si="266"/>
        <v>472605</v>
      </c>
      <c r="H4166" s="586">
        <f t="shared" si="263"/>
        <v>7</v>
      </c>
    </row>
    <row r="4167" spans="1:8" x14ac:dyDescent="0.25">
      <c r="A4167">
        <v>4166</v>
      </c>
      <c r="B4167" s="579">
        <f t="shared" si="264"/>
        <v>236302.5</v>
      </c>
      <c r="C4167" s="586">
        <f t="shared" si="265"/>
        <v>3.5</v>
      </c>
      <c r="F4167">
        <v>4166</v>
      </c>
      <c r="G4167" s="587">
        <f t="shared" si="266"/>
        <v>472605</v>
      </c>
      <c r="H4167" s="586">
        <f t="shared" si="263"/>
        <v>7</v>
      </c>
    </row>
    <row r="4168" spans="1:8" x14ac:dyDescent="0.25">
      <c r="A4168">
        <v>4167</v>
      </c>
      <c r="B4168" s="579">
        <f t="shared" si="264"/>
        <v>236302.5</v>
      </c>
      <c r="C4168" s="586">
        <f t="shared" si="265"/>
        <v>3.5</v>
      </c>
      <c r="F4168">
        <v>4167</v>
      </c>
      <c r="G4168" s="587">
        <f t="shared" si="266"/>
        <v>472605</v>
      </c>
      <c r="H4168" s="586">
        <f t="shared" si="263"/>
        <v>7</v>
      </c>
    </row>
    <row r="4169" spans="1:8" x14ac:dyDescent="0.25">
      <c r="A4169">
        <v>4168</v>
      </c>
      <c r="B4169" s="579">
        <f t="shared" si="264"/>
        <v>236302.5</v>
      </c>
      <c r="C4169" s="586">
        <f t="shared" si="265"/>
        <v>3.5</v>
      </c>
      <c r="F4169">
        <v>4168</v>
      </c>
      <c r="G4169" s="587">
        <f t="shared" si="266"/>
        <v>472605</v>
      </c>
      <c r="H4169" s="586">
        <f t="shared" si="263"/>
        <v>7</v>
      </c>
    </row>
    <row r="4170" spans="1:8" x14ac:dyDescent="0.25">
      <c r="A4170">
        <v>4169</v>
      </c>
      <c r="B4170" s="579">
        <f t="shared" si="264"/>
        <v>236302.5</v>
      </c>
      <c r="C4170" s="586">
        <f t="shared" si="265"/>
        <v>3.5</v>
      </c>
      <c r="F4170">
        <v>4169</v>
      </c>
      <c r="G4170" s="587">
        <f t="shared" si="266"/>
        <v>472605</v>
      </c>
      <c r="H4170" s="586">
        <f t="shared" si="263"/>
        <v>7</v>
      </c>
    </row>
    <row r="4171" spans="1:8" x14ac:dyDescent="0.25">
      <c r="A4171">
        <v>4170</v>
      </c>
      <c r="B4171" s="579">
        <f t="shared" si="264"/>
        <v>236302.5</v>
      </c>
      <c r="C4171" s="586">
        <f t="shared" si="265"/>
        <v>3.5</v>
      </c>
      <c r="F4171">
        <v>4170</v>
      </c>
      <c r="G4171" s="587">
        <f t="shared" si="266"/>
        <v>472605</v>
      </c>
      <c r="H4171" s="586">
        <f t="shared" si="263"/>
        <v>7</v>
      </c>
    </row>
    <row r="4172" spans="1:8" x14ac:dyDescent="0.25">
      <c r="A4172">
        <v>4171</v>
      </c>
      <c r="B4172" s="579">
        <f t="shared" si="264"/>
        <v>236302.5</v>
      </c>
      <c r="C4172" s="586">
        <f t="shared" si="265"/>
        <v>3.5</v>
      </c>
      <c r="F4172">
        <v>4171</v>
      </c>
      <c r="G4172" s="587">
        <f t="shared" si="266"/>
        <v>472605</v>
      </c>
      <c r="H4172" s="586">
        <f t="shared" si="263"/>
        <v>7</v>
      </c>
    </row>
    <row r="4173" spans="1:8" x14ac:dyDescent="0.25">
      <c r="A4173">
        <v>4172</v>
      </c>
      <c r="B4173" s="579">
        <f t="shared" si="264"/>
        <v>236302.5</v>
      </c>
      <c r="C4173" s="586">
        <f t="shared" si="265"/>
        <v>3.5</v>
      </c>
      <c r="F4173">
        <v>4172</v>
      </c>
      <c r="G4173" s="587">
        <f t="shared" si="266"/>
        <v>472605</v>
      </c>
      <c r="H4173" s="586">
        <f t="shared" si="263"/>
        <v>7</v>
      </c>
    </row>
    <row r="4174" spans="1:8" x14ac:dyDescent="0.25">
      <c r="A4174">
        <v>4173</v>
      </c>
      <c r="B4174" s="579">
        <f t="shared" si="264"/>
        <v>236302.5</v>
      </c>
      <c r="C4174" s="586">
        <f t="shared" si="265"/>
        <v>3.5</v>
      </c>
      <c r="F4174">
        <v>4173</v>
      </c>
      <c r="G4174" s="587">
        <f t="shared" si="266"/>
        <v>472605</v>
      </c>
      <c r="H4174" s="586">
        <f t="shared" si="263"/>
        <v>7</v>
      </c>
    </row>
    <row r="4175" spans="1:8" x14ac:dyDescent="0.25">
      <c r="A4175">
        <v>4174</v>
      </c>
      <c r="B4175" s="579">
        <f t="shared" si="264"/>
        <v>236302.5</v>
      </c>
      <c r="C4175" s="586">
        <f t="shared" si="265"/>
        <v>3.5</v>
      </c>
      <c r="F4175">
        <v>4174</v>
      </c>
      <c r="G4175" s="587">
        <f t="shared" si="266"/>
        <v>472605</v>
      </c>
      <c r="H4175" s="586">
        <f t="shared" si="263"/>
        <v>7</v>
      </c>
    </row>
    <row r="4176" spans="1:8" x14ac:dyDescent="0.25">
      <c r="A4176">
        <v>4175</v>
      </c>
      <c r="B4176" s="579">
        <f t="shared" si="264"/>
        <v>236302.5</v>
      </c>
      <c r="C4176" s="586">
        <f t="shared" si="265"/>
        <v>3.5</v>
      </c>
      <c r="F4176">
        <v>4175</v>
      </c>
      <c r="G4176" s="587">
        <f t="shared" si="266"/>
        <v>472605</v>
      </c>
      <c r="H4176" s="586">
        <f t="shared" si="263"/>
        <v>7</v>
      </c>
    </row>
    <row r="4177" spans="1:8" x14ac:dyDescent="0.25">
      <c r="A4177">
        <v>4176</v>
      </c>
      <c r="B4177" s="579">
        <f t="shared" si="264"/>
        <v>236302.5</v>
      </c>
      <c r="C4177" s="586">
        <f t="shared" si="265"/>
        <v>3.5</v>
      </c>
      <c r="F4177">
        <v>4176</v>
      </c>
      <c r="G4177" s="587">
        <f t="shared" si="266"/>
        <v>472605</v>
      </c>
      <c r="H4177" s="586">
        <f t="shared" si="263"/>
        <v>7</v>
      </c>
    </row>
    <row r="4178" spans="1:8" x14ac:dyDescent="0.25">
      <c r="A4178">
        <v>4177</v>
      </c>
      <c r="B4178" s="579">
        <f t="shared" si="264"/>
        <v>236302.5</v>
      </c>
      <c r="C4178" s="586">
        <f t="shared" si="265"/>
        <v>3.5</v>
      </c>
      <c r="F4178">
        <v>4177</v>
      </c>
      <c r="G4178" s="587">
        <f t="shared" si="266"/>
        <v>472605</v>
      </c>
      <c r="H4178" s="586">
        <f t="shared" si="263"/>
        <v>7</v>
      </c>
    </row>
    <row r="4179" spans="1:8" x14ac:dyDescent="0.25">
      <c r="A4179">
        <v>4178</v>
      </c>
      <c r="B4179" s="579">
        <f t="shared" si="264"/>
        <v>236302.5</v>
      </c>
      <c r="C4179" s="586">
        <f t="shared" si="265"/>
        <v>3.5</v>
      </c>
      <c r="F4179">
        <v>4178</v>
      </c>
      <c r="G4179" s="587">
        <f t="shared" si="266"/>
        <v>472605</v>
      </c>
      <c r="H4179" s="586">
        <f t="shared" ref="H4179:H4242" si="267">$L$7</f>
        <v>7</v>
      </c>
    </row>
    <row r="4180" spans="1:8" x14ac:dyDescent="0.25">
      <c r="A4180">
        <v>4179</v>
      </c>
      <c r="B4180" s="579">
        <f t="shared" si="264"/>
        <v>236302.5</v>
      </c>
      <c r="C4180" s="586">
        <f t="shared" si="265"/>
        <v>3.5</v>
      </c>
      <c r="F4180">
        <v>4179</v>
      </c>
      <c r="G4180" s="587">
        <f t="shared" si="266"/>
        <v>472605</v>
      </c>
      <c r="H4180" s="586">
        <f t="shared" si="267"/>
        <v>7</v>
      </c>
    </row>
    <row r="4181" spans="1:8" x14ac:dyDescent="0.25">
      <c r="A4181">
        <v>4180</v>
      </c>
      <c r="B4181" s="579">
        <f t="shared" si="264"/>
        <v>236302.5</v>
      </c>
      <c r="C4181" s="586">
        <f t="shared" si="265"/>
        <v>3.5</v>
      </c>
      <c r="F4181">
        <v>4180</v>
      </c>
      <c r="G4181" s="587">
        <f t="shared" si="266"/>
        <v>472605</v>
      </c>
      <c r="H4181" s="586">
        <f t="shared" si="267"/>
        <v>7</v>
      </c>
    </row>
    <row r="4182" spans="1:8" x14ac:dyDescent="0.25">
      <c r="A4182">
        <v>4181</v>
      </c>
      <c r="B4182" s="579">
        <f t="shared" si="264"/>
        <v>236302.5</v>
      </c>
      <c r="C4182" s="586">
        <f t="shared" si="265"/>
        <v>3.5</v>
      </c>
      <c r="F4182">
        <v>4181</v>
      </c>
      <c r="G4182" s="587">
        <f t="shared" si="266"/>
        <v>472605</v>
      </c>
      <c r="H4182" s="586">
        <f t="shared" si="267"/>
        <v>7</v>
      </c>
    </row>
    <row r="4183" spans="1:8" x14ac:dyDescent="0.25">
      <c r="A4183">
        <v>4182</v>
      </c>
      <c r="B4183" s="579">
        <f t="shared" si="264"/>
        <v>236302.5</v>
      </c>
      <c r="C4183" s="586">
        <f t="shared" si="265"/>
        <v>3.5</v>
      </c>
      <c r="F4183">
        <v>4182</v>
      </c>
      <c r="G4183" s="587">
        <f t="shared" si="266"/>
        <v>472605</v>
      </c>
      <c r="H4183" s="586">
        <f t="shared" si="267"/>
        <v>7</v>
      </c>
    </row>
    <row r="4184" spans="1:8" x14ac:dyDescent="0.25">
      <c r="A4184">
        <v>4183</v>
      </c>
      <c r="B4184" s="579">
        <f t="shared" si="264"/>
        <v>236302.5</v>
      </c>
      <c r="C4184" s="586">
        <f t="shared" si="265"/>
        <v>3.5</v>
      </c>
      <c r="F4184">
        <v>4183</v>
      </c>
      <c r="G4184" s="587">
        <f t="shared" si="266"/>
        <v>472605</v>
      </c>
      <c r="H4184" s="586">
        <f t="shared" si="267"/>
        <v>7</v>
      </c>
    </row>
    <row r="4185" spans="1:8" x14ac:dyDescent="0.25">
      <c r="A4185">
        <v>4184</v>
      </c>
      <c r="B4185" s="579">
        <f t="shared" si="264"/>
        <v>236302.5</v>
      </c>
      <c r="C4185" s="586">
        <f t="shared" si="265"/>
        <v>3.5</v>
      </c>
      <c r="F4185">
        <v>4184</v>
      </c>
      <c r="G4185" s="587">
        <f t="shared" si="266"/>
        <v>472605</v>
      </c>
      <c r="H4185" s="586">
        <f t="shared" si="267"/>
        <v>7</v>
      </c>
    </row>
    <row r="4186" spans="1:8" x14ac:dyDescent="0.25">
      <c r="A4186">
        <v>4185</v>
      </c>
      <c r="B4186" s="579">
        <f t="shared" si="264"/>
        <v>236302.5</v>
      </c>
      <c r="C4186" s="586">
        <f t="shared" si="265"/>
        <v>3.5</v>
      </c>
      <c r="F4186">
        <v>4185</v>
      </c>
      <c r="G4186" s="587">
        <f t="shared" si="266"/>
        <v>472605</v>
      </c>
      <c r="H4186" s="586">
        <f t="shared" si="267"/>
        <v>7</v>
      </c>
    </row>
    <row r="4187" spans="1:8" x14ac:dyDescent="0.25">
      <c r="A4187">
        <v>4186</v>
      </c>
      <c r="B4187" s="579">
        <f t="shared" ref="B4187:B4250" si="268">3.5*$D$2</f>
        <v>236302.5</v>
      </c>
      <c r="C4187" s="586">
        <f t="shared" si="265"/>
        <v>3.5</v>
      </c>
      <c r="F4187">
        <v>4186</v>
      </c>
      <c r="G4187" s="587">
        <f t="shared" si="266"/>
        <v>472605</v>
      </c>
      <c r="H4187" s="586">
        <f t="shared" si="267"/>
        <v>7</v>
      </c>
    </row>
    <row r="4188" spans="1:8" x14ac:dyDescent="0.25">
      <c r="A4188">
        <v>4187</v>
      </c>
      <c r="B4188" s="579">
        <f t="shared" si="268"/>
        <v>236302.5</v>
      </c>
      <c r="C4188" s="586">
        <f t="shared" si="265"/>
        <v>3.5</v>
      </c>
      <c r="F4188">
        <v>4187</v>
      </c>
      <c r="G4188" s="587">
        <f t="shared" si="266"/>
        <v>472605</v>
      </c>
      <c r="H4188" s="586">
        <f t="shared" si="267"/>
        <v>7</v>
      </c>
    </row>
    <row r="4189" spans="1:8" x14ac:dyDescent="0.25">
      <c r="A4189">
        <v>4188</v>
      </c>
      <c r="B4189" s="579">
        <f t="shared" si="268"/>
        <v>236302.5</v>
      </c>
      <c r="C4189" s="586">
        <f t="shared" si="265"/>
        <v>3.5</v>
      </c>
      <c r="F4189">
        <v>4188</v>
      </c>
      <c r="G4189" s="587">
        <f t="shared" si="266"/>
        <v>472605</v>
      </c>
      <c r="H4189" s="586">
        <f t="shared" si="267"/>
        <v>7</v>
      </c>
    </row>
    <row r="4190" spans="1:8" x14ac:dyDescent="0.25">
      <c r="A4190">
        <v>4189</v>
      </c>
      <c r="B4190" s="579">
        <f t="shared" si="268"/>
        <v>236302.5</v>
      </c>
      <c r="C4190" s="586">
        <f t="shared" si="265"/>
        <v>3.5</v>
      </c>
      <c r="F4190">
        <v>4189</v>
      </c>
      <c r="G4190" s="587">
        <f t="shared" si="266"/>
        <v>472605</v>
      </c>
      <c r="H4190" s="586">
        <f t="shared" si="267"/>
        <v>7</v>
      </c>
    </row>
    <row r="4191" spans="1:8" x14ac:dyDescent="0.25">
      <c r="A4191">
        <v>4190</v>
      </c>
      <c r="B4191" s="579">
        <f t="shared" si="268"/>
        <v>236302.5</v>
      </c>
      <c r="C4191" s="586">
        <f t="shared" si="265"/>
        <v>3.5</v>
      </c>
      <c r="F4191">
        <v>4190</v>
      </c>
      <c r="G4191" s="587">
        <f t="shared" si="266"/>
        <v>472605</v>
      </c>
      <c r="H4191" s="586">
        <f t="shared" si="267"/>
        <v>7</v>
      </c>
    </row>
    <row r="4192" spans="1:8" x14ac:dyDescent="0.25">
      <c r="A4192">
        <v>4191</v>
      </c>
      <c r="B4192" s="579">
        <f t="shared" si="268"/>
        <v>236302.5</v>
      </c>
      <c r="C4192" s="586">
        <f t="shared" si="265"/>
        <v>3.5</v>
      </c>
      <c r="F4192">
        <v>4191</v>
      </c>
      <c r="G4192" s="587">
        <f t="shared" si="266"/>
        <v>472605</v>
      </c>
      <c r="H4192" s="586">
        <f t="shared" si="267"/>
        <v>7</v>
      </c>
    </row>
    <row r="4193" spans="1:8" x14ac:dyDescent="0.25">
      <c r="A4193">
        <v>4192</v>
      </c>
      <c r="B4193" s="579">
        <f t="shared" si="268"/>
        <v>236302.5</v>
      </c>
      <c r="C4193" s="586">
        <f t="shared" si="265"/>
        <v>3.5</v>
      </c>
      <c r="F4193">
        <v>4192</v>
      </c>
      <c r="G4193" s="587">
        <f t="shared" si="266"/>
        <v>472605</v>
      </c>
      <c r="H4193" s="586">
        <f t="shared" si="267"/>
        <v>7</v>
      </c>
    </row>
    <row r="4194" spans="1:8" x14ac:dyDescent="0.25">
      <c r="A4194">
        <v>4193</v>
      </c>
      <c r="B4194" s="579">
        <f t="shared" si="268"/>
        <v>236302.5</v>
      </c>
      <c r="C4194" s="586">
        <f t="shared" si="265"/>
        <v>3.5</v>
      </c>
      <c r="F4194">
        <v>4193</v>
      </c>
      <c r="G4194" s="587">
        <f t="shared" si="266"/>
        <v>472605</v>
      </c>
      <c r="H4194" s="586">
        <f t="shared" si="267"/>
        <v>7</v>
      </c>
    </row>
    <row r="4195" spans="1:8" x14ac:dyDescent="0.25">
      <c r="A4195">
        <v>4194</v>
      </c>
      <c r="B4195" s="579">
        <f t="shared" si="268"/>
        <v>236302.5</v>
      </c>
      <c r="C4195" s="586">
        <f t="shared" si="265"/>
        <v>3.5</v>
      </c>
      <c r="F4195">
        <v>4194</v>
      </c>
      <c r="G4195" s="587">
        <f t="shared" si="266"/>
        <v>472605</v>
      </c>
      <c r="H4195" s="586">
        <f t="shared" si="267"/>
        <v>7</v>
      </c>
    </row>
    <row r="4196" spans="1:8" x14ac:dyDescent="0.25">
      <c r="A4196">
        <v>4195</v>
      </c>
      <c r="B4196" s="579">
        <f t="shared" si="268"/>
        <v>236302.5</v>
      </c>
      <c r="C4196" s="586">
        <f t="shared" si="265"/>
        <v>3.5</v>
      </c>
      <c r="F4196">
        <v>4195</v>
      </c>
      <c r="G4196" s="587">
        <f t="shared" si="266"/>
        <v>472605</v>
      </c>
      <c r="H4196" s="586">
        <f t="shared" si="267"/>
        <v>7</v>
      </c>
    </row>
    <row r="4197" spans="1:8" x14ac:dyDescent="0.25">
      <c r="A4197">
        <v>4196</v>
      </c>
      <c r="B4197" s="579">
        <f t="shared" si="268"/>
        <v>236302.5</v>
      </c>
      <c r="C4197" s="586">
        <f t="shared" si="265"/>
        <v>3.5</v>
      </c>
      <c r="F4197">
        <v>4196</v>
      </c>
      <c r="G4197" s="587">
        <f t="shared" si="266"/>
        <v>472605</v>
      </c>
      <c r="H4197" s="586">
        <f t="shared" si="267"/>
        <v>7</v>
      </c>
    </row>
    <row r="4198" spans="1:8" x14ac:dyDescent="0.25">
      <c r="A4198">
        <v>4197</v>
      </c>
      <c r="B4198" s="579">
        <f t="shared" si="268"/>
        <v>236302.5</v>
      </c>
      <c r="C4198" s="586">
        <f t="shared" si="265"/>
        <v>3.5</v>
      </c>
      <c r="F4198">
        <v>4197</v>
      </c>
      <c r="G4198" s="587">
        <f t="shared" si="266"/>
        <v>472605</v>
      </c>
      <c r="H4198" s="586">
        <f t="shared" si="267"/>
        <v>7</v>
      </c>
    </row>
    <row r="4199" spans="1:8" x14ac:dyDescent="0.25">
      <c r="A4199">
        <v>4198</v>
      </c>
      <c r="B4199" s="579">
        <f t="shared" si="268"/>
        <v>236302.5</v>
      </c>
      <c r="C4199" s="586">
        <f t="shared" si="265"/>
        <v>3.5</v>
      </c>
      <c r="F4199">
        <v>4198</v>
      </c>
      <c r="G4199" s="587">
        <f t="shared" si="266"/>
        <v>472605</v>
      </c>
      <c r="H4199" s="586">
        <f t="shared" si="267"/>
        <v>7</v>
      </c>
    </row>
    <row r="4200" spans="1:8" x14ac:dyDescent="0.25">
      <c r="A4200">
        <v>4199</v>
      </c>
      <c r="B4200" s="579">
        <f t="shared" si="268"/>
        <v>236302.5</v>
      </c>
      <c r="C4200" s="586">
        <f t="shared" si="265"/>
        <v>3.5</v>
      </c>
      <c r="F4200">
        <v>4199</v>
      </c>
      <c r="G4200" s="587">
        <f t="shared" si="266"/>
        <v>472605</v>
      </c>
      <c r="H4200" s="586">
        <f t="shared" si="267"/>
        <v>7</v>
      </c>
    </row>
    <row r="4201" spans="1:8" x14ac:dyDescent="0.25">
      <c r="A4201">
        <v>4200</v>
      </c>
      <c r="B4201" s="579">
        <f t="shared" si="268"/>
        <v>236302.5</v>
      </c>
      <c r="C4201" s="586">
        <f t="shared" si="265"/>
        <v>3.5</v>
      </c>
      <c r="F4201">
        <v>4200</v>
      </c>
      <c r="G4201" s="587">
        <f t="shared" si="266"/>
        <v>472605</v>
      </c>
      <c r="H4201" s="586">
        <f t="shared" si="267"/>
        <v>7</v>
      </c>
    </row>
    <row r="4202" spans="1:8" x14ac:dyDescent="0.25">
      <c r="A4202">
        <v>4201</v>
      </c>
      <c r="B4202" s="579">
        <f t="shared" si="268"/>
        <v>236302.5</v>
      </c>
      <c r="C4202" s="586">
        <f t="shared" si="265"/>
        <v>3.5</v>
      </c>
      <c r="F4202">
        <v>4201</v>
      </c>
      <c r="G4202" s="587">
        <f t="shared" si="266"/>
        <v>472605</v>
      </c>
      <c r="H4202" s="586">
        <f t="shared" si="267"/>
        <v>7</v>
      </c>
    </row>
    <row r="4203" spans="1:8" x14ac:dyDescent="0.25">
      <c r="A4203">
        <v>4202</v>
      </c>
      <c r="B4203" s="579">
        <f t="shared" si="268"/>
        <v>236302.5</v>
      </c>
      <c r="C4203" s="586">
        <f t="shared" si="265"/>
        <v>3.5</v>
      </c>
      <c r="F4203">
        <v>4202</v>
      </c>
      <c r="G4203" s="587">
        <f t="shared" si="266"/>
        <v>472605</v>
      </c>
      <c r="H4203" s="586">
        <f t="shared" si="267"/>
        <v>7</v>
      </c>
    </row>
    <row r="4204" spans="1:8" x14ac:dyDescent="0.25">
      <c r="A4204">
        <v>4203</v>
      </c>
      <c r="B4204" s="579">
        <f t="shared" si="268"/>
        <v>236302.5</v>
      </c>
      <c r="C4204" s="586">
        <f t="shared" si="265"/>
        <v>3.5</v>
      </c>
      <c r="F4204">
        <v>4203</v>
      </c>
      <c r="G4204" s="587">
        <f t="shared" si="266"/>
        <v>472605</v>
      </c>
      <c r="H4204" s="586">
        <f t="shared" si="267"/>
        <v>7</v>
      </c>
    </row>
    <row r="4205" spans="1:8" x14ac:dyDescent="0.25">
      <c r="A4205">
        <v>4204</v>
      </c>
      <c r="B4205" s="579">
        <f t="shared" si="268"/>
        <v>236302.5</v>
      </c>
      <c r="C4205" s="586">
        <f t="shared" si="265"/>
        <v>3.5</v>
      </c>
      <c r="F4205">
        <v>4204</v>
      </c>
      <c r="G4205" s="587">
        <f t="shared" si="266"/>
        <v>472605</v>
      </c>
      <c r="H4205" s="586">
        <f t="shared" si="267"/>
        <v>7</v>
      </c>
    </row>
    <row r="4206" spans="1:8" x14ac:dyDescent="0.25">
      <c r="A4206">
        <v>4205</v>
      </c>
      <c r="B4206" s="579">
        <f t="shared" si="268"/>
        <v>236302.5</v>
      </c>
      <c r="C4206" s="586">
        <f t="shared" si="265"/>
        <v>3.5</v>
      </c>
      <c r="F4206">
        <v>4205</v>
      </c>
      <c r="G4206" s="587">
        <f t="shared" si="266"/>
        <v>472605</v>
      </c>
      <c r="H4206" s="586">
        <f t="shared" si="267"/>
        <v>7</v>
      </c>
    </row>
    <row r="4207" spans="1:8" x14ac:dyDescent="0.25">
      <c r="A4207">
        <v>4206</v>
      </c>
      <c r="B4207" s="579">
        <f t="shared" si="268"/>
        <v>236302.5</v>
      </c>
      <c r="C4207" s="586">
        <f t="shared" si="265"/>
        <v>3.5</v>
      </c>
      <c r="F4207">
        <v>4206</v>
      </c>
      <c r="G4207" s="587">
        <f t="shared" si="266"/>
        <v>472605</v>
      </c>
      <c r="H4207" s="586">
        <f t="shared" si="267"/>
        <v>7</v>
      </c>
    </row>
    <row r="4208" spans="1:8" x14ac:dyDescent="0.25">
      <c r="A4208">
        <v>4207</v>
      </c>
      <c r="B4208" s="579">
        <f t="shared" si="268"/>
        <v>236302.5</v>
      </c>
      <c r="C4208" s="586">
        <f t="shared" si="265"/>
        <v>3.5</v>
      </c>
      <c r="F4208">
        <v>4207</v>
      </c>
      <c r="G4208" s="587">
        <f t="shared" si="266"/>
        <v>472605</v>
      </c>
      <c r="H4208" s="586">
        <f t="shared" si="267"/>
        <v>7</v>
      </c>
    </row>
    <row r="4209" spans="1:8" x14ac:dyDescent="0.25">
      <c r="A4209">
        <v>4208</v>
      </c>
      <c r="B4209" s="579">
        <f t="shared" si="268"/>
        <v>236302.5</v>
      </c>
      <c r="C4209" s="586">
        <f t="shared" si="265"/>
        <v>3.5</v>
      </c>
      <c r="F4209">
        <v>4208</v>
      </c>
      <c r="G4209" s="587">
        <f t="shared" si="266"/>
        <v>472605</v>
      </c>
      <c r="H4209" s="586">
        <f t="shared" si="267"/>
        <v>7</v>
      </c>
    </row>
    <row r="4210" spans="1:8" x14ac:dyDescent="0.25">
      <c r="A4210">
        <v>4209</v>
      </c>
      <c r="B4210" s="579">
        <f t="shared" si="268"/>
        <v>236302.5</v>
      </c>
      <c r="C4210" s="586">
        <f t="shared" si="265"/>
        <v>3.5</v>
      </c>
      <c r="F4210">
        <v>4209</v>
      </c>
      <c r="G4210" s="587">
        <f t="shared" si="266"/>
        <v>472605</v>
      </c>
      <c r="H4210" s="586">
        <f t="shared" si="267"/>
        <v>7</v>
      </c>
    </row>
    <row r="4211" spans="1:8" x14ac:dyDescent="0.25">
      <c r="A4211">
        <v>4210</v>
      </c>
      <c r="B4211" s="579">
        <f t="shared" si="268"/>
        <v>236302.5</v>
      </c>
      <c r="C4211" s="586">
        <f t="shared" si="265"/>
        <v>3.5</v>
      </c>
      <c r="F4211">
        <v>4210</v>
      </c>
      <c r="G4211" s="587">
        <f t="shared" si="266"/>
        <v>472605</v>
      </c>
      <c r="H4211" s="586">
        <f t="shared" si="267"/>
        <v>7</v>
      </c>
    </row>
    <row r="4212" spans="1:8" x14ac:dyDescent="0.25">
      <c r="A4212">
        <v>4211</v>
      </c>
      <c r="B4212" s="579">
        <f t="shared" si="268"/>
        <v>236302.5</v>
      </c>
      <c r="C4212" s="586">
        <f t="shared" si="265"/>
        <v>3.5</v>
      </c>
      <c r="F4212">
        <v>4211</v>
      </c>
      <c r="G4212" s="587">
        <f t="shared" si="266"/>
        <v>472605</v>
      </c>
      <c r="H4212" s="586">
        <f t="shared" si="267"/>
        <v>7</v>
      </c>
    </row>
    <row r="4213" spans="1:8" x14ac:dyDescent="0.25">
      <c r="A4213">
        <v>4212</v>
      </c>
      <c r="B4213" s="579">
        <f t="shared" si="268"/>
        <v>236302.5</v>
      </c>
      <c r="C4213" s="586">
        <f t="shared" si="265"/>
        <v>3.5</v>
      </c>
      <c r="F4213">
        <v>4212</v>
      </c>
      <c r="G4213" s="587">
        <f t="shared" si="266"/>
        <v>472605</v>
      </c>
      <c r="H4213" s="586">
        <f t="shared" si="267"/>
        <v>7</v>
      </c>
    </row>
    <row r="4214" spans="1:8" x14ac:dyDescent="0.25">
      <c r="A4214">
        <v>4213</v>
      </c>
      <c r="B4214" s="579">
        <f t="shared" si="268"/>
        <v>236302.5</v>
      </c>
      <c r="C4214" s="586">
        <f t="shared" si="265"/>
        <v>3.5</v>
      </c>
      <c r="F4214">
        <v>4213</v>
      </c>
      <c r="G4214" s="587">
        <f t="shared" si="266"/>
        <v>472605</v>
      </c>
      <c r="H4214" s="586">
        <f t="shared" si="267"/>
        <v>7</v>
      </c>
    </row>
    <row r="4215" spans="1:8" x14ac:dyDescent="0.25">
      <c r="A4215">
        <v>4214</v>
      </c>
      <c r="B4215" s="579">
        <f t="shared" si="268"/>
        <v>236302.5</v>
      </c>
      <c r="C4215" s="586">
        <f t="shared" si="265"/>
        <v>3.5</v>
      </c>
      <c r="F4215">
        <v>4214</v>
      </c>
      <c r="G4215" s="587">
        <f t="shared" si="266"/>
        <v>472605</v>
      </c>
      <c r="H4215" s="586">
        <f t="shared" si="267"/>
        <v>7</v>
      </c>
    </row>
    <row r="4216" spans="1:8" x14ac:dyDescent="0.25">
      <c r="A4216">
        <v>4215</v>
      </c>
      <c r="B4216" s="579">
        <f t="shared" si="268"/>
        <v>236302.5</v>
      </c>
      <c r="C4216" s="586">
        <f t="shared" si="265"/>
        <v>3.5</v>
      </c>
      <c r="F4216">
        <v>4215</v>
      </c>
      <c r="G4216" s="587">
        <f t="shared" si="266"/>
        <v>472605</v>
      </c>
      <c r="H4216" s="586">
        <f t="shared" si="267"/>
        <v>7</v>
      </c>
    </row>
    <row r="4217" spans="1:8" x14ac:dyDescent="0.25">
      <c r="A4217">
        <v>4216</v>
      </c>
      <c r="B4217" s="579">
        <f t="shared" si="268"/>
        <v>236302.5</v>
      </c>
      <c r="C4217" s="586">
        <f t="shared" si="265"/>
        <v>3.5</v>
      </c>
      <c r="F4217">
        <v>4216</v>
      </c>
      <c r="G4217" s="587">
        <f t="shared" si="266"/>
        <v>472605</v>
      </c>
      <c r="H4217" s="586">
        <f t="shared" si="267"/>
        <v>7</v>
      </c>
    </row>
    <row r="4218" spans="1:8" x14ac:dyDescent="0.25">
      <c r="A4218">
        <v>4217</v>
      </c>
      <c r="B4218" s="579">
        <f t="shared" si="268"/>
        <v>236302.5</v>
      </c>
      <c r="C4218" s="586">
        <f t="shared" si="265"/>
        <v>3.5</v>
      </c>
      <c r="F4218">
        <v>4217</v>
      </c>
      <c r="G4218" s="587">
        <f t="shared" si="266"/>
        <v>472605</v>
      </c>
      <c r="H4218" s="586">
        <f t="shared" si="267"/>
        <v>7</v>
      </c>
    </row>
    <row r="4219" spans="1:8" x14ac:dyDescent="0.25">
      <c r="A4219">
        <v>4218</v>
      </c>
      <c r="B4219" s="579">
        <f t="shared" si="268"/>
        <v>236302.5</v>
      </c>
      <c r="C4219" s="586">
        <f t="shared" si="265"/>
        <v>3.5</v>
      </c>
      <c r="F4219">
        <v>4218</v>
      </c>
      <c r="G4219" s="587">
        <f t="shared" si="266"/>
        <v>472605</v>
      </c>
      <c r="H4219" s="586">
        <f t="shared" si="267"/>
        <v>7</v>
      </c>
    </row>
    <row r="4220" spans="1:8" x14ac:dyDescent="0.25">
      <c r="A4220">
        <v>4219</v>
      </c>
      <c r="B4220" s="579">
        <f t="shared" si="268"/>
        <v>236302.5</v>
      </c>
      <c r="C4220" s="586">
        <f t="shared" si="265"/>
        <v>3.5</v>
      </c>
      <c r="F4220">
        <v>4219</v>
      </c>
      <c r="G4220" s="587">
        <f t="shared" si="266"/>
        <v>472605</v>
      </c>
      <c r="H4220" s="586">
        <f t="shared" si="267"/>
        <v>7</v>
      </c>
    </row>
    <row r="4221" spans="1:8" x14ac:dyDescent="0.25">
      <c r="A4221">
        <v>4220</v>
      </c>
      <c r="B4221" s="579">
        <f t="shared" si="268"/>
        <v>236302.5</v>
      </c>
      <c r="C4221" s="586">
        <f t="shared" si="265"/>
        <v>3.5</v>
      </c>
      <c r="F4221">
        <v>4220</v>
      </c>
      <c r="G4221" s="587">
        <f t="shared" si="266"/>
        <v>472605</v>
      </c>
      <c r="H4221" s="586">
        <f t="shared" si="267"/>
        <v>7</v>
      </c>
    </row>
    <row r="4222" spans="1:8" x14ac:dyDescent="0.25">
      <c r="A4222">
        <v>4221</v>
      </c>
      <c r="B4222" s="579">
        <f t="shared" si="268"/>
        <v>236302.5</v>
      </c>
      <c r="C4222" s="586">
        <f t="shared" si="265"/>
        <v>3.5</v>
      </c>
      <c r="F4222">
        <v>4221</v>
      </c>
      <c r="G4222" s="587">
        <f t="shared" si="266"/>
        <v>472605</v>
      </c>
      <c r="H4222" s="586">
        <f t="shared" si="267"/>
        <v>7</v>
      </c>
    </row>
    <row r="4223" spans="1:8" x14ac:dyDescent="0.25">
      <c r="A4223">
        <v>4222</v>
      </c>
      <c r="B4223" s="579">
        <f t="shared" si="268"/>
        <v>236302.5</v>
      </c>
      <c r="C4223" s="586">
        <f t="shared" si="265"/>
        <v>3.5</v>
      </c>
      <c r="F4223">
        <v>4222</v>
      </c>
      <c r="G4223" s="587">
        <f t="shared" si="266"/>
        <v>472605</v>
      </c>
      <c r="H4223" s="586">
        <f t="shared" si="267"/>
        <v>7</v>
      </c>
    </row>
    <row r="4224" spans="1:8" x14ac:dyDescent="0.25">
      <c r="A4224">
        <v>4223</v>
      </c>
      <c r="B4224" s="579">
        <f t="shared" si="268"/>
        <v>236302.5</v>
      </c>
      <c r="C4224" s="586">
        <f t="shared" si="265"/>
        <v>3.5</v>
      </c>
      <c r="F4224">
        <v>4223</v>
      </c>
      <c r="G4224" s="587">
        <f t="shared" si="266"/>
        <v>472605</v>
      </c>
      <c r="H4224" s="586">
        <f t="shared" si="267"/>
        <v>7</v>
      </c>
    </row>
    <row r="4225" spans="1:8" x14ac:dyDescent="0.25">
      <c r="A4225">
        <v>4224</v>
      </c>
      <c r="B4225" s="579">
        <f t="shared" si="268"/>
        <v>236302.5</v>
      </c>
      <c r="C4225" s="586">
        <f t="shared" si="265"/>
        <v>3.5</v>
      </c>
      <c r="F4225">
        <v>4224</v>
      </c>
      <c r="G4225" s="587">
        <f t="shared" si="266"/>
        <v>472605</v>
      </c>
      <c r="H4225" s="586">
        <f t="shared" si="267"/>
        <v>7</v>
      </c>
    </row>
    <row r="4226" spans="1:8" x14ac:dyDescent="0.25">
      <c r="A4226">
        <v>4225</v>
      </c>
      <c r="B4226" s="579">
        <f t="shared" si="268"/>
        <v>236302.5</v>
      </c>
      <c r="C4226" s="586">
        <f t="shared" si="265"/>
        <v>3.5</v>
      </c>
      <c r="F4226">
        <v>4225</v>
      </c>
      <c r="G4226" s="587">
        <f t="shared" si="266"/>
        <v>472605</v>
      </c>
      <c r="H4226" s="586">
        <f t="shared" si="267"/>
        <v>7</v>
      </c>
    </row>
    <row r="4227" spans="1:8" x14ac:dyDescent="0.25">
      <c r="A4227">
        <v>4226</v>
      </c>
      <c r="B4227" s="579">
        <f t="shared" si="268"/>
        <v>236302.5</v>
      </c>
      <c r="C4227" s="586">
        <f t="shared" ref="C4227:C4290" si="269">B4227/$D$2</f>
        <v>3.5</v>
      </c>
      <c r="F4227">
        <v>4226</v>
      </c>
      <c r="G4227" s="587">
        <f t="shared" ref="G4227:G4290" si="270">H4227*$D$2</f>
        <v>472605</v>
      </c>
      <c r="H4227" s="586">
        <f t="shared" si="267"/>
        <v>7</v>
      </c>
    </row>
    <row r="4228" spans="1:8" x14ac:dyDescent="0.25">
      <c r="A4228">
        <v>4227</v>
      </c>
      <c r="B4228" s="579">
        <f t="shared" si="268"/>
        <v>236302.5</v>
      </c>
      <c r="C4228" s="586">
        <f t="shared" si="269"/>
        <v>3.5</v>
      </c>
      <c r="F4228">
        <v>4227</v>
      </c>
      <c r="G4228" s="587">
        <f t="shared" si="270"/>
        <v>472605</v>
      </c>
      <c r="H4228" s="586">
        <f t="shared" si="267"/>
        <v>7</v>
      </c>
    </row>
    <row r="4229" spans="1:8" x14ac:dyDescent="0.25">
      <c r="A4229">
        <v>4228</v>
      </c>
      <c r="B4229" s="579">
        <f t="shared" si="268"/>
        <v>236302.5</v>
      </c>
      <c r="C4229" s="586">
        <f t="shared" si="269"/>
        <v>3.5</v>
      </c>
      <c r="F4229">
        <v>4228</v>
      </c>
      <c r="G4229" s="587">
        <f t="shared" si="270"/>
        <v>472605</v>
      </c>
      <c r="H4229" s="586">
        <f t="shared" si="267"/>
        <v>7</v>
      </c>
    </row>
    <row r="4230" spans="1:8" x14ac:dyDescent="0.25">
      <c r="A4230">
        <v>4229</v>
      </c>
      <c r="B4230" s="579">
        <f t="shared" si="268"/>
        <v>236302.5</v>
      </c>
      <c r="C4230" s="586">
        <f t="shared" si="269"/>
        <v>3.5</v>
      </c>
      <c r="F4230">
        <v>4229</v>
      </c>
      <c r="G4230" s="587">
        <f t="shared" si="270"/>
        <v>472605</v>
      </c>
      <c r="H4230" s="586">
        <f t="shared" si="267"/>
        <v>7</v>
      </c>
    </row>
    <row r="4231" spans="1:8" x14ac:dyDescent="0.25">
      <c r="A4231">
        <v>4230</v>
      </c>
      <c r="B4231" s="579">
        <f t="shared" si="268"/>
        <v>236302.5</v>
      </c>
      <c r="C4231" s="586">
        <f t="shared" si="269"/>
        <v>3.5</v>
      </c>
      <c r="F4231">
        <v>4230</v>
      </c>
      <c r="G4231" s="587">
        <f t="shared" si="270"/>
        <v>472605</v>
      </c>
      <c r="H4231" s="586">
        <f t="shared" si="267"/>
        <v>7</v>
      </c>
    </row>
    <row r="4232" spans="1:8" x14ac:dyDescent="0.25">
      <c r="A4232">
        <v>4231</v>
      </c>
      <c r="B4232" s="579">
        <f t="shared" si="268"/>
        <v>236302.5</v>
      </c>
      <c r="C4232" s="586">
        <f t="shared" si="269"/>
        <v>3.5</v>
      </c>
      <c r="F4232">
        <v>4231</v>
      </c>
      <c r="G4232" s="587">
        <f t="shared" si="270"/>
        <v>472605</v>
      </c>
      <c r="H4232" s="586">
        <f t="shared" si="267"/>
        <v>7</v>
      </c>
    </row>
    <row r="4233" spans="1:8" x14ac:dyDescent="0.25">
      <c r="A4233">
        <v>4232</v>
      </c>
      <c r="B4233" s="579">
        <f t="shared" si="268"/>
        <v>236302.5</v>
      </c>
      <c r="C4233" s="586">
        <f t="shared" si="269"/>
        <v>3.5</v>
      </c>
      <c r="F4233">
        <v>4232</v>
      </c>
      <c r="G4233" s="587">
        <f t="shared" si="270"/>
        <v>472605</v>
      </c>
      <c r="H4233" s="586">
        <f t="shared" si="267"/>
        <v>7</v>
      </c>
    </row>
    <row r="4234" spans="1:8" x14ac:dyDescent="0.25">
      <c r="A4234">
        <v>4233</v>
      </c>
      <c r="B4234" s="579">
        <f t="shared" si="268"/>
        <v>236302.5</v>
      </c>
      <c r="C4234" s="586">
        <f t="shared" si="269"/>
        <v>3.5</v>
      </c>
      <c r="F4234">
        <v>4233</v>
      </c>
      <c r="G4234" s="587">
        <f t="shared" si="270"/>
        <v>472605</v>
      </c>
      <c r="H4234" s="586">
        <f t="shared" si="267"/>
        <v>7</v>
      </c>
    </row>
    <row r="4235" spans="1:8" x14ac:dyDescent="0.25">
      <c r="A4235">
        <v>4234</v>
      </c>
      <c r="B4235" s="579">
        <f t="shared" si="268"/>
        <v>236302.5</v>
      </c>
      <c r="C4235" s="586">
        <f t="shared" si="269"/>
        <v>3.5</v>
      </c>
      <c r="F4235">
        <v>4234</v>
      </c>
      <c r="G4235" s="587">
        <f t="shared" si="270"/>
        <v>472605</v>
      </c>
      <c r="H4235" s="586">
        <f t="shared" si="267"/>
        <v>7</v>
      </c>
    </row>
    <row r="4236" spans="1:8" x14ac:dyDescent="0.25">
      <c r="A4236">
        <v>4235</v>
      </c>
      <c r="B4236" s="579">
        <f t="shared" si="268"/>
        <v>236302.5</v>
      </c>
      <c r="C4236" s="586">
        <f t="shared" si="269"/>
        <v>3.5</v>
      </c>
      <c r="F4236">
        <v>4235</v>
      </c>
      <c r="G4236" s="587">
        <f t="shared" si="270"/>
        <v>472605</v>
      </c>
      <c r="H4236" s="586">
        <f t="shared" si="267"/>
        <v>7</v>
      </c>
    </row>
    <row r="4237" spans="1:8" x14ac:dyDescent="0.25">
      <c r="A4237">
        <v>4236</v>
      </c>
      <c r="B4237" s="579">
        <f t="shared" si="268"/>
        <v>236302.5</v>
      </c>
      <c r="C4237" s="586">
        <f t="shared" si="269"/>
        <v>3.5</v>
      </c>
      <c r="F4237">
        <v>4236</v>
      </c>
      <c r="G4237" s="587">
        <f t="shared" si="270"/>
        <v>472605</v>
      </c>
      <c r="H4237" s="586">
        <f t="shared" si="267"/>
        <v>7</v>
      </c>
    </row>
    <row r="4238" spans="1:8" x14ac:dyDescent="0.25">
      <c r="A4238">
        <v>4237</v>
      </c>
      <c r="B4238" s="579">
        <f t="shared" si="268"/>
        <v>236302.5</v>
      </c>
      <c r="C4238" s="586">
        <f t="shared" si="269"/>
        <v>3.5</v>
      </c>
      <c r="F4238">
        <v>4237</v>
      </c>
      <c r="G4238" s="587">
        <f t="shared" si="270"/>
        <v>472605</v>
      </c>
      <c r="H4238" s="586">
        <f t="shared" si="267"/>
        <v>7</v>
      </c>
    </row>
    <row r="4239" spans="1:8" x14ac:dyDescent="0.25">
      <c r="A4239">
        <v>4238</v>
      </c>
      <c r="B4239" s="579">
        <f t="shared" si="268"/>
        <v>236302.5</v>
      </c>
      <c r="C4239" s="586">
        <f t="shared" si="269"/>
        <v>3.5</v>
      </c>
      <c r="F4239">
        <v>4238</v>
      </c>
      <c r="G4239" s="587">
        <f t="shared" si="270"/>
        <v>472605</v>
      </c>
      <c r="H4239" s="586">
        <f t="shared" si="267"/>
        <v>7</v>
      </c>
    </row>
    <row r="4240" spans="1:8" x14ac:dyDescent="0.25">
      <c r="A4240">
        <v>4239</v>
      </c>
      <c r="B4240" s="579">
        <f t="shared" si="268"/>
        <v>236302.5</v>
      </c>
      <c r="C4240" s="586">
        <f t="shared" si="269"/>
        <v>3.5</v>
      </c>
      <c r="F4240">
        <v>4239</v>
      </c>
      <c r="G4240" s="587">
        <f t="shared" si="270"/>
        <v>472605</v>
      </c>
      <c r="H4240" s="586">
        <f t="shared" si="267"/>
        <v>7</v>
      </c>
    </row>
    <row r="4241" spans="1:8" x14ac:dyDescent="0.25">
      <c r="A4241">
        <v>4240</v>
      </c>
      <c r="B4241" s="579">
        <f t="shared" si="268"/>
        <v>236302.5</v>
      </c>
      <c r="C4241" s="586">
        <f t="shared" si="269"/>
        <v>3.5</v>
      </c>
      <c r="F4241">
        <v>4240</v>
      </c>
      <c r="G4241" s="587">
        <f t="shared" si="270"/>
        <v>472605</v>
      </c>
      <c r="H4241" s="586">
        <f t="shared" si="267"/>
        <v>7</v>
      </c>
    </row>
    <row r="4242" spans="1:8" x14ac:dyDescent="0.25">
      <c r="A4242">
        <v>4241</v>
      </c>
      <c r="B4242" s="579">
        <f t="shared" si="268"/>
        <v>236302.5</v>
      </c>
      <c r="C4242" s="586">
        <f t="shared" si="269"/>
        <v>3.5</v>
      </c>
      <c r="F4242">
        <v>4241</v>
      </c>
      <c r="G4242" s="587">
        <f t="shared" si="270"/>
        <v>472605</v>
      </c>
      <c r="H4242" s="586">
        <f t="shared" si="267"/>
        <v>7</v>
      </c>
    </row>
    <row r="4243" spans="1:8" x14ac:dyDescent="0.25">
      <c r="A4243">
        <v>4242</v>
      </c>
      <c r="B4243" s="579">
        <f t="shared" si="268"/>
        <v>236302.5</v>
      </c>
      <c r="C4243" s="586">
        <f t="shared" si="269"/>
        <v>3.5</v>
      </c>
      <c r="F4243">
        <v>4242</v>
      </c>
      <c r="G4243" s="587">
        <f t="shared" si="270"/>
        <v>472605</v>
      </c>
      <c r="H4243" s="586">
        <f t="shared" ref="H4243:H4306" si="271">$L$7</f>
        <v>7</v>
      </c>
    </row>
    <row r="4244" spans="1:8" x14ac:dyDescent="0.25">
      <c r="A4244">
        <v>4243</v>
      </c>
      <c r="B4244" s="579">
        <f t="shared" si="268"/>
        <v>236302.5</v>
      </c>
      <c r="C4244" s="586">
        <f t="shared" si="269"/>
        <v>3.5</v>
      </c>
      <c r="F4244">
        <v>4243</v>
      </c>
      <c r="G4244" s="587">
        <f t="shared" si="270"/>
        <v>472605</v>
      </c>
      <c r="H4244" s="586">
        <f t="shared" si="271"/>
        <v>7</v>
      </c>
    </row>
    <row r="4245" spans="1:8" x14ac:dyDescent="0.25">
      <c r="A4245">
        <v>4244</v>
      </c>
      <c r="B4245" s="579">
        <f t="shared" si="268"/>
        <v>236302.5</v>
      </c>
      <c r="C4245" s="586">
        <f t="shared" si="269"/>
        <v>3.5</v>
      </c>
      <c r="F4245">
        <v>4244</v>
      </c>
      <c r="G4245" s="587">
        <f t="shared" si="270"/>
        <v>472605</v>
      </c>
      <c r="H4245" s="586">
        <f t="shared" si="271"/>
        <v>7</v>
      </c>
    </row>
    <row r="4246" spans="1:8" x14ac:dyDescent="0.25">
      <c r="A4246">
        <v>4245</v>
      </c>
      <c r="B4246" s="579">
        <f t="shared" si="268"/>
        <v>236302.5</v>
      </c>
      <c r="C4246" s="586">
        <f t="shared" si="269"/>
        <v>3.5</v>
      </c>
      <c r="F4246">
        <v>4245</v>
      </c>
      <c r="G4246" s="587">
        <f t="shared" si="270"/>
        <v>472605</v>
      </c>
      <c r="H4246" s="586">
        <f t="shared" si="271"/>
        <v>7</v>
      </c>
    </row>
    <row r="4247" spans="1:8" x14ac:dyDescent="0.25">
      <c r="A4247">
        <v>4246</v>
      </c>
      <c r="B4247" s="579">
        <f t="shared" si="268"/>
        <v>236302.5</v>
      </c>
      <c r="C4247" s="586">
        <f t="shared" si="269"/>
        <v>3.5</v>
      </c>
      <c r="F4247">
        <v>4246</v>
      </c>
      <c r="G4247" s="587">
        <f t="shared" si="270"/>
        <v>472605</v>
      </c>
      <c r="H4247" s="586">
        <f t="shared" si="271"/>
        <v>7</v>
      </c>
    </row>
    <row r="4248" spans="1:8" x14ac:dyDescent="0.25">
      <c r="A4248">
        <v>4247</v>
      </c>
      <c r="B4248" s="579">
        <f t="shared" si="268"/>
        <v>236302.5</v>
      </c>
      <c r="C4248" s="586">
        <f t="shared" si="269"/>
        <v>3.5</v>
      </c>
      <c r="F4248">
        <v>4247</v>
      </c>
      <c r="G4248" s="587">
        <f t="shared" si="270"/>
        <v>472605</v>
      </c>
      <c r="H4248" s="586">
        <f t="shared" si="271"/>
        <v>7</v>
      </c>
    </row>
    <row r="4249" spans="1:8" x14ac:dyDescent="0.25">
      <c r="A4249">
        <v>4248</v>
      </c>
      <c r="B4249" s="579">
        <f t="shared" si="268"/>
        <v>236302.5</v>
      </c>
      <c r="C4249" s="586">
        <f t="shared" si="269"/>
        <v>3.5</v>
      </c>
      <c r="F4249">
        <v>4248</v>
      </c>
      <c r="G4249" s="587">
        <f t="shared" si="270"/>
        <v>472605</v>
      </c>
      <c r="H4249" s="586">
        <f t="shared" si="271"/>
        <v>7</v>
      </c>
    </row>
    <row r="4250" spans="1:8" x14ac:dyDescent="0.25">
      <c r="A4250">
        <v>4249</v>
      </c>
      <c r="B4250" s="579">
        <f t="shared" si="268"/>
        <v>236302.5</v>
      </c>
      <c r="C4250" s="586">
        <f t="shared" si="269"/>
        <v>3.5</v>
      </c>
      <c r="F4250">
        <v>4249</v>
      </c>
      <c r="G4250" s="587">
        <f t="shared" si="270"/>
        <v>472605</v>
      </c>
      <c r="H4250" s="586">
        <f t="shared" si="271"/>
        <v>7</v>
      </c>
    </row>
    <row r="4251" spans="1:8" x14ac:dyDescent="0.25">
      <c r="A4251">
        <v>4250</v>
      </c>
      <c r="B4251" s="579">
        <f t="shared" ref="B4251:B4314" si="272">3.5*$D$2</f>
        <v>236302.5</v>
      </c>
      <c r="C4251" s="586">
        <f t="shared" si="269"/>
        <v>3.5</v>
      </c>
      <c r="F4251">
        <v>4250</v>
      </c>
      <c r="G4251" s="587">
        <f t="shared" si="270"/>
        <v>472605</v>
      </c>
      <c r="H4251" s="586">
        <f t="shared" si="271"/>
        <v>7</v>
      </c>
    </row>
    <row r="4252" spans="1:8" x14ac:dyDescent="0.25">
      <c r="A4252">
        <v>4251</v>
      </c>
      <c r="B4252" s="579">
        <f t="shared" si="272"/>
        <v>236302.5</v>
      </c>
      <c r="C4252" s="586">
        <f t="shared" si="269"/>
        <v>3.5</v>
      </c>
      <c r="F4252">
        <v>4251</v>
      </c>
      <c r="G4252" s="587">
        <f t="shared" si="270"/>
        <v>472605</v>
      </c>
      <c r="H4252" s="586">
        <f t="shared" si="271"/>
        <v>7</v>
      </c>
    </row>
    <row r="4253" spans="1:8" x14ac:dyDescent="0.25">
      <c r="A4253">
        <v>4252</v>
      </c>
      <c r="B4253" s="579">
        <f t="shared" si="272"/>
        <v>236302.5</v>
      </c>
      <c r="C4253" s="586">
        <f t="shared" si="269"/>
        <v>3.5</v>
      </c>
      <c r="F4253">
        <v>4252</v>
      </c>
      <c r="G4253" s="587">
        <f t="shared" si="270"/>
        <v>472605</v>
      </c>
      <c r="H4253" s="586">
        <f t="shared" si="271"/>
        <v>7</v>
      </c>
    </row>
    <row r="4254" spans="1:8" x14ac:dyDescent="0.25">
      <c r="A4254">
        <v>4253</v>
      </c>
      <c r="B4254" s="579">
        <f t="shared" si="272"/>
        <v>236302.5</v>
      </c>
      <c r="C4254" s="586">
        <f t="shared" si="269"/>
        <v>3.5</v>
      </c>
      <c r="F4254">
        <v>4253</v>
      </c>
      <c r="G4254" s="587">
        <f t="shared" si="270"/>
        <v>472605</v>
      </c>
      <c r="H4254" s="586">
        <f t="shared" si="271"/>
        <v>7</v>
      </c>
    </row>
    <row r="4255" spans="1:8" x14ac:dyDescent="0.25">
      <c r="A4255">
        <v>4254</v>
      </c>
      <c r="B4255" s="579">
        <f t="shared" si="272"/>
        <v>236302.5</v>
      </c>
      <c r="C4255" s="586">
        <f t="shared" si="269"/>
        <v>3.5</v>
      </c>
      <c r="F4255">
        <v>4254</v>
      </c>
      <c r="G4255" s="587">
        <f t="shared" si="270"/>
        <v>472605</v>
      </c>
      <c r="H4255" s="586">
        <f t="shared" si="271"/>
        <v>7</v>
      </c>
    </row>
    <row r="4256" spans="1:8" x14ac:dyDescent="0.25">
      <c r="A4256">
        <v>4255</v>
      </c>
      <c r="B4256" s="579">
        <f t="shared" si="272"/>
        <v>236302.5</v>
      </c>
      <c r="C4256" s="586">
        <f t="shared" si="269"/>
        <v>3.5</v>
      </c>
      <c r="F4256">
        <v>4255</v>
      </c>
      <c r="G4256" s="587">
        <f t="shared" si="270"/>
        <v>472605</v>
      </c>
      <c r="H4256" s="586">
        <f t="shared" si="271"/>
        <v>7</v>
      </c>
    </row>
    <row r="4257" spans="1:8" x14ac:dyDescent="0.25">
      <c r="A4257">
        <v>4256</v>
      </c>
      <c r="B4257" s="579">
        <f t="shared" si="272"/>
        <v>236302.5</v>
      </c>
      <c r="C4257" s="586">
        <f t="shared" si="269"/>
        <v>3.5</v>
      </c>
      <c r="F4257">
        <v>4256</v>
      </c>
      <c r="G4257" s="587">
        <f t="shared" si="270"/>
        <v>472605</v>
      </c>
      <c r="H4257" s="586">
        <f t="shared" si="271"/>
        <v>7</v>
      </c>
    </row>
    <row r="4258" spans="1:8" x14ac:dyDescent="0.25">
      <c r="A4258">
        <v>4257</v>
      </c>
      <c r="B4258" s="579">
        <f t="shared" si="272"/>
        <v>236302.5</v>
      </c>
      <c r="C4258" s="586">
        <f t="shared" si="269"/>
        <v>3.5</v>
      </c>
      <c r="F4258">
        <v>4257</v>
      </c>
      <c r="G4258" s="587">
        <f t="shared" si="270"/>
        <v>472605</v>
      </c>
      <c r="H4258" s="586">
        <f t="shared" si="271"/>
        <v>7</v>
      </c>
    </row>
    <row r="4259" spans="1:8" x14ac:dyDescent="0.25">
      <c r="A4259">
        <v>4258</v>
      </c>
      <c r="B4259" s="579">
        <f t="shared" si="272"/>
        <v>236302.5</v>
      </c>
      <c r="C4259" s="586">
        <f t="shared" si="269"/>
        <v>3.5</v>
      </c>
      <c r="F4259">
        <v>4258</v>
      </c>
      <c r="G4259" s="587">
        <f t="shared" si="270"/>
        <v>472605</v>
      </c>
      <c r="H4259" s="586">
        <f t="shared" si="271"/>
        <v>7</v>
      </c>
    </row>
    <row r="4260" spans="1:8" x14ac:dyDescent="0.25">
      <c r="A4260">
        <v>4259</v>
      </c>
      <c r="B4260" s="579">
        <f t="shared" si="272"/>
        <v>236302.5</v>
      </c>
      <c r="C4260" s="586">
        <f t="shared" si="269"/>
        <v>3.5</v>
      </c>
      <c r="F4260">
        <v>4259</v>
      </c>
      <c r="G4260" s="587">
        <f t="shared" si="270"/>
        <v>472605</v>
      </c>
      <c r="H4260" s="586">
        <f t="shared" si="271"/>
        <v>7</v>
      </c>
    </row>
    <row r="4261" spans="1:8" x14ac:dyDescent="0.25">
      <c r="A4261">
        <v>4260</v>
      </c>
      <c r="B4261" s="579">
        <f t="shared" si="272"/>
        <v>236302.5</v>
      </c>
      <c r="C4261" s="586">
        <f t="shared" si="269"/>
        <v>3.5</v>
      </c>
      <c r="F4261">
        <v>4260</v>
      </c>
      <c r="G4261" s="587">
        <f t="shared" si="270"/>
        <v>472605</v>
      </c>
      <c r="H4261" s="586">
        <f t="shared" si="271"/>
        <v>7</v>
      </c>
    </row>
    <row r="4262" spans="1:8" x14ac:dyDescent="0.25">
      <c r="A4262">
        <v>4261</v>
      </c>
      <c r="B4262" s="579">
        <f t="shared" si="272"/>
        <v>236302.5</v>
      </c>
      <c r="C4262" s="586">
        <f t="shared" si="269"/>
        <v>3.5</v>
      </c>
      <c r="F4262">
        <v>4261</v>
      </c>
      <c r="G4262" s="587">
        <f t="shared" si="270"/>
        <v>472605</v>
      </c>
      <c r="H4262" s="586">
        <f t="shared" si="271"/>
        <v>7</v>
      </c>
    </row>
    <row r="4263" spans="1:8" x14ac:dyDescent="0.25">
      <c r="A4263">
        <v>4262</v>
      </c>
      <c r="B4263" s="579">
        <f t="shared" si="272"/>
        <v>236302.5</v>
      </c>
      <c r="C4263" s="586">
        <f t="shared" si="269"/>
        <v>3.5</v>
      </c>
      <c r="F4263">
        <v>4262</v>
      </c>
      <c r="G4263" s="587">
        <f t="shared" si="270"/>
        <v>472605</v>
      </c>
      <c r="H4263" s="586">
        <f t="shared" si="271"/>
        <v>7</v>
      </c>
    </row>
    <row r="4264" spans="1:8" x14ac:dyDescent="0.25">
      <c r="A4264">
        <v>4263</v>
      </c>
      <c r="B4264" s="579">
        <f t="shared" si="272"/>
        <v>236302.5</v>
      </c>
      <c r="C4264" s="586">
        <f t="shared" si="269"/>
        <v>3.5</v>
      </c>
      <c r="F4264">
        <v>4263</v>
      </c>
      <c r="G4264" s="587">
        <f t="shared" si="270"/>
        <v>472605</v>
      </c>
      <c r="H4264" s="586">
        <f t="shared" si="271"/>
        <v>7</v>
      </c>
    </row>
    <row r="4265" spans="1:8" x14ac:dyDescent="0.25">
      <c r="A4265">
        <v>4264</v>
      </c>
      <c r="B4265" s="579">
        <f t="shared" si="272"/>
        <v>236302.5</v>
      </c>
      <c r="C4265" s="586">
        <f t="shared" si="269"/>
        <v>3.5</v>
      </c>
      <c r="F4265">
        <v>4264</v>
      </c>
      <c r="G4265" s="587">
        <f t="shared" si="270"/>
        <v>472605</v>
      </c>
      <c r="H4265" s="586">
        <f t="shared" si="271"/>
        <v>7</v>
      </c>
    </row>
    <row r="4266" spans="1:8" x14ac:dyDescent="0.25">
      <c r="A4266">
        <v>4265</v>
      </c>
      <c r="B4266" s="579">
        <f t="shared" si="272"/>
        <v>236302.5</v>
      </c>
      <c r="C4266" s="586">
        <f t="shared" si="269"/>
        <v>3.5</v>
      </c>
      <c r="F4266">
        <v>4265</v>
      </c>
      <c r="G4266" s="587">
        <f t="shared" si="270"/>
        <v>472605</v>
      </c>
      <c r="H4266" s="586">
        <f t="shared" si="271"/>
        <v>7</v>
      </c>
    </row>
    <row r="4267" spans="1:8" x14ac:dyDescent="0.25">
      <c r="A4267">
        <v>4266</v>
      </c>
      <c r="B4267" s="579">
        <f t="shared" si="272"/>
        <v>236302.5</v>
      </c>
      <c r="C4267" s="586">
        <f t="shared" si="269"/>
        <v>3.5</v>
      </c>
      <c r="F4267">
        <v>4266</v>
      </c>
      <c r="G4267" s="587">
        <f t="shared" si="270"/>
        <v>472605</v>
      </c>
      <c r="H4267" s="586">
        <f t="shared" si="271"/>
        <v>7</v>
      </c>
    </row>
    <row r="4268" spans="1:8" x14ac:dyDescent="0.25">
      <c r="A4268">
        <v>4267</v>
      </c>
      <c r="B4268" s="579">
        <f t="shared" si="272"/>
        <v>236302.5</v>
      </c>
      <c r="C4268" s="586">
        <f t="shared" si="269"/>
        <v>3.5</v>
      </c>
      <c r="F4268">
        <v>4267</v>
      </c>
      <c r="G4268" s="587">
        <f t="shared" si="270"/>
        <v>472605</v>
      </c>
      <c r="H4268" s="586">
        <f t="shared" si="271"/>
        <v>7</v>
      </c>
    </row>
    <row r="4269" spans="1:8" x14ac:dyDescent="0.25">
      <c r="A4269">
        <v>4268</v>
      </c>
      <c r="B4269" s="579">
        <f t="shared" si="272"/>
        <v>236302.5</v>
      </c>
      <c r="C4269" s="586">
        <f t="shared" si="269"/>
        <v>3.5</v>
      </c>
      <c r="F4269">
        <v>4268</v>
      </c>
      <c r="G4269" s="587">
        <f t="shared" si="270"/>
        <v>472605</v>
      </c>
      <c r="H4269" s="586">
        <f t="shared" si="271"/>
        <v>7</v>
      </c>
    </row>
    <row r="4270" spans="1:8" x14ac:dyDescent="0.25">
      <c r="A4270">
        <v>4269</v>
      </c>
      <c r="B4270" s="579">
        <f t="shared" si="272"/>
        <v>236302.5</v>
      </c>
      <c r="C4270" s="586">
        <f t="shared" si="269"/>
        <v>3.5</v>
      </c>
      <c r="F4270">
        <v>4269</v>
      </c>
      <c r="G4270" s="587">
        <f t="shared" si="270"/>
        <v>472605</v>
      </c>
      <c r="H4270" s="586">
        <f t="shared" si="271"/>
        <v>7</v>
      </c>
    </row>
    <row r="4271" spans="1:8" x14ac:dyDescent="0.25">
      <c r="A4271">
        <v>4270</v>
      </c>
      <c r="B4271" s="579">
        <f t="shared" si="272"/>
        <v>236302.5</v>
      </c>
      <c r="C4271" s="586">
        <f t="shared" si="269"/>
        <v>3.5</v>
      </c>
      <c r="F4271">
        <v>4270</v>
      </c>
      <c r="G4271" s="587">
        <f t="shared" si="270"/>
        <v>472605</v>
      </c>
      <c r="H4271" s="586">
        <f t="shared" si="271"/>
        <v>7</v>
      </c>
    </row>
    <row r="4272" spans="1:8" x14ac:dyDescent="0.25">
      <c r="A4272">
        <v>4271</v>
      </c>
      <c r="B4272" s="579">
        <f t="shared" si="272"/>
        <v>236302.5</v>
      </c>
      <c r="C4272" s="586">
        <f t="shared" si="269"/>
        <v>3.5</v>
      </c>
      <c r="F4272">
        <v>4271</v>
      </c>
      <c r="G4272" s="587">
        <f t="shared" si="270"/>
        <v>472605</v>
      </c>
      <c r="H4272" s="586">
        <f t="shared" si="271"/>
        <v>7</v>
      </c>
    </row>
    <row r="4273" spans="1:8" x14ac:dyDescent="0.25">
      <c r="A4273">
        <v>4272</v>
      </c>
      <c r="B4273" s="579">
        <f t="shared" si="272"/>
        <v>236302.5</v>
      </c>
      <c r="C4273" s="586">
        <f t="shared" si="269"/>
        <v>3.5</v>
      </c>
      <c r="F4273">
        <v>4272</v>
      </c>
      <c r="G4273" s="587">
        <f t="shared" si="270"/>
        <v>472605</v>
      </c>
      <c r="H4273" s="586">
        <f t="shared" si="271"/>
        <v>7</v>
      </c>
    </row>
    <row r="4274" spans="1:8" x14ac:dyDescent="0.25">
      <c r="A4274">
        <v>4273</v>
      </c>
      <c r="B4274" s="579">
        <f t="shared" si="272"/>
        <v>236302.5</v>
      </c>
      <c r="C4274" s="586">
        <f t="shared" si="269"/>
        <v>3.5</v>
      </c>
      <c r="F4274">
        <v>4273</v>
      </c>
      <c r="G4274" s="587">
        <f t="shared" si="270"/>
        <v>472605</v>
      </c>
      <c r="H4274" s="586">
        <f t="shared" si="271"/>
        <v>7</v>
      </c>
    </row>
    <row r="4275" spans="1:8" x14ac:dyDescent="0.25">
      <c r="A4275">
        <v>4274</v>
      </c>
      <c r="B4275" s="579">
        <f t="shared" si="272"/>
        <v>236302.5</v>
      </c>
      <c r="C4275" s="586">
        <f t="shared" si="269"/>
        <v>3.5</v>
      </c>
      <c r="F4275">
        <v>4274</v>
      </c>
      <c r="G4275" s="587">
        <f t="shared" si="270"/>
        <v>472605</v>
      </c>
      <c r="H4275" s="586">
        <f t="shared" si="271"/>
        <v>7</v>
      </c>
    </row>
    <row r="4276" spans="1:8" x14ac:dyDescent="0.25">
      <c r="A4276">
        <v>4275</v>
      </c>
      <c r="B4276" s="579">
        <f t="shared" si="272"/>
        <v>236302.5</v>
      </c>
      <c r="C4276" s="586">
        <f t="shared" si="269"/>
        <v>3.5</v>
      </c>
      <c r="F4276">
        <v>4275</v>
      </c>
      <c r="G4276" s="587">
        <f t="shared" si="270"/>
        <v>472605</v>
      </c>
      <c r="H4276" s="586">
        <f t="shared" si="271"/>
        <v>7</v>
      </c>
    </row>
    <row r="4277" spans="1:8" x14ac:dyDescent="0.25">
      <c r="A4277">
        <v>4276</v>
      </c>
      <c r="B4277" s="579">
        <f t="shared" si="272"/>
        <v>236302.5</v>
      </c>
      <c r="C4277" s="586">
        <f t="shared" si="269"/>
        <v>3.5</v>
      </c>
      <c r="F4277">
        <v>4276</v>
      </c>
      <c r="G4277" s="587">
        <f t="shared" si="270"/>
        <v>472605</v>
      </c>
      <c r="H4277" s="586">
        <f t="shared" si="271"/>
        <v>7</v>
      </c>
    </row>
    <row r="4278" spans="1:8" x14ac:dyDescent="0.25">
      <c r="A4278">
        <v>4277</v>
      </c>
      <c r="B4278" s="579">
        <f t="shared" si="272"/>
        <v>236302.5</v>
      </c>
      <c r="C4278" s="586">
        <f t="shared" si="269"/>
        <v>3.5</v>
      </c>
      <c r="F4278">
        <v>4277</v>
      </c>
      <c r="G4278" s="587">
        <f t="shared" si="270"/>
        <v>472605</v>
      </c>
      <c r="H4278" s="586">
        <f t="shared" si="271"/>
        <v>7</v>
      </c>
    </row>
    <row r="4279" spans="1:8" x14ac:dyDescent="0.25">
      <c r="A4279">
        <v>4278</v>
      </c>
      <c r="B4279" s="579">
        <f t="shared" si="272"/>
        <v>236302.5</v>
      </c>
      <c r="C4279" s="586">
        <f t="shared" si="269"/>
        <v>3.5</v>
      </c>
      <c r="F4279">
        <v>4278</v>
      </c>
      <c r="G4279" s="587">
        <f t="shared" si="270"/>
        <v>472605</v>
      </c>
      <c r="H4279" s="586">
        <f t="shared" si="271"/>
        <v>7</v>
      </c>
    </row>
    <row r="4280" spans="1:8" x14ac:dyDescent="0.25">
      <c r="A4280">
        <v>4279</v>
      </c>
      <c r="B4280" s="579">
        <f t="shared" si="272"/>
        <v>236302.5</v>
      </c>
      <c r="C4280" s="586">
        <f t="shared" si="269"/>
        <v>3.5</v>
      </c>
      <c r="F4280">
        <v>4279</v>
      </c>
      <c r="G4280" s="587">
        <f t="shared" si="270"/>
        <v>472605</v>
      </c>
      <c r="H4280" s="586">
        <f t="shared" si="271"/>
        <v>7</v>
      </c>
    </row>
    <row r="4281" spans="1:8" x14ac:dyDescent="0.25">
      <c r="A4281">
        <v>4280</v>
      </c>
      <c r="B4281" s="579">
        <f t="shared" si="272"/>
        <v>236302.5</v>
      </c>
      <c r="C4281" s="586">
        <f t="shared" si="269"/>
        <v>3.5</v>
      </c>
      <c r="F4281">
        <v>4280</v>
      </c>
      <c r="G4281" s="587">
        <f t="shared" si="270"/>
        <v>472605</v>
      </c>
      <c r="H4281" s="586">
        <f t="shared" si="271"/>
        <v>7</v>
      </c>
    </row>
    <row r="4282" spans="1:8" x14ac:dyDescent="0.25">
      <c r="A4282">
        <v>4281</v>
      </c>
      <c r="B4282" s="579">
        <f t="shared" si="272"/>
        <v>236302.5</v>
      </c>
      <c r="C4282" s="586">
        <f t="shared" si="269"/>
        <v>3.5</v>
      </c>
      <c r="F4282">
        <v>4281</v>
      </c>
      <c r="G4282" s="587">
        <f t="shared" si="270"/>
        <v>472605</v>
      </c>
      <c r="H4282" s="586">
        <f t="shared" si="271"/>
        <v>7</v>
      </c>
    </row>
    <row r="4283" spans="1:8" x14ac:dyDescent="0.25">
      <c r="A4283">
        <v>4282</v>
      </c>
      <c r="B4283" s="579">
        <f t="shared" si="272"/>
        <v>236302.5</v>
      </c>
      <c r="C4283" s="586">
        <f t="shared" si="269"/>
        <v>3.5</v>
      </c>
      <c r="F4283">
        <v>4282</v>
      </c>
      <c r="G4283" s="587">
        <f t="shared" si="270"/>
        <v>472605</v>
      </c>
      <c r="H4283" s="586">
        <f t="shared" si="271"/>
        <v>7</v>
      </c>
    </row>
    <row r="4284" spans="1:8" x14ac:dyDescent="0.25">
      <c r="A4284">
        <v>4283</v>
      </c>
      <c r="B4284" s="579">
        <f t="shared" si="272"/>
        <v>236302.5</v>
      </c>
      <c r="C4284" s="586">
        <f t="shared" si="269"/>
        <v>3.5</v>
      </c>
      <c r="F4284">
        <v>4283</v>
      </c>
      <c r="G4284" s="587">
        <f t="shared" si="270"/>
        <v>472605</v>
      </c>
      <c r="H4284" s="586">
        <f t="shared" si="271"/>
        <v>7</v>
      </c>
    </row>
    <row r="4285" spans="1:8" x14ac:dyDescent="0.25">
      <c r="A4285">
        <v>4284</v>
      </c>
      <c r="B4285" s="579">
        <f t="shared" si="272"/>
        <v>236302.5</v>
      </c>
      <c r="C4285" s="586">
        <f t="shared" si="269"/>
        <v>3.5</v>
      </c>
      <c r="F4285">
        <v>4284</v>
      </c>
      <c r="G4285" s="587">
        <f t="shared" si="270"/>
        <v>472605</v>
      </c>
      <c r="H4285" s="586">
        <f t="shared" si="271"/>
        <v>7</v>
      </c>
    </row>
    <row r="4286" spans="1:8" x14ac:dyDescent="0.25">
      <c r="A4286">
        <v>4285</v>
      </c>
      <c r="B4286" s="579">
        <f t="shared" si="272"/>
        <v>236302.5</v>
      </c>
      <c r="C4286" s="586">
        <f t="shared" si="269"/>
        <v>3.5</v>
      </c>
      <c r="F4286">
        <v>4285</v>
      </c>
      <c r="G4286" s="587">
        <f t="shared" si="270"/>
        <v>472605</v>
      </c>
      <c r="H4286" s="586">
        <f t="shared" si="271"/>
        <v>7</v>
      </c>
    </row>
    <row r="4287" spans="1:8" x14ac:dyDescent="0.25">
      <c r="A4287">
        <v>4286</v>
      </c>
      <c r="B4287" s="579">
        <f t="shared" si="272"/>
        <v>236302.5</v>
      </c>
      <c r="C4287" s="586">
        <f t="shared" si="269"/>
        <v>3.5</v>
      </c>
      <c r="F4287">
        <v>4286</v>
      </c>
      <c r="G4287" s="587">
        <f t="shared" si="270"/>
        <v>472605</v>
      </c>
      <c r="H4287" s="586">
        <f t="shared" si="271"/>
        <v>7</v>
      </c>
    </row>
    <row r="4288" spans="1:8" x14ac:dyDescent="0.25">
      <c r="A4288">
        <v>4287</v>
      </c>
      <c r="B4288" s="579">
        <f t="shared" si="272"/>
        <v>236302.5</v>
      </c>
      <c r="C4288" s="586">
        <f t="shared" si="269"/>
        <v>3.5</v>
      </c>
      <c r="F4288">
        <v>4287</v>
      </c>
      <c r="G4288" s="587">
        <f t="shared" si="270"/>
        <v>472605</v>
      </c>
      <c r="H4288" s="586">
        <f t="shared" si="271"/>
        <v>7</v>
      </c>
    </row>
    <row r="4289" spans="1:8" x14ac:dyDescent="0.25">
      <c r="A4289">
        <v>4288</v>
      </c>
      <c r="B4289" s="579">
        <f t="shared" si="272"/>
        <v>236302.5</v>
      </c>
      <c r="C4289" s="586">
        <f t="shared" si="269"/>
        <v>3.5</v>
      </c>
      <c r="F4289">
        <v>4288</v>
      </c>
      <c r="G4289" s="587">
        <f t="shared" si="270"/>
        <v>472605</v>
      </c>
      <c r="H4289" s="586">
        <f t="shared" si="271"/>
        <v>7</v>
      </c>
    </row>
    <row r="4290" spans="1:8" x14ac:dyDescent="0.25">
      <c r="A4290">
        <v>4289</v>
      </c>
      <c r="B4290" s="579">
        <f t="shared" si="272"/>
        <v>236302.5</v>
      </c>
      <c r="C4290" s="586">
        <f t="shared" si="269"/>
        <v>3.5</v>
      </c>
      <c r="F4290">
        <v>4289</v>
      </c>
      <c r="G4290" s="587">
        <f t="shared" si="270"/>
        <v>472605</v>
      </c>
      <c r="H4290" s="586">
        <f t="shared" si="271"/>
        <v>7</v>
      </c>
    </row>
    <row r="4291" spans="1:8" x14ac:dyDescent="0.25">
      <c r="A4291">
        <v>4290</v>
      </c>
      <c r="B4291" s="579">
        <f t="shared" si="272"/>
        <v>236302.5</v>
      </c>
      <c r="C4291" s="586">
        <f t="shared" ref="C4291:C4354" si="273">B4291/$D$2</f>
        <v>3.5</v>
      </c>
      <c r="F4291">
        <v>4290</v>
      </c>
      <c r="G4291" s="587">
        <f t="shared" ref="G4291:G4354" si="274">H4291*$D$2</f>
        <v>472605</v>
      </c>
      <c r="H4291" s="586">
        <f t="shared" si="271"/>
        <v>7</v>
      </c>
    </row>
    <row r="4292" spans="1:8" x14ac:dyDescent="0.25">
      <c r="A4292">
        <v>4291</v>
      </c>
      <c r="B4292" s="579">
        <f t="shared" si="272"/>
        <v>236302.5</v>
      </c>
      <c r="C4292" s="586">
        <f t="shared" si="273"/>
        <v>3.5</v>
      </c>
      <c r="F4292">
        <v>4291</v>
      </c>
      <c r="G4292" s="587">
        <f t="shared" si="274"/>
        <v>472605</v>
      </c>
      <c r="H4292" s="586">
        <f t="shared" si="271"/>
        <v>7</v>
      </c>
    </row>
    <row r="4293" spans="1:8" x14ac:dyDescent="0.25">
      <c r="A4293">
        <v>4292</v>
      </c>
      <c r="B4293" s="579">
        <f t="shared" si="272"/>
        <v>236302.5</v>
      </c>
      <c r="C4293" s="586">
        <f t="shared" si="273"/>
        <v>3.5</v>
      </c>
      <c r="F4293">
        <v>4292</v>
      </c>
      <c r="G4293" s="587">
        <f t="shared" si="274"/>
        <v>472605</v>
      </c>
      <c r="H4293" s="586">
        <f t="shared" si="271"/>
        <v>7</v>
      </c>
    </row>
    <row r="4294" spans="1:8" x14ac:dyDescent="0.25">
      <c r="A4294">
        <v>4293</v>
      </c>
      <c r="B4294" s="579">
        <f t="shared" si="272"/>
        <v>236302.5</v>
      </c>
      <c r="C4294" s="586">
        <f t="shared" si="273"/>
        <v>3.5</v>
      </c>
      <c r="F4294">
        <v>4293</v>
      </c>
      <c r="G4294" s="587">
        <f t="shared" si="274"/>
        <v>472605</v>
      </c>
      <c r="H4294" s="586">
        <f t="shared" si="271"/>
        <v>7</v>
      </c>
    </row>
    <row r="4295" spans="1:8" x14ac:dyDescent="0.25">
      <c r="A4295">
        <v>4294</v>
      </c>
      <c r="B4295" s="579">
        <f t="shared" si="272"/>
        <v>236302.5</v>
      </c>
      <c r="C4295" s="586">
        <f t="shared" si="273"/>
        <v>3.5</v>
      </c>
      <c r="F4295">
        <v>4294</v>
      </c>
      <c r="G4295" s="587">
        <f t="shared" si="274"/>
        <v>472605</v>
      </c>
      <c r="H4295" s="586">
        <f t="shared" si="271"/>
        <v>7</v>
      </c>
    </row>
    <row r="4296" spans="1:8" x14ac:dyDescent="0.25">
      <c r="A4296">
        <v>4295</v>
      </c>
      <c r="B4296" s="579">
        <f t="shared" si="272"/>
        <v>236302.5</v>
      </c>
      <c r="C4296" s="586">
        <f t="shared" si="273"/>
        <v>3.5</v>
      </c>
      <c r="F4296">
        <v>4295</v>
      </c>
      <c r="G4296" s="587">
        <f t="shared" si="274"/>
        <v>472605</v>
      </c>
      <c r="H4296" s="586">
        <f t="shared" si="271"/>
        <v>7</v>
      </c>
    </row>
    <row r="4297" spans="1:8" x14ac:dyDescent="0.25">
      <c r="A4297">
        <v>4296</v>
      </c>
      <c r="B4297" s="579">
        <f t="shared" si="272"/>
        <v>236302.5</v>
      </c>
      <c r="C4297" s="586">
        <f t="shared" si="273"/>
        <v>3.5</v>
      </c>
      <c r="F4297">
        <v>4296</v>
      </c>
      <c r="G4297" s="587">
        <f t="shared" si="274"/>
        <v>472605</v>
      </c>
      <c r="H4297" s="586">
        <f t="shared" si="271"/>
        <v>7</v>
      </c>
    </row>
    <row r="4298" spans="1:8" x14ac:dyDescent="0.25">
      <c r="A4298">
        <v>4297</v>
      </c>
      <c r="B4298" s="579">
        <f t="shared" si="272"/>
        <v>236302.5</v>
      </c>
      <c r="C4298" s="586">
        <f t="shared" si="273"/>
        <v>3.5</v>
      </c>
      <c r="F4298">
        <v>4297</v>
      </c>
      <c r="G4298" s="587">
        <f t="shared" si="274"/>
        <v>472605</v>
      </c>
      <c r="H4298" s="586">
        <f t="shared" si="271"/>
        <v>7</v>
      </c>
    </row>
    <row r="4299" spans="1:8" x14ac:dyDescent="0.25">
      <c r="A4299">
        <v>4298</v>
      </c>
      <c r="B4299" s="579">
        <f t="shared" si="272"/>
        <v>236302.5</v>
      </c>
      <c r="C4299" s="586">
        <f t="shared" si="273"/>
        <v>3.5</v>
      </c>
      <c r="F4299">
        <v>4298</v>
      </c>
      <c r="G4299" s="587">
        <f t="shared" si="274"/>
        <v>472605</v>
      </c>
      <c r="H4299" s="586">
        <f t="shared" si="271"/>
        <v>7</v>
      </c>
    </row>
    <row r="4300" spans="1:8" x14ac:dyDescent="0.25">
      <c r="A4300">
        <v>4299</v>
      </c>
      <c r="B4300" s="579">
        <f t="shared" si="272"/>
        <v>236302.5</v>
      </c>
      <c r="C4300" s="586">
        <f t="shared" si="273"/>
        <v>3.5</v>
      </c>
      <c r="F4300">
        <v>4299</v>
      </c>
      <c r="G4300" s="587">
        <f t="shared" si="274"/>
        <v>472605</v>
      </c>
      <c r="H4300" s="586">
        <f t="shared" si="271"/>
        <v>7</v>
      </c>
    </row>
    <row r="4301" spans="1:8" x14ac:dyDescent="0.25">
      <c r="A4301">
        <v>4300</v>
      </c>
      <c r="B4301" s="579">
        <f t="shared" si="272"/>
        <v>236302.5</v>
      </c>
      <c r="C4301" s="586">
        <f t="shared" si="273"/>
        <v>3.5</v>
      </c>
      <c r="F4301">
        <v>4300</v>
      </c>
      <c r="G4301" s="587">
        <f t="shared" si="274"/>
        <v>472605</v>
      </c>
      <c r="H4301" s="586">
        <f t="shared" si="271"/>
        <v>7</v>
      </c>
    </row>
    <row r="4302" spans="1:8" x14ac:dyDescent="0.25">
      <c r="A4302">
        <v>4301</v>
      </c>
      <c r="B4302" s="579">
        <f t="shared" si="272"/>
        <v>236302.5</v>
      </c>
      <c r="C4302" s="586">
        <f t="shared" si="273"/>
        <v>3.5</v>
      </c>
      <c r="F4302">
        <v>4301</v>
      </c>
      <c r="G4302" s="587">
        <f t="shared" si="274"/>
        <v>472605</v>
      </c>
      <c r="H4302" s="586">
        <f t="shared" si="271"/>
        <v>7</v>
      </c>
    </row>
    <row r="4303" spans="1:8" x14ac:dyDescent="0.25">
      <c r="A4303">
        <v>4302</v>
      </c>
      <c r="B4303" s="579">
        <f t="shared" si="272"/>
        <v>236302.5</v>
      </c>
      <c r="C4303" s="586">
        <f t="shared" si="273"/>
        <v>3.5</v>
      </c>
      <c r="F4303">
        <v>4302</v>
      </c>
      <c r="G4303" s="587">
        <f t="shared" si="274"/>
        <v>472605</v>
      </c>
      <c r="H4303" s="586">
        <f t="shared" si="271"/>
        <v>7</v>
      </c>
    </row>
    <row r="4304" spans="1:8" x14ac:dyDescent="0.25">
      <c r="A4304">
        <v>4303</v>
      </c>
      <c r="B4304" s="579">
        <f t="shared" si="272"/>
        <v>236302.5</v>
      </c>
      <c r="C4304" s="586">
        <f t="shared" si="273"/>
        <v>3.5</v>
      </c>
      <c r="F4304">
        <v>4303</v>
      </c>
      <c r="G4304" s="587">
        <f t="shared" si="274"/>
        <v>472605</v>
      </c>
      <c r="H4304" s="586">
        <f t="shared" si="271"/>
        <v>7</v>
      </c>
    </row>
    <row r="4305" spans="1:8" x14ac:dyDescent="0.25">
      <c r="A4305">
        <v>4304</v>
      </c>
      <c r="B4305" s="579">
        <f t="shared" si="272"/>
        <v>236302.5</v>
      </c>
      <c r="C4305" s="586">
        <f t="shared" si="273"/>
        <v>3.5</v>
      </c>
      <c r="F4305">
        <v>4304</v>
      </c>
      <c r="G4305" s="587">
        <f t="shared" si="274"/>
        <v>472605</v>
      </c>
      <c r="H4305" s="586">
        <f t="shared" si="271"/>
        <v>7</v>
      </c>
    </row>
    <row r="4306" spans="1:8" x14ac:dyDescent="0.25">
      <c r="A4306">
        <v>4305</v>
      </c>
      <c r="B4306" s="579">
        <f t="shared" si="272"/>
        <v>236302.5</v>
      </c>
      <c r="C4306" s="586">
        <f t="shared" si="273"/>
        <v>3.5</v>
      </c>
      <c r="F4306">
        <v>4305</v>
      </c>
      <c r="G4306" s="587">
        <f t="shared" si="274"/>
        <v>472605</v>
      </c>
      <c r="H4306" s="586">
        <f t="shared" si="271"/>
        <v>7</v>
      </c>
    </row>
    <row r="4307" spans="1:8" x14ac:dyDescent="0.25">
      <c r="A4307">
        <v>4306</v>
      </c>
      <c r="B4307" s="579">
        <f t="shared" si="272"/>
        <v>236302.5</v>
      </c>
      <c r="C4307" s="586">
        <f t="shared" si="273"/>
        <v>3.5</v>
      </c>
      <c r="F4307">
        <v>4306</v>
      </c>
      <c r="G4307" s="587">
        <f t="shared" si="274"/>
        <v>472605</v>
      </c>
      <c r="H4307" s="586">
        <f t="shared" ref="H4307:H4370" si="275">$L$7</f>
        <v>7</v>
      </c>
    </row>
    <row r="4308" spans="1:8" x14ac:dyDescent="0.25">
      <c r="A4308">
        <v>4307</v>
      </c>
      <c r="B4308" s="579">
        <f t="shared" si="272"/>
        <v>236302.5</v>
      </c>
      <c r="C4308" s="586">
        <f t="shared" si="273"/>
        <v>3.5</v>
      </c>
      <c r="F4308">
        <v>4307</v>
      </c>
      <c r="G4308" s="587">
        <f t="shared" si="274"/>
        <v>472605</v>
      </c>
      <c r="H4308" s="586">
        <f t="shared" si="275"/>
        <v>7</v>
      </c>
    </row>
    <row r="4309" spans="1:8" x14ac:dyDescent="0.25">
      <c r="A4309">
        <v>4308</v>
      </c>
      <c r="B4309" s="579">
        <f t="shared" si="272"/>
        <v>236302.5</v>
      </c>
      <c r="C4309" s="586">
        <f t="shared" si="273"/>
        <v>3.5</v>
      </c>
      <c r="F4309">
        <v>4308</v>
      </c>
      <c r="G4309" s="587">
        <f t="shared" si="274"/>
        <v>472605</v>
      </c>
      <c r="H4309" s="586">
        <f t="shared" si="275"/>
        <v>7</v>
      </c>
    </row>
    <row r="4310" spans="1:8" x14ac:dyDescent="0.25">
      <c r="A4310">
        <v>4309</v>
      </c>
      <c r="B4310" s="579">
        <f t="shared" si="272"/>
        <v>236302.5</v>
      </c>
      <c r="C4310" s="586">
        <f t="shared" si="273"/>
        <v>3.5</v>
      </c>
      <c r="F4310">
        <v>4309</v>
      </c>
      <c r="G4310" s="587">
        <f t="shared" si="274"/>
        <v>472605</v>
      </c>
      <c r="H4310" s="586">
        <f t="shared" si="275"/>
        <v>7</v>
      </c>
    </row>
    <row r="4311" spans="1:8" x14ac:dyDescent="0.25">
      <c r="A4311">
        <v>4310</v>
      </c>
      <c r="B4311" s="579">
        <f t="shared" si="272"/>
        <v>236302.5</v>
      </c>
      <c r="C4311" s="586">
        <f t="shared" si="273"/>
        <v>3.5</v>
      </c>
      <c r="F4311">
        <v>4310</v>
      </c>
      <c r="G4311" s="587">
        <f t="shared" si="274"/>
        <v>472605</v>
      </c>
      <c r="H4311" s="586">
        <f t="shared" si="275"/>
        <v>7</v>
      </c>
    </row>
    <row r="4312" spans="1:8" x14ac:dyDescent="0.25">
      <c r="A4312">
        <v>4311</v>
      </c>
      <c r="B4312" s="579">
        <f t="shared" si="272"/>
        <v>236302.5</v>
      </c>
      <c r="C4312" s="586">
        <f t="shared" si="273"/>
        <v>3.5</v>
      </c>
      <c r="F4312">
        <v>4311</v>
      </c>
      <c r="G4312" s="587">
        <f t="shared" si="274"/>
        <v>472605</v>
      </c>
      <c r="H4312" s="586">
        <f t="shared" si="275"/>
        <v>7</v>
      </c>
    </row>
    <row r="4313" spans="1:8" x14ac:dyDescent="0.25">
      <c r="A4313">
        <v>4312</v>
      </c>
      <c r="B4313" s="579">
        <f t="shared" si="272"/>
        <v>236302.5</v>
      </c>
      <c r="C4313" s="586">
        <f t="shared" si="273"/>
        <v>3.5</v>
      </c>
      <c r="F4313">
        <v>4312</v>
      </c>
      <c r="G4313" s="587">
        <f t="shared" si="274"/>
        <v>472605</v>
      </c>
      <c r="H4313" s="586">
        <f t="shared" si="275"/>
        <v>7</v>
      </c>
    </row>
    <row r="4314" spans="1:8" x14ac:dyDescent="0.25">
      <c r="A4314">
        <v>4313</v>
      </c>
      <c r="B4314" s="579">
        <f t="shared" si="272"/>
        <v>236302.5</v>
      </c>
      <c r="C4314" s="586">
        <f t="shared" si="273"/>
        <v>3.5</v>
      </c>
      <c r="F4314">
        <v>4313</v>
      </c>
      <c r="G4314" s="587">
        <f t="shared" si="274"/>
        <v>472605</v>
      </c>
      <c r="H4314" s="586">
        <f t="shared" si="275"/>
        <v>7</v>
      </c>
    </row>
    <row r="4315" spans="1:8" x14ac:dyDescent="0.25">
      <c r="A4315">
        <v>4314</v>
      </c>
      <c r="B4315" s="579">
        <f t="shared" ref="B4315:B4378" si="276">3.5*$D$2</f>
        <v>236302.5</v>
      </c>
      <c r="C4315" s="586">
        <f t="shared" si="273"/>
        <v>3.5</v>
      </c>
      <c r="F4315">
        <v>4314</v>
      </c>
      <c r="G4315" s="587">
        <f t="shared" si="274"/>
        <v>472605</v>
      </c>
      <c r="H4315" s="586">
        <f t="shared" si="275"/>
        <v>7</v>
      </c>
    </row>
    <row r="4316" spans="1:8" x14ac:dyDescent="0.25">
      <c r="A4316">
        <v>4315</v>
      </c>
      <c r="B4316" s="579">
        <f t="shared" si="276"/>
        <v>236302.5</v>
      </c>
      <c r="C4316" s="586">
        <f t="shared" si="273"/>
        <v>3.5</v>
      </c>
      <c r="F4316">
        <v>4315</v>
      </c>
      <c r="G4316" s="587">
        <f t="shared" si="274"/>
        <v>472605</v>
      </c>
      <c r="H4316" s="586">
        <f t="shared" si="275"/>
        <v>7</v>
      </c>
    </row>
    <row r="4317" spans="1:8" x14ac:dyDescent="0.25">
      <c r="A4317">
        <v>4316</v>
      </c>
      <c r="B4317" s="579">
        <f t="shared" si="276"/>
        <v>236302.5</v>
      </c>
      <c r="C4317" s="586">
        <f t="shared" si="273"/>
        <v>3.5</v>
      </c>
      <c r="F4317">
        <v>4316</v>
      </c>
      <c r="G4317" s="587">
        <f t="shared" si="274"/>
        <v>472605</v>
      </c>
      <c r="H4317" s="586">
        <f t="shared" si="275"/>
        <v>7</v>
      </c>
    </row>
    <row r="4318" spans="1:8" x14ac:dyDescent="0.25">
      <c r="A4318">
        <v>4317</v>
      </c>
      <c r="B4318" s="579">
        <f t="shared" si="276"/>
        <v>236302.5</v>
      </c>
      <c r="C4318" s="586">
        <f t="shared" si="273"/>
        <v>3.5</v>
      </c>
      <c r="F4318">
        <v>4317</v>
      </c>
      <c r="G4318" s="587">
        <f t="shared" si="274"/>
        <v>472605</v>
      </c>
      <c r="H4318" s="586">
        <f t="shared" si="275"/>
        <v>7</v>
      </c>
    </row>
    <row r="4319" spans="1:8" x14ac:dyDescent="0.25">
      <c r="A4319">
        <v>4318</v>
      </c>
      <c r="B4319" s="579">
        <f t="shared" si="276"/>
        <v>236302.5</v>
      </c>
      <c r="C4319" s="586">
        <f t="shared" si="273"/>
        <v>3.5</v>
      </c>
      <c r="F4319">
        <v>4318</v>
      </c>
      <c r="G4319" s="587">
        <f t="shared" si="274"/>
        <v>472605</v>
      </c>
      <c r="H4319" s="586">
        <f t="shared" si="275"/>
        <v>7</v>
      </c>
    </row>
    <row r="4320" spans="1:8" x14ac:dyDescent="0.25">
      <c r="A4320">
        <v>4319</v>
      </c>
      <c r="B4320" s="579">
        <f t="shared" si="276"/>
        <v>236302.5</v>
      </c>
      <c r="C4320" s="586">
        <f t="shared" si="273"/>
        <v>3.5</v>
      </c>
      <c r="F4320">
        <v>4319</v>
      </c>
      <c r="G4320" s="587">
        <f t="shared" si="274"/>
        <v>472605</v>
      </c>
      <c r="H4320" s="586">
        <f t="shared" si="275"/>
        <v>7</v>
      </c>
    </row>
    <row r="4321" spans="1:8" x14ac:dyDescent="0.25">
      <c r="A4321">
        <v>4320</v>
      </c>
      <c r="B4321" s="579">
        <f t="shared" si="276"/>
        <v>236302.5</v>
      </c>
      <c r="C4321" s="586">
        <f t="shared" si="273"/>
        <v>3.5</v>
      </c>
      <c r="F4321">
        <v>4320</v>
      </c>
      <c r="G4321" s="587">
        <f t="shared" si="274"/>
        <v>472605</v>
      </c>
      <c r="H4321" s="586">
        <f t="shared" si="275"/>
        <v>7</v>
      </c>
    </row>
    <row r="4322" spans="1:8" x14ac:dyDescent="0.25">
      <c r="A4322">
        <v>4321</v>
      </c>
      <c r="B4322" s="579">
        <f t="shared" si="276"/>
        <v>236302.5</v>
      </c>
      <c r="C4322" s="586">
        <f t="shared" si="273"/>
        <v>3.5</v>
      </c>
      <c r="F4322">
        <v>4321</v>
      </c>
      <c r="G4322" s="587">
        <f t="shared" si="274"/>
        <v>472605</v>
      </c>
      <c r="H4322" s="586">
        <f t="shared" si="275"/>
        <v>7</v>
      </c>
    </row>
    <row r="4323" spans="1:8" x14ac:dyDescent="0.25">
      <c r="A4323">
        <v>4322</v>
      </c>
      <c r="B4323" s="579">
        <f t="shared" si="276"/>
        <v>236302.5</v>
      </c>
      <c r="C4323" s="586">
        <f t="shared" si="273"/>
        <v>3.5</v>
      </c>
      <c r="F4323">
        <v>4322</v>
      </c>
      <c r="G4323" s="587">
        <f t="shared" si="274"/>
        <v>472605</v>
      </c>
      <c r="H4323" s="586">
        <f t="shared" si="275"/>
        <v>7</v>
      </c>
    </row>
    <row r="4324" spans="1:8" x14ac:dyDescent="0.25">
      <c r="A4324">
        <v>4323</v>
      </c>
      <c r="B4324" s="579">
        <f t="shared" si="276"/>
        <v>236302.5</v>
      </c>
      <c r="C4324" s="586">
        <f t="shared" si="273"/>
        <v>3.5</v>
      </c>
      <c r="F4324">
        <v>4323</v>
      </c>
      <c r="G4324" s="587">
        <f t="shared" si="274"/>
        <v>472605</v>
      </c>
      <c r="H4324" s="586">
        <f t="shared" si="275"/>
        <v>7</v>
      </c>
    </row>
    <row r="4325" spans="1:8" x14ac:dyDescent="0.25">
      <c r="A4325">
        <v>4324</v>
      </c>
      <c r="B4325" s="579">
        <f t="shared" si="276"/>
        <v>236302.5</v>
      </c>
      <c r="C4325" s="586">
        <f t="shared" si="273"/>
        <v>3.5</v>
      </c>
      <c r="F4325">
        <v>4324</v>
      </c>
      <c r="G4325" s="587">
        <f t="shared" si="274"/>
        <v>472605</v>
      </c>
      <c r="H4325" s="586">
        <f t="shared" si="275"/>
        <v>7</v>
      </c>
    </row>
    <row r="4326" spans="1:8" x14ac:dyDescent="0.25">
      <c r="A4326">
        <v>4325</v>
      </c>
      <c r="B4326" s="579">
        <f t="shared" si="276"/>
        <v>236302.5</v>
      </c>
      <c r="C4326" s="586">
        <f t="shared" si="273"/>
        <v>3.5</v>
      </c>
      <c r="F4326">
        <v>4325</v>
      </c>
      <c r="G4326" s="587">
        <f t="shared" si="274"/>
        <v>472605</v>
      </c>
      <c r="H4326" s="586">
        <f t="shared" si="275"/>
        <v>7</v>
      </c>
    </row>
    <row r="4327" spans="1:8" x14ac:dyDescent="0.25">
      <c r="A4327">
        <v>4326</v>
      </c>
      <c r="B4327" s="579">
        <f t="shared" si="276"/>
        <v>236302.5</v>
      </c>
      <c r="C4327" s="586">
        <f t="shared" si="273"/>
        <v>3.5</v>
      </c>
      <c r="F4327">
        <v>4326</v>
      </c>
      <c r="G4327" s="587">
        <f t="shared" si="274"/>
        <v>472605</v>
      </c>
      <c r="H4327" s="586">
        <f t="shared" si="275"/>
        <v>7</v>
      </c>
    </row>
    <row r="4328" spans="1:8" x14ac:dyDescent="0.25">
      <c r="A4328">
        <v>4327</v>
      </c>
      <c r="B4328" s="579">
        <f t="shared" si="276"/>
        <v>236302.5</v>
      </c>
      <c r="C4328" s="586">
        <f t="shared" si="273"/>
        <v>3.5</v>
      </c>
      <c r="F4328">
        <v>4327</v>
      </c>
      <c r="G4328" s="587">
        <f t="shared" si="274"/>
        <v>472605</v>
      </c>
      <c r="H4328" s="586">
        <f t="shared" si="275"/>
        <v>7</v>
      </c>
    </row>
    <row r="4329" spans="1:8" x14ac:dyDescent="0.25">
      <c r="A4329">
        <v>4328</v>
      </c>
      <c r="B4329" s="579">
        <f t="shared" si="276"/>
        <v>236302.5</v>
      </c>
      <c r="C4329" s="586">
        <f t="shared" si="273"/>
        <v>3.5</v>
      </c>
      <c r="F4329">
        <v>4328</v>
      </c>
      <c r="G4329" s="587">
        <f t="shared" si="274"/>
        <v>472605</v>
      </c>
      <c r="H4329" s="586">
        <f t="shared" si="275"/>
        <v>7</v>
      </c>
    </row>
    <row r="4330" spans="1:8" x14ac:dyDescent="0.25">
      <c r="A4330">
        <v>4329</v>
      </c>
      <c r="B4330" s="579">
        <f t="shared" si="276"/>
        <v>236302.5</v>
      </c>
      <c r="C4330" s="586">
        <f t="shared" si="273"/>
        <v>3.5</v>
      </c>
      <c r="F4330">
        <v>4329</v>
      </c>
      <c r="G4330" s="587">
        <f t="shared" si="274"/>
        <v>472605</v>
      </c>
      <c r="H4330" s="586">
        <f t="shared" si="275"/>
        <v>7</v>
      </c>
    </row>
    <row r="4331" spans="1:8" x14ac:dyDescent="0.25">
      <c r="A4331">
        <v>4330</v>
      </c>
      <c r="B4331" s="579">
        <f t="shared" si="276"/>
        <v>236302.5</v>
      </c>
      <c r="C4331" s="586">
        <f t="shared" si="273"/>
        <v>3.5</v>
      </c>
      <c r="F4331">
        <v>4330</v>
      </c>
      <c r="G4331" s="587">
        <f t="shared" si="274"/>
        <v>472605</v>
      </c>
      <c r="H4331" s="586">
        <f t="shared" si="275"/>
        <v>7</v>
      </c>
    </row>
    <row r="4332" spans="1:8" x14ac:dyDescent="0.25">
      <c r="A4332">
        <v>4331</v>
      </c>
      <c r="B4332" s="579">
        <f t="shared" si="276"/>
        <v>236302.5</v>
      </c>
      <c r="C4332" s="586">
        <f t="shared" si="273"/>
        <v>3.5</v>
      </c>
      <c r="F4332">
        <v>4331</v>
      </c>
      <c r="G4332" s="587">
        <f t="shared" si="274"/>
        <v>472605</v>
      </c>
      <c r="H4332" s="586">
        <f t="shared" si="275"/>
        <v>7</v>
      </c>
    </row>
    <row r="4333" spans="1:8" x14ac:dyDescent="0.25">
      <c r="A4333">
        <v>4332</v>
      </c>
      <c r="B4333" s="579">
        <f t="shared" si="276"/>
        <v>236302.5</v>
      </c>
      <c r="C4333" s="586">
        <f t="shared" si="273"/>
        <v>3.5</v>
      </c>
      <c r="F4333">
        <v>4332</v>
      </c>
      <c r="G4333" s="587">
        <f t="shared" si="274"/>
        <v>472605</v>
      </c>
      <c r="H4333" s="586">
        <f t="shared" si="275"/>
        <v>7</v>
      </c>
    </row>
    <row r="4334" spans="1:8" x14ac:dyDescent="0.25">
      <c r="A4334">
        <v>4333</v>
      </c>
      <c r="B4334" s="579">
        <f t="shared" si="276"/>
        <v>236302.5</v>
      </c>
      <c r="C4334" s="586">
        <f t="shared" si="273"/>
        <v>3.5</v>
      </c>
      <c r="F4334">
        <v>4333</v>
      </c>
      <c r="G4334" s="587">
        <f t="shared" si="274"/>
        <v>472605</v>
      </c>
      <c r="H4334" s="586">
        <f t="shared" si="275"/>
        <v>7</v>
      </c>
    </row>
    <row r="4335" spans="1:8" x14ac:dyDescent="0.25">
      <c r="A4335">
        <v>4334</v>
      </c>
      <c r="B4335" s="579">
        <f t="shared" si="276"/>
        <v>236302.5</v>
      </c>
      <c r="C4335" s="586">
        <f t="shared" si="273"/>
        <v>3.5</v>
      </c>
      <c r="F4335">
        <v>4334</v>
      </c>
      <c r="G4335" s="587">
        <f t="shared" si="274"/>
        <v>472605</v>
      </c>
      <c r="H4335" s="586">
        <f t="shared" si="275"/>
        <v>7</v>
      </c>
    </row>
    <row r="4336" spans="1:8" x14ac:dyDescent="0.25">
      <c r="A4336">
        <v>4335</v>
      </c>
      <c r="B4336" s="579">
        <f t="shared" si="276"/>
        <v>236302.5</v>
      </c>
      <c r="C4336" s="586">
        <f t="shared" si="273"/>
        <v>3.5</v>
      </c>
      <c r="F4336">
        <v>4335</v>
      </c>
      <c r="G4336" s="587">
        <f t="shared" si="274"/>
        <v>472605</v>
      </c>
      <c r="H4336" s="586">
        <f t="shared" si="275"/>
        <v>7</v>
      </c>
    </row>
    <row r="4337" spans="1:8" x14ac:dyDescent="0.25">
      <c r="A4337">
        <v>4336</v>
      </c>
      <c r="B4337" s="579">
        <f t="shared" si="276"/>
        <v>236302.5</v>
      </c>
      <c r="C4337" s="586">
        <f t="shared" si="273"/>
        <v>3.5</v>
      </c>
      <c r="F4337">
        <v>4336</v>
      </c>
      <c r="G4337" s="587">
        <f t="shared" si="274"/>
        <v>472605</v>
      </c>
      <c r="H4337" s="586">
        <f t="shared" si="275"/>
        <v>7</v>
      </c>
    </row>
    <row r="4338" spans="1:8" x14ac:dyDescent="0.25">
      <c r="A4338">
        <v>4337</v>
      </c>
      <c r="B4338" s="579">
        <f t="shared" si="276"/>
        <v>236302.5</v>
      </c>
      <c r="C4338" s="586">
        <f t="shared" si="273"/>
        <v>3.5</v>
      </c>
      <c r="F4338">
        <v>4337</v>
      </c>
      <c r="G4338" s="587">
        <f t="shared" si="274"/>
        <v>472605</v>
      </c>
      <c r="H4338" s="586">
        <f t="shared" si="275"/>
        <v>7</v>
      </c>
    </row>
    <row r="4339" spans="1:8" x14ac:dyDescent="0.25">
      <c r="A4339">
        <v>4338</v>
      </c>
      <c r="B4339" s="579">
        <f t="shared" si="276"/>
        <v>236302.5</v>
      </c>
      <c r="C4339" s="586">
        <f t="shared" si="273"/>
        <v>3.5</v>
      </c>
      <c r="F4339">
        <v>4338</v>
      </c>
      <c r="G4339" s="587">
        <f t="shared" si="274"/>
        <v>472605</v>
      </c>
      <c r="H4339" s="586">
        <f t="shared" si="275"/>
        <v>7</v>
      </c>
    </row>
    <row r="4340" spans="1:8" x14ac:dyDescent="0.25">
      <c r="A4340">
        <v>4339</v>
      </c>
      <c r="B4340" s="579">
        <f t="shared" si="276"/>
        <v>236302.5</v>
      </c>
      <c r="C4340" s="586">
        <f t="shared" si="273"/>
        <v>3.5</v>
      </c>
      <c r="F4340">
        <v>4339</v>
      </c>
      <c r="G4340" s="587">
        <f t="shared" si="274"/>
        <v>472605</v>
      </c>
      <c r="H4340" s="586">
        <f t="shared" si="275"/>
        <v>7</v>
      </c>
    </row>
    <row r="4341" spans="1:8" x14ac:dyDescent="0.25">
      <c r="A4341">
        <v>4340</v>
      </c>
      <c r="B4341" s="579">
        <f t="shared" si="276"/>
        <v>236302.5</v>
      </c>
      <c r="C4341" s="586">
        <f t="shared" si="273"/>
        <v>3.5</v>
      </c>
      <c r="F4341">
        <v>4340</v>
      </c>
      <c r="G4341" s="587">
        <f t="shared" si="274"/>
        <v>472605</v>
      </c>
      <c r="H4341" s="586">
        <f t="shared" si="275"/>
        <v>7</v>
      </c>
    </row>
    <row r="4342" spans="1:8" x14ac:dyDescent="0.25">
      <c r="A4342">
        <v>4341</v>
      </c>
      <c r="B4342" s="579">
        <f t="shared" si="276"/>
        <v>236302.5</v>
      </c>
      <c r="C4342" s="586">
        <f t="shared" si="273"/>
        <v>3.5</v>
      </c>
      <c r="F4342">
        <v>4341</v>
      </c>
      <c r="G4342" s="587">
        <f t="shared" si="274"/>
        <v>472605</v>
      </c>
      <c r="H4342" s="586">
        <f t="shared" si="275"/>
        <v>7</v>
      </c>
    </row>
    <row r="4343" spans="1:8" x14ac:dyDescent="0.25">
      <c r="A4343">
        <v>4342</v>
      </c>
      <c r="B4343" s="579">
        <f t="shared" si="276"/>
        <v>236302.5</v>
      </c>
      <c r="C4343" s="586">
        <f t="shared" si="273"/>
        <v>3.5</v>
      </c>
      <c r="F4343">
        <v>4342</v>
      </c>
      <c r="G4343" s="587">
        <f t="shared" si="274"/>
        <v>472605</v>
      </c>
      <c r="H4343" s="586">
        <f t="shared" si="275"/>
        <v>7</v>
      </c>
    </row>
    <row r="4344" spans="1:8" x14ac:dyDescent="0.25">
      <c r="A4344">
        <v>4343</v>
      </c>
      <c r="B4344" s="579">
        <f t="shared" si="276"/>
        <v>236302.5</v>
      </c>
      <c r="C4344" s="586">
        <f t="shared" si="273"/>
        <v>3.5</v>
      </c>
      <c r="F4344">
        <v>4343</v>
      </c>
      <c r="G4344" s="587">
        <f t="shared" si="274"/>
        <v>472605</v>
      </c>
      <c r="H4344" s="586">
        <f t="shared" si="275"/>
        <v>7</v>
      </c>
    </row>
    <row r="4345" spans="1:8" x14ac:dyDescent="0.25">
      <c r="A4345">
        <v>4344</v>
      </c>
      <c r="B4345" s="579">
        <f t="shared" si="276"/>
        <v>236302.5</v>
      </c>
      <c r="C4345" s="586">
        <f t="shared" si="273"/>
        <v>3.5</v>
      </c>
      <c r="F4345">
        <v>4344</v>
      </c>
      <c r="G4345" s="587">
        <f t="shared" si="274"/>
        <v>472605</v>
      </c>
      <c r="H4345" s="586">
        <f t="shared" si="275"/>
        <v>7</v>
      </c>
    </row>
    <row r="4346" spans="1:8" x14ac:dyDescent="0.25">
      <c r="A4346">
        <v>4345</v>
      </c>
      <c r="B4346" s="579">
        <f t="shared" si="276"/>
        <v>236302.5</v>
      </c>
      <c r="C4346" s="586">
        <f t="shared" si="273"/>
        <v>3.5</v>
      </c>
      <c r="F4346">
        <v>4345</v>
      </c>
      <c r="G4346" s="587">
        <f t="shared" si="274"/>
        <v>472605</v>
      </c>
      <c r="H4346" s="586">
        <f t="shared" si="275"/>
        <v>7</v>
      </c>
    </row>
    <row r="4347" spans="1:8" x14ac:dyDescent="0.25">
      <c r="A4347">
        <v>4346</v>
      </c>
      <c r="B4347" s="579">
        <f t="shared" si="276"/>
        <v>236302.5</v>
      </c>
      <c r="C4347" s="586">
        <f t="shared" si="273"/>
        <v>3.5</v>
      </c>
      <c r="F4347">
        <v>4346</v>
      </c>
      <c r="G4347" s="587">
        <f t="shared" si="274"/>
        <v>472605</v>
      </c>
      <c r="H4347" s="586">
        <f t="shared" si="275"/>
        <v>7</v>
      </c>
    </row>
    <row r="4348" spans="1:8" x14ac:dyDescent="0.25">
      <c r="A4348">
        <v>4347</v>
      </c>
      <c r="B4348" s="579">
        <f t="shared" si="276"/>
        <v>236302.5</v>
      </c>
      <c r="C4348" s="586">
        <f t="shared" si="273"/>
        <v>3.5</v>
      </c>
      <c r="F4348">
        <v>4347</v>
      </c>
      <c r="G4348" s="587">
        <f t="shared" si="274"/>
        <v>472605</v>
      </c>
      <c r="H4348" s="586">
        <f t="shared" si="275"/>
        <v>7</v>
      </c>
    </row>
    <row r="4349" spans="1:8" x14ac:dyDescent="0.25">
      <c r="A4349">
        <v>4348</v>
      </c>
      <c r="B4349" s="579">
        <f t="shared" si="276"/>
        <v>236302.5</v>
      </c>
      <c r="C4349" s="586">
        <f t="shared" si="273"/>
        <v>3.5</v>
      </c>
      <c r="F4349">
        <v>4348</v>
      </c>
      <c r="G4349" s="587">
        <f t="shared" si="274"/>
        <v>472605</v>
      </c>
      <c r="H4349" s="586">
        <f t="shared" si="275"/>
        <v>7</v>
      </c>
    </row>
    <row r="4350" spans="1:8" x14ac:dyDescent="0.25">
      <c r="A4350">
        <v>4349</v>
      </c>
      <c r="B4350" s="579">
        <f t="shared" si="276"/>
        <v>236302.5</v>
      </c>
      <c r="C4350" s="586">
        <f t="shared" si="273"/>
        <v>3.5</v>
      </c>
      <c r="F4350">
        <v>4349</v>
      </c>
      <c r="G4350" s="587">
        <f t="shared" si="274"/>
        <v>472605</v>
      </c>
      <c r="H4350" s="586">
        <f t="shared" si="275"/>
        <v>7</v>
      </c>
    </row>
    <row r="4351" spans="1:8" x14ac:dyDescent="0.25">
      <c r="A4351">
        <v>4350</v>
      </c>
      <c r="B4351" s="579">
        <f t="shared" si="276"/>
        <v>236302.5</v>
      </c>
      <c r="C4351" s="586">
        <f t="shared" si="273"/>
        <v>3.5</v>
      </c>
      <c r="F4351">
        <v>4350</v>
      </c>
      <c r="G4351" s="587">
        <f t="shared" si="274"/>
        <v>472605</v>
      </c>
      <c r="H4351" s="586">
        <f t="shared" si="275"/>
        <v>7</v>
      </c>
    </row>
    <row r="4352" spans="1:8" x14ac:dyDescent="0.25">
      <c r="A4352">
        <v>4351</v>
      </c>
      <c r="B4352" s="579">
        <f t="shared" si="276"/>
        <v>236302.5</v>
      </c>
      <c r="C4352" s="586">
        <f t="shared" si="273"/>
        <v>3.5</v>
      </c>
      <c r="F4352">
        <v>4351</v>
      </c>
      <c r="G4352" s="587">
        <f t="shared" si="274"/>
        <v>472605</v>
      </c>
      <c r="H4352" s="586">
        <f t="shared" si="275"/>
        <v>7</v>
      </c>
    </row>
    <row r="4353" spans="1:8" x14ac:dyDescent="0.25">
      <c r="A4353">
        <v>4352</v>
      </c>
      <c r="B4353" s="579">
        <f t="shared" si="276"/>
        <v>236302.5</v>
      </c>
      <c r="C4353" s="586">
        <f t="shared" si="273"/>
        <v>3.5</v>
      </c>
      <c r="F4353">
        <v>4352</v>
      </c>
      <c r="G4353" s="587">
        <f t="shared" si="274"/>
        <v>472605</v>
      </c>
      <c r="H4353" s="586">
        <f t="shared" si="275"/>
        <v>7</v>
      </c>
    </row>
    <row r="4354" spans="1:8" x14ac:dyDescent="0.25">
      <c r="A4354">
        <v>4353</v>
      </c>
      <c r="B4354" s="579">
        <f t="shared" si="276"/>
        <v>236302.5</v>
      </c>
      <c r="C4354" s="586">
        <f t="shared" si="273"/>
        <v>3.5</v>
      </c>
      <c r="F4354">
        <v>4353</v>
      </c>
      <c r="G4354" s="587">
        <f t="shared" si="274"/>
        <v>472605</v>
      </c>
      <c r="H4354" s="586">
        <f t="shared" si="275"/>
        <v>7</v>
      </c>
    </row>
    <row r="4355" spans="1:8" x14ac:dyDescent="0.25">
      <c r="A4355">
        <v>4354</v>
      </c>
      <c r="B4355" s="579">
        <f t="shared" si="276"/>
        <v>236302.5</v>
      </c>
      <c r="C4355" s="586">
        <f t="shared" ref="C4355:C4418" si="277">B4355/$D$2</f>
        <v>3.5</v>
      </c>
      <c r="F4355">
        <v>4354</v>
      </c>
      <c r="G4355" s="587">
        <f t="shared" ref="G4355:G4418" si="278">H4355*$D$2</f>
        <v>472605</v>
      </c>
      <c r="H4355" s="586">
        <f t="shared" si="275"/>
        <v>7</v>
      </c>
    </row>
    <row r="4356" spans="1:8" x14ac:dyDescent="0.25">
      <c r="A4356">
        <v>4355</v>
      </c>
      <c r="B4356" s="579">
        <f t="shared" si="276"/>
        <v>236302.5</v>
      </c>
      <c r="C4356" s="586">
        <f t="shared" si="277"/>
        <v>3.5</v>
      </c>
      <c r="F4356">
        <v>4355</v>
      </c>
      <c r="G4356" s="587">
        <f t="shared" si="278"/>
        <v>472605</v>
      </c>
      <c r="H4356" s="586">
        <f t="shared" si="275"/>
        <v>7</v>
      </c>
    </row>
    <row r="4357" spans="1:8" x14ac:dyDescent="0.25">
      <c r="A4357">
        <v>4356</v>
      </c>
      <c r="B4357" s="579">
        <f t="shared" si="276"/>
        <v>236302.5</v>
      </c>
      <c r="C4357" s="586">
        <f t="shared" si="277"/>
        <v>3.5</v>
      </c>
      <c r="F4357">
        <v>4356</v>
      </c>
      <c r="G4357" s="587">
        <f t="shared" si="278"/>
        <v>472605</v>
      </c>
      <c r="H4357" s="586">
        <f t="shared" si="275"/>
        <v>7</v>
      </c>
    </row>
    <row r="4358" spans="1:8" x14ac:dyDescent="0.25">
      <c r="A4358">
        <v>4357</v>
      </c>
      <c r="B4358" s="579">
        <f t="shared" si="276"/>
        <v>236302.5</v>
      </c>
      <c r="C4358" s="586">
        <f t="shared" si="277"/>
        <v>3.5</v>
      </c>
      <c r="F4358">
        <v>4357</v>
      </c>
      <c r="G4358" s="587">
        <f t="shared" si="278"/>
        <v>472605</v>
      </c>
      <c r="H4358" s="586">
        <f t="shared" si="275"/>
        <v>7</v>
      </c>
    </row>
    <row r="4359" spans="1:8" x14ac:dyDescent="0.25">
      <c r="A4359">
        <v>4358</v>
      </c>
      <c r="B4359" s="579">
        <f t="shared" si="276"/>
        <v>236302.5</v>
      </c>
      <c r="C4359" s="586">
        <f t="shared" si="277"/>
        <v>3.5</v>
      </c>
      <c r="F4359">
        <v>4358</v>
      </c>
      <c r="G4359" s="587">
        <f t="shared" si="278"/>
        <v>472605</v>
      </c>
      <c r="H4359" s="586">
        <f t="shared" si="275"/>
        <v>7</v>
      </c>
    </row>
    <row r="4360" spans="1:8" x14ac:dyDescent="0.25">
      <c r="A4360">
        <v>4359</v>
      </c>
      <c r="B4360" s="579">
        <f t="shared" si="276"/>
        <v>236302.5</v>
      </c>
      <c r="C4360" s="586">
        <f t="shared" si="277"/>
        <v>3.5</v>
      </c>
      <c r="F4360">
        <v>4359</v>
      </c>
      <c r="G4360" s="587">
        <f t="shared" si="278"/>
        <v>472605</v>
      </c>
      <c r="H4360" s="586">
        <f t="shared" si="275"/>
        <v>7</v>
      </c>
    </row>
    <row r="4361" spans="1:8" x14ac:dyDescent="0.25">
      <c r="A4361">
        <v>4360</v>
      </c>
      <c r="B4361" s="579">
        <f t="shared" si="276"/>
        <v>236302.5</v>
      </c>
      <c r="C4361" s="586">
        <f t="shared" si="277"/>
        <v>3.5</v>
      </c>
      <c r="F4361">
        <v>4360</v>
      </c>
      <c r="G4361" s="587">
        <f t="shared" si="278"/>
        <v>472605</v>
      </c>
      <c r="H4361" s="586">
        <f t="shared" si="275"/>
        <v>7</v>
      </c>
    </row>
    <row r="4362" spans="1:8" x14ac:dyDescent="0.25">
      <c r="A4362">
        <v>4361</v>
      </c>
      <c r="B4362" s="579">
        <f t="shared" si="276"/>
        <v>236302.5</v>
      </c>
      <c r="C4362" s="586">
        <f t="shared" si="277"/>
        <v>3.5</v>
      </c>
      <c r="F4362">
        <v>4361</v>
      </c>
      <c r="G4362" s="587">
        <f t="shared" si="278"/>
        <v>472605</v>
      </c>
      <c r="H4362" s="586">
        <f t="shared" si="275"/>
        <v>7</v>
      </c>
    </row>
    <row r="4363" spans="1:8" x14ac:dyDescent="0.25">
      <c r="A4363">
        <v>4362</v>
      </c>
      <c r="B4363" s="579">
        <f t="shared" si="276"/>
        <v>236302.5</v>
      </c>
      <c r="C4363" s="586">
        <f t="shared" si="277"/>
        <v>3.5</v>
      </c>
      <c r="F4363">
        <v>4362</v>
      </c>
      <c r="G4363" s="587">
        <f t="shared" si="278"/>
        <v>472605</v>
      </c>
      <c r="H4363" s="586">
        <f t="shared" si="275"/>
        <v>7</v>
      </c>
    </row>
    <row r="4364" spans="1:8" x14ac:dyDescent="0.25">
      <c r="A4364">
        <v>4363</v>
      </c>
      <c r="B4364" s="579">
        <f t="shared" si="276"/>
        <v>236302.5</v>
      </c>
      <c r="C4364" s="586">
        <f t="shared" si="277"/>
        <v>3.5</v>
      </c>
      <c r="F4364">
        <v>4363</v>
      </c>
      <c r="G4364" s="587">
        <f t="shared" si="278"/>
        <v>472605</v>
      </c>
      <c r="H4364" s="586">
        <f t="shared" si="275"/>
        <v>7</v>
      </c>
    </row>
    <row r="4365" spans="1:8" x14ac:dyDescent="0.25">
      <c r="A4365">
        <v>4364</v>
      </c>
      <c r="B4365" s="579">
        <f t="shared" si="276"/>
        <v>236302.5</v>
      </c>
      <c r="C4365" s="586">
        <f t="shared" si="277"/>
        <v>3.5</v>
      </c>
      <c r="F4365">
        <v>4364</v>
      </c>
      <c r="G4365" s="587">
        <f t="shared" si="278"/>
        <v>472605</v>
      </c>
      <c r="H4365" s="586">
        <f t="shared" si="275"/>
        <v>7</v>
      </c>
    </row>
    <row r="4366" spans="1:8" x14ac:dyDescent="0.25">
      <c r="A4366">
        <v>4365</v>
      </c>
      <c r="B4366" s="579">
        <f t="shared" si="276"/>
        <v>236302.5</v>
      </c>
      <c r="C4366" s="586">
        <f t="shared" si="277"/>
        <v>3.5</v>
      </c>
      <c r="F4366">
        <v>4365</v>
      </c>
      <c r="G4366" s="587">
        <f t="shared" si="278"/>
        <v>472605</v>
      </c>
      <c r="H4366" s="586">
        <f t="shared" si="275"/>
        <v>7</v>
      </c>
    </row>
    <row r="4367" spans="1:8" x14ac:dyDescent="0.25">
      <c r="A4367">
        <v>4366</v>
      </c>
      <c r="B4367" s="579">
        <f t="shared" si="276"/>
        <v>236302.5</v>
      </c>
      <c r="C4367" s="586">
        <f t="shared" si="277"/>
        <v>3.5</v>
      </c>
      <c r="F4367">
        <v>4366</v>
      </c>
      <c r="G4367" s="587">
        <f t="shared" si="278"/>
        <v>472605</v>
      </c>
      <c r="H4367" s="586">
        <f t="shared" si="275"/>
        <v>7</v>
      </c>
    </row>
    <row r="4368" spans="1:8" x14ac:dyDescent="0.25">
      <c r="A4368">
        <v>4367</v>
      </c>
      <c r="B4368" s="579">
        <f t="shared" si="276"/>
        <v>236302.5</v>
      </c>
      <c r="C4368" s="586">
        <f t="shared" si="277"/>
        <v>3.5</v>
      </c>
      <c r="F4368">
        <v>4367</v>
      </c>
      <c r="G4368" s="587">
        <f t="shared" si="278"/>
        <v>472605</v>
      </c>
      <c r="H4368" s="586">
        <f t="shared" si="275"/>
        <v>7</v>
      </c>
    </row>
    <row r="4369" spans="1:8" x14ac:dyDescent="0.25">
      <c r="A4369">
        <v>4368</v>
      </c>
      <c r="B4369" s="579">
        <f t="shared" si="276"/>
        <v>236302.5</v>
      </c>
      <c r="C4369" s="586">
        <f t="shared" si="277"/>
        <v>3.5</v>
      </c>
      <c r="F4369">
        <v>4368</v>
      </c>
      <c r="G4369" s="587">
        <f t="shared" si="278"/>
        <v>472605</v>
      </c>
      <c r="H4369" s="586">
        <f t="shared" si="275"/>
        <v>7</v>
      </c>
    </row>
    <row r="4370" spans="1:8" x14ac:dyDescent="0.25">
      <c r="A4370">
        <v>4369</v>
      </c>
      <c r="B4370" s="579">
        <f t="shared" si="276"/>
        <v>236302.5</v>
      </c>
      <c r="C4370" s="586">
        <f t="shared" si="277"/>
        <v>3.5</v>
      </c>
      <c r="F4370">
        <v>4369</v>
      </c>
      <c r="G4370" s="587">
        <f t="shared" si="278"/>
        <v>472605</v>
      </c>
      <c r="H4370" s="586">
        <f t="shared" si="275"/>
        <v>7</v>
      </c>
    </row>
    <row r="4371" spans="1:8" x14ac:dyDescent="0.25">
      <c r="A4371">
        <v>4370</v>
      </c>
      <c r="B4371" s="579">
        <f t="shared" si="276"/>
        <v>236302.5</v>
      </c>
      <c r="C4371" s="586">
        <f t="shared" si="277"/>
        <v>3.5</v>
      </c>
      <c r="F4371">
        <v>4370</v>
      </c>
      <c r="G4371" s="587">
        <f t="shared" si="278"/>
        <v>472605</v>
      </c>
      <c r="H4371" s="586">
        <f t="shared" ref="H4371:H4434" si="279">$L$7</f>
        <v>7</v>
      </c>
    </row>
    <row r="4372" spans="1:8" x14ac:dyDescent="0.25">
      <c r="A4372">
        <v>4371</v>
      </c>
      <c r="B4372" s="579">
        <f t="shared" si="276"/>
        <v>236302.5</v>
      </c>
      <c r="C4372" s="586">
        <f t="shared" si="277"/>
        <v>3.5</v>
      </c>
      <c r="F4372">
        <v>4371</v>
      </c>
      <c r="G4372" s="587">
        <f t="shared" si="278"/>
        <v>472605</v>
      </c>
      <c r="H4372" s="586">
        <f t="shared" si="279"/>
        <v>7</v>
      </c>
    </row>
    <row r="4373" spans="1:8" x14ac:dyDescent="0.25">
      <c r="A4373">
        <v>4372</v>
      </c>
      <c r="B4373" s="579">
        <f t="shared" si="276"/>
        <v>236302.5</v>
      </c>
      <c r="C4373" s="586">
        <f t="shared" si="277"/>
        <v>3.5</v>
      </c>
      <c r="F4373">
        <v>4372</v>
      </c>
      <c r="G4373" s="587">
        <f t="shared" si="278"/>
        <v>472605</v>
      </c>
      <c r="H4373" s="586">
        <f t="shared" si="279"/>
        <v>7</v>
      </c>
    </row>
    <row r="4374" spans="1:8" x14ac:dyDescent="0.25">
      <c r="A4374">
        <v>4373</v>
      </c>
      <c r="B4374" s="579">
        <f t="shared" si="276"/>
        <v>236302.5</v>
      </c>
      <c r="C4374" s="586">
        <f t="shared" si="277"/>
        <v>3.5</v>
      </c>
      <c r="F4374">
        <v>4373</v>
      </c>
      <c r="G4374" s="587">
        <f t="shared" si="278"/>
        <v>472605</v>
      </c>
      <c r="H4374" s="586">
        <f t="shared" si="279"/>
        <v>7</v>
      </c>
    </row>
    <row r="4375" spans="1:8" x14ac:dyDescent="0.25">
      <c r="A4375">
        <v>4374</v>
      </c>
      <c r="B4375" s="579">
        <f t="shared" si="276"/>
        <v>236302.5</v>
      </c>
      <c r="C4375" s="586">
        <f t="shared" si="277"/>
        <v>3.5</v>
      </c>
      <c r="F4375">
        <v>4374</v>
      </c>
      <c r="G4375" s="587">
        <f t="shared" si="278"/>
        <v>472605</v>
      </c>
      <c r="H4375" s="586">
        <f t="shared" si="279"/>
        <v>7</v>
      </c>
    </row>
    <row r="4376" spans="1:8" x14ac:dyDescent="0.25">
      <c r="A4376">
        <v>4375</v>
      </c>
      <c r="B4376" s="579">
        <f t="shared" si="276"/>
        <v>236302.5</v>
      </c>
      <c r="C4376" s="586">
        <f t="shared" si="277"/>
        <v>3.5</v>
      </c>
      <c r="F4376">
        <v>4375</v>
      </c>
      <c r="G4376" s="587">
        <f t="shared" si="278"/>
        <v>472605</v>
      </c>
      <c r="H4376" s="586">
        <f t="shared" si="279"/>
        <v>7</v>
      </c>
    </row>
    <row r="4377" spans="1:8" x14ac:dyDescent="0.25">
      <c r="A4377">
        <v>4376</v>
      </c>
      <c r="B4377" s="579">
        <f t="shared" si="276"/>
        <v>236302.5</v>
      </c>
      <c r="C4377" s="586">
        <f t="shared" si="277"/>
        <v>3.5</v>
      </c>
      <c r="F4377">
        <v>4376</v>
      </c>
      <c r="G4377" s="587">
        <f t="shared" si="278"/>
        <v>472605</v>
      </c>
      <c r="H4377" s="586">
        <f t="shared" si="279"/>
        <v>7</v>
      </c>
    </row>
    <row r="4378" spans="1:8" x14ac:dyDescent="0.25">
      <c r="A4378">
        <v>4377</v>
      </c>
      <c r="B4378" s="579">
        <f t="shared" si="276"/>
        <v>236302.5</v>
      </c>
      <c r="C4378" s="586">
        <f t="shared" si="277"/>
        <v>3.5</v>
      </c>
      <c r="F4378">
        <v>4377</v>
      </c>
      <c r="G4378" s="587">
        <f t="shared" si="278"/>
        <v>472605</v>
      </c>
      <c r="H4378" s="586">
        <f t="shared" si="279"/>
        <v>7</v>
      </c>
    </row>
    <row r="4379" spans="1:8" x14ac:dyDescent="0.25">
      <c r="A4379">
        <v>4378</v>
      </c>
      <c r="B4379" s="579">
        <f t="shared" ref="B4379:B4442" si="280">3.5*$D$2</f>
        <v>236302.5</v>
      </c>
      <c r="C4379" s="586">
        <f t="shared" si="277"/>
        <v>3.5</v>
      </c>
      <c r="F4379">
        <v>4378</v>
      </c>
      <c r="G4379" s="587">
        <f t="shared" si="278"/>
        <v>472605</v>
      </c>
      <c r="H4379" s="586">
        <f t="shared" si="279"/>
        <v>7</v>
      </c>
    </row>
    <row r="4380" spans="1:8" x14ac:dyDescent="0.25">
      <c r="A4380">
        <v>4379</v>
      </c>
      <c r="B4380" s="579">
        <f t="shared" si="280"/>
        <v>236302.5</v>
      </c>
      <c r="C4380" s="586">
        <f t="shared" si="277"/>
        <v>3.5</v>
      </c>
      <c r="F4380">
        <v>4379</v>
      </c>
      <c r="G4380" s="587">
        <f t="shared" si="278"/>
        <v>472605</v>
      </c>
      <c r="H4380" s="586">
        <f t="shared" si="279"/>
        <v>7</v>
      </c>
    </row>
    <row r="4381" spans="1:8" x14ac:dyDescent="0.25">
      <c r="A4381">
        <v>4380</v>
      </c>
      <c r="B4381" s="579">
        <f t="shared" si="280"/>
        <v>236302.5</v>
      </c>
      <c r="C4381" s="586">
        <f t="shared" si="277"/>
        <v>3.5</v>
      </c>
      <c r="F4381">
        <v>4380</v>
      </c>
      <c r="G4381" s="587">
        <f t="shared" si="278"/>
        <v>472605</v>
      </c>
      <c r="H4381" s="586">
        <f t="shared" si="279"/>
        <v>7</v>
      </c>
    </row>
    <row r="4382" spans="1:8" x14ac:dyDescent="0.25">
      <c r="A4382">
        <v>4381</v>
      </c>
      <c r="B4382" s="579">
        <f t="shared" si="280"/>
        <v>236302.5</v>
      </c>
      <c r="C4382" s="586">
        <f t="shared" si="277"/>
        <v>3.5</v>
      </c>
      <c r="F4382">
        <v>4381</v>
      </c>
      <c r="G4382" s="587">
        <f t="shared" si="278"/>
        <v>472605</v>
      </c>
      <c r="H4382" s="586">
        <f t="shared" si="279"/>
        <v>7</v>
      </c>
    </row>
    <row r="4383" spans="1:8" x14ac:dyDescent="0.25">
      <c r="A4383">
        <v>4382</v>
      </c>
      <c r="B4383" s="579">
        <f t="shared" si="280"/>
        <v>236302.5</v>
      </c>
      <c r="C4383" s="586">
        <f t="shared" si="277"/>
        <v>3.5</v>
      </c>
      <c r="F4383">
        <v>4382</v>
      </c>
      <c r="G4383" s="587">
        <f t="shared" si="278"/>
        <v>472605</v>
      </c>
      <c r="H4383" s="586">
        <f t="shared" si="279"/>
        <v>7</v>
      </c>
    </row>
    <row r="4384" spans="1:8" x14ac:dyDescent="0.25">
      <c r="A4384">
        <v>4383</v>
      </c>
      <c r="B4384" s="579">
        <f t="shared" si="280"/>
        <v>236302.5</v>
      </c>
      <c r="C4384" s="586">
        <f t="shared" si="277"/>
        <v>3.5</v>
      </c>
      <c r="F4384">
        <v>4383</v>
      </c>
      <c r="G4384" s="587">
        <f t="shared" si="278"/>
        <v>472605</v>
      </c>
      <c r="H4384" s="586">
        <f t="shared" si="279"/>
        <v>7</v>
      </c>
    </row>
    <row r="4385" spans="1:8" x14ac:dyDescent="0.25">
      <c r="A4385">
        <v>4384</v>
      </c>
      <c r="B4385" s="579">
        <f t="shared" si="280"/>
        <v>236302.5</v>
      </c>
      <c r="C4385" s="586">
        <f t="shared" si="277"/>
        <v>3.5</v>
      </c>
      <c r="F4385">
        <v>4384</v>
      </c>
      <c r="G4385" s="587">
        <f t="shared" si="278"/>
        <v>472605</v>
      </c>
      <c r="H4385" s="586">
        <f t="shared" si="279"/>
        <v>7</v>
      </c>
    </row>
    <row r="4386" spans="1:8" x14ac:dyDescent="0.25">
      <c r="A4386">
        <v>4385</v>
      </c>
      <c r="B4386" s="579">
        <f t="shared" si="280"/>
        <v>236302.5</v>
      </c>
      <c r="C4386" s="586">
        <f t="shared" si="277"/>
        <v>3.5</v>
      </c>
      <c r="F4386">
        <v>4385</v>
      </c>
      <c r="G4386" s="587">
        <f t="shared" si="278"/>
        <v>472605</v>
      </c>
      <c r="H4386" s="586">
        <f t="shared" si="279"/>
        <v>7</v>
      </c>
    </row>
    <row r="4387" spans="1:8" x14ac:dyDescent="0.25">
      <c r="A4387">
        <v>4386</v>
      </c>
      <c r="B4387" s="579">
        <f t="shared" si="280"/>
        <v>236302.5</v>
      </c>
      <c r="C4387" s="586">
        <f t="shared" si="277"/>
        <v>3.5</v>
      </c>
      <c r="F4387">
        <v>4386</v>
      </c>
      <c r="G4387" s="587">
        <f t="shared" si="278"/>
        <v>472605</v>
      </c>
      <c r="H4387" s="586">
        <f t="shared" si="279"/>
        <v>7</v>
      </c>
    </row>
    <row r="4388" spans="1:8" x14ac:dyDescent="0.25">
      <c r="A4388">
        <v>4387</v>
      </c>
      <c r="B4388" s="579">
        <f t="shared" si="280"/>
        <v>236302.5</v>
      </c>
      <c r="C4388" s="586">
        <f t="shared" si="277"/>
        <v>3.5</v>
      </c>
      <c r="F4388">
        <v>4387</v>
      </c>
      <c r="G4388" s="587">
        <f t="shared" si="278"/>
        <v>472605</v>
      </c>
      <c r="H4388" s="586">
        <f t="shared" si="279"/>
        <v>7</v>
      </c>
    </row>
    <row r="4389" spans="1:8" x14ac:dyDescent="0.25">
      <c r="A4389">
        <v>4388</v>
      </c>
      <c r="B4389" s="579">
        <f t="shared" si="280"/>
        <v>236302.5</v>
      </c>
      <c r="C4389" s="586">
        <f t="shared" si="277"/>
        <v>3.5</v>
      </c>
      <c r="F4389">
        <v>4388</v>
      </c>
      <c r="G4389" s="587">
        <f t="shared" si="278"/>
        <v>472605</v>
      </c>
      <c r="H4389" s="586">
        <f t="shared" si="279"/>
        <v>7</v>
      </c>
    </row>
    <row r="4390" spans="1:8" x14ac:dyDescent="0.25">
      <c r="A4390">
        <v>4389</v>
      </c>
      <c r="B4390" s="579">
        <f t="shared" si="280"/>
        <v>236302.5</v>
      </c>
      <c r="C4390" s="586">
        <f t="shared" si="277"/>
        <v>3.5</v>
      </c>
      <c r="F4390">
        <v>4389</v>
      </c>
      <c r="G4390" s="587">
        <f t="shared" si="278"/>
        <v>472605</v>
      </c>
      <c r="H4390" s="586">
        <f t="shared" si="279"/>
        <v>7</v>
      </c>
    </row>
    <row r="4391" spans="1:8" x14ac:dyDescent="0.25">
      <c r="A4391">
        <v>4390</v>
      </c>
      <c r="B4391" s="579">
        <f t="shared" si="280"/>
        <v>236302.5</v>
      </c>
      <c r="C4391" s="586">
        <f t="shared" si="277"/>
        <v>3.5</v>
      </c>
      <c r="F4391">
        <v>4390</v>
      </c>
      <c r="G4391" s="587">
        <f t="shared" si="278"/>
        <v>472605</v>
      </c>
      <c r="H4391" s="586">
        <f t="shared" si="279"/>
        <v>7</v>
      </c>
    </row>
    <row r="4392" spans="1:8" x14ac:dyDescent="0.25">
      <c r="A4392">
        <v>4391</v>
      </c>
      <c r="B4392" s="579">
        <f t="shared" si="280"/>
        <v>236302.5</v>
      </c>
      <c r="C4392" s="586">
        <f t="shared" si="277"/>
        <v>3.5</v>
      </c>
      <c r="F4392">
        <v>4391</v>
      </c>
      <c r="G4392" s="587">
        <f t="shared" si="278"/>
        <v>472605</v>
      </c>
      <c r="H4392" s="586">
        <f t="shared" si="279"/>
        <v>7</v>
      </c>
    </row>
    <row r="4393" spans="1:8" x14ac:dyDescent="0.25">
      <c r="A4393">
        <v>4392</v>
      </c>
      <c r="B4393" s="579">
        <f t="shared" si="280"/>
        <v>236302.5</v>
      </c>
      <c r="C4393" s="586">
        <f t="shared" si="277"/>
        <v>3.5</v>
      </c>
      <c r="F4393">
        <v>4392</v>
      </c>
      <c r="G4393" s="587">
        <f t="shared" si="278"/>
        <v>472605</v>
      </c>
      <c r="H4393" s="586">
        <f t="shared" si="279"/>
        <v>7</v>
      </c>
    </row>
    <row r="4394" spans="1:8" x14ac:dyDescent="0.25">
      <c r="A4394">
        <v>4393</v>
      </c>
      <c r="B4394" s="579">
        <f t="shared" si="280"/>
        <v>236302.5</v>
      </c>
      <c r="C4394" s="586">
        <f t="shared" si="277"/>
        <v>3.5</v>
      </c>
      <c r="F4394">
        <v>4393</v>
      </c>
      <c r="G4394" s="587">
        <f t="shared" si="278"/>
        <v>472605</v>
      </c>
      <c r="H4394" s="586">
        <f t="shared" si="279"/>
        <v>7</v>
      </c>
    </row>
    <row r="4395" spans="1:8" x14ac:dyDescent="0.25">
      <c r="A4395">
        <v>4394</v>
      </c>
      <c r="B4395" s="579">
        <f t="shared" si="280"/>
        <v>236302.5</v>
      </c>
      <c r="C4395" s="586">
        <f t="shared" si="277"/>
        <v>3.5</v>
      </c>
      <c r="F4395">
        <v>4394</v>
      </c>
      <c r="G4395" s="587">
        <f t="shared" si="278"/>
        <v>472605</v>
      </c>
      <c r="H4395" s="586">
        <f t="shared" si="279"/>
        <v>7</v>
      </c>
    </row>
    <row r="4396" spans="1:8" x14ac:dyDescent="0.25">
      <c r="A4396">
        <v>4395</v>
      </c>
      <c r="B4396" s="579">
        <f t="shared" si="280"/>
        <v>236302.5</v>
      </c>
      <c r="C4396" s="586">
        <f t="shared" si="277"/>
        <v>3.5</v>
      </c>
      <c r="F4396">
        <v>4395</v>
      </c>
      <c r="G4396" s="587">
        <f t="shared" si="278"/>
        <v>472605</v>
      </c>
      <c r="H4396" s="586">
        <f t="shared" si="279"/>
        <v>7</v>
      </c>
    </row>
    <row r="4397" spans="1:8" x14ac:dyDescent="0.25">
      <c r="A4397">
        <v>4396</v>
      </c>
      <c r="B4397" s="579">
        <f t="shared" si="280"/>
        <v>236302.5</v>
      </c>
      <c r="C4397" s="586">
        <f t="shared" si="277"/>
        <v>3.5</v>
      </c>
      <c r="F4397">
        <v>4396</v>
      </c>
      <c r="G4397" s="587">
        <f t="shared" si="278"/>
        <v>472605</v>
      </c>
      <c r="H4397" s="586">
        <f t="shared" si="279"/>
        <v>7</v>
      </c>
    </row>
    <row r="4398" spans="1:8" x14ac:dyDescent="0.25">
      <c r="A4398">
        <v>4397</v>
      </c>
      <c r="B4398" s="579">
        <f t="shared" si="280"/>
        <v>236302.5</v>
      </c>
      <c r="C4398" s="586">
        <f t="shared" si="277"/>
        <v>3.5</v>
      </c>
      <c r="F4398">
        <v>4397</v>
      </c>
      <c r="G4398" s="587">
        <f t="shared" si="278"/>
        <v>472605</v>
      </c>
      <c r="H4398" s="586">
        <f t="shared" si="279"/>
        <v>7</v>
      </c>
    </row>
    <row r="4399" spans="1:8" x14ac:dyDescent="0.25">
      <c r="A4399">
        <v>4398</v>
      </c>
      <c r="B4399" s="579">
        <f t="shared" si="280"/>
        <v>236302.5</v>
      </c>
      <c r="C4399" s="586">
        <f t="shared" si="277"/>
        <v>3.5</v>
      </c>
      <c r="F4399">
        <v>4398</v>
      </c>
      <c r="G4399" s="587">
        <f t="shared" si="278"/>
        <v>472605</v>
      </c>
      <c r="H4399" s="586">
        <f t="shared" si="279"/>
        <v>7</v>
      </c>
    </row>
    <row r="4400" spans="1:8" x14ac:dyDescent="0.25">
      <c r="A4400">
        <v>4399</v>
      </c>
      <c r="B4400" s="579">
        <f t="shared" si="280"/>
        <v>236302.5</v>
      </c>
      <c r="C4400" s="586">
        <f t="shared" si="277"/>
        <v>3.5</v>
      </c>
      <c r="F4400">
        <v>4399</v>
      </c>
      <c r="G4400" s="587">
        <f t="shared" si="278"/>
        <v>472605</v>
      </c>
      <c r="H4400" s="586">
        <f t="shared" si="279"/>
        <v>7</v>
      </c>
    </row>
    <row r="4401" spans="1:8" x14ac:dyDescent="0.25">
      <c r="A4401">
        <v>4400</v>
      </c>
      <c r="B4401" s="579">
        <f t="shared" si="280"/>
        <v>236302.5</v>
      </c>
      <c r="C4401" s="586">
        <f t="shared" si="277"/>
        <v>3.5</v>
      </c>
      <c r="F4401">
        <v>4400</v>
      </c>
      <c r="G4401" s="587">
        <f t="shared" si="278"/>
        <v>472605</v>
      </c>
      <c r="H4401" s="586">
        <f t="shared" si="279"/>
        <v>7</v>
      </c>
    </row>
    <row r="4402" spans="1:8" x14ac:dyDescent="0.25">
      <c r="A4402">
        <v>4401</v>
      </c>
      <c r="B4402" s="579">
        <f t="shared" si="280"/>
        <v>236302.5</v>
      </c>
      <c r="C4402" s="586">
        <f t="shared" si="277"/>
        <v>3.5</v>
      </c>
      <c r="F4402">
        <v>4401</v>
      </c>
      <c r="G4402" s="587">
        <f t="shared" si="278"/>
        <v>472605</v>
      </c>
      <c r="H4402" s="586">
        <f t="shared" si="279"/>
        <v>7</v>
      </c>
    </row>
    <row r="4403" spans="1:8" x14ac:dyDescent="0.25">
      <c r="A4403">
        <v>4402</v>
      </c>
      <c r="B4403" s="579">
        <f t="shared" si="280"/>
        <v>236302.5</v>
      </c>
      <c r="C4403" s="586">
        <f t="shared" si="277"/>
        <v>3.5</v>
      </c>
      <c r="F4403">
        <v>4402</v>
      </c>
      <c r="G4403" s="587">
        <f t="shared" si="278"/>
        <v>472605</v>
      </c>
      <c r="H4403" s="586">
        <f t="shared" si="279"/>
        <v>7</v>
      </c>
    </row>
    <row r="4404" spans="1:8" x14ac:dyDescent="0.25">
      <c r="A4404">
        <v>4403</v>
      </c>
      <c r="B4404" s="579">
        <f t="shared" si="280"/>
        <v>236302.5</v>
      </c>
      <c r="C4404" s="586">
        <f t="shared" si="277"/>
        <v>3.5</v>
      </c>
      <c r="F4404">
        <v>4403</v>
      </c>
      <c r="G4404" s="587">
        <f t="shared" si="278"/>
        <v>472605</v>
      </c>
      <c r="H4404" s="586">
        <f t="shared" si="279"/>
        <v>7</v>
      </c>
    </row>
    <row r="4405" spans="1:8" x14ac:dyDescent="0.25">
      <c r="A4405">
        <v>4404</v>
      </c>
      <c r="B4405" s="579">
        <f t="shared" si="280"/>
        <v>236302.5</v>
      </c>
      <c r="C4405" s="586">
        <f t="shared" si="277"/>
        <v>3.5</v>
      </c>
      <c r="F4405">
        <v>4404</v>
      </c>
      <c r="G4405" s="587">
        <f t="shared" si="278"/>
        <v>472605</v>
      </c>
      <c r="H4405" s="586">
        <f t="shared" si="279"/>
        <v>7</v>
      </c>
    </row>
    <row r="4406" spans="1:8" x14ac:dyDescent="0.25">
      <c r="A4406">
        <v>4405</v>
      </c>
      <c r="B4406" s="579">
        <f t="shared" si="280"/>
        <v>236302.5</v>
      </c>
      <c r="C4406" s="586">
        <f t="shared" si="277"/>
        <v>3.5</v>
      </c>
      <c r="F4406">
        <v>4405</v>
      </c>
      <c r="G4406" s="587">
        <f t="shared" si="278"/>
        <v>472605</v>
      </c>
      <c r="H4406" s="586">
        <f t="shared" si="279"/>
        <v>7</v>
      </c>
    </row>
    <row r="4407" spans="1:8" x14ac:dyDescent="0.25">
      <c r="A4407">
        <v>4406</v>
      </c>
      <c r="B4407" s="579">
        <f t="shared" si="280"/>
        <v>236302.5</v>
      </c>
      <c r="C4407" s="586">
        <f t="shared" si="277"/>
        <v>3.5</v>
      </c>
      <c r="F4407">
        <v>4406</v>
      </c>
      <c r="G4407" s="587">
        <f t="shared" si="278"/>
        <v>472605</v>
      </c>
      <c r="H4407" s="586">
        <f t="shared" si="279"/>
        <v>7</v>
      </c>
    </row>
    <row r="4408" spans="1:8" x14ac:dyDescent="0.25">
      <c r="A4408">
        <v>4407</v>
      </c>
      <c r="B4408" s="579">
        <f t="shared" si="280"/>
        <v>236302.5</v>
      </c>
      <c r="C4408" s="586">
        <f t="shared" si="277"/>
        <v>3.5</v>
      </c>
      <c r="F4408">
        <v>4407</v>
      </c>
      <c r="G4408" s="587">
        <f t="shared" si="278"/>
        <v>472605</v>
      </c>
      <c r="H4408" s="586">
        <f t="shared" si="279"/>
        <v>7</v>
      </c>
    </row>
    <row r="4409" spans="1:8" x14ac:dyDescent="0.25">
      <c r="A4409">
        <v>4408</v>
      </c>
      <c r="B4409" s="579">
        <f t="shared" si="280"/>
        <v>236302.5</v>
      </c>
      <c r="C4409" s="586">
        <f t="shared" si="277"/>
        <v>3.5</v>
      </c>
      <c r="F4409">
        <v>4408</v>
      </c>
      <c r="G4409" s="587">
        <f t="shared" si="278"/>
        <v>472605</v>
      </c>
      <c r="H4409" s="586">
        <f t="shared" si="279"/>
        <v>7</v>
      </c>
    </row>
    <row r="4410" spans="1:8" x14ac:dyDescent="0.25">
      <c r="A4410">
        <v>4409</v>
      </c>
      <c r="B4410" s="579">
        <f t="shared" si="280"/>
        <v>236302.5</v>
      </c>
      <c r="C4410" s="586">
        <f t="shared" si="277"/>
        <v>3.5</v>
      </c>
      <c r="F4410">
        <v>4409</v>
      </c>
      <c r="G4410" s="587">
        <f t="shared" si="278"/>
        <v>472605</v>
      </c>
      <c r="H4410" s="586">
        <f t="shared" si="279"/>
        <v>7</v>
      </c>
    </row>
    <row r="4411" spans="1:8" x14ac:dyDescent="0.25">
      <c r="A4411">
        <v>4410</v>
      </c>
      <c r="B4411" s="579">
        <f t="shared" si="280"/>
        <v>236302.5</v>
      </c>
      <c r="C4411" s="586">
        <f t="shared" si="277"/>
        <v>3.5</v>
      </c>
      <c r="F4411">
        <v>4410</v>
      </c>
      <c r="G4411" s="587">
        <f t="shared" si="278"/>
        <v>472605</v>
      </c>
      <c r="H4411" s="586">
        <f t="shared" si="279"/>
        <v>7</v>
      </c>
    </row>
    <row r="4412" spans="1:8" x14ac:dyDescent="0.25">
      <c r="A4412">
        <v>4411</v>
      </c>
      <c r="B4412" s="579">
        <f t="shared" si="280"/>
        <v>236302.5</v>
      </c>
      <c r="C4412" s="586">
        <f t="shared" si="277"/>
        <v>3.5</v>
      </c>
      <c r="F4412">
        <v>4411</v>
      </c>
      <c r="G4412" s="587">
        <f t="shared" si="278"/>
        <v>472605</v>
      </c>
      <c r="H4412" s="586">
        <f t="shared" si="279"/>
        <v>7</v>
      </c>
    </row>
    <row r="4413" spans="1:8" x14ac:dyDescent="0.25">
      <c r="A4413">
        <v>4412</v>
      </c>
      <c r="B4413" s="579">
        <f t="shared" si="280"/>
        <v>236302.5</v>
      </c>
      <c r="C4413" s="586">
        <f t="shared" si="277"/>
        <v>3.5</v>
      </c>
      <c r="F4413">
        <v>4412</v>
      </c>
      <c r="G4413" s="587">
        <f t="shared" si="278"/>
        <v>472605</v>
      </c>
      <c r="H4413" s="586">
        <f t="shared" si="279"/>
        <v>7</v>
      </c>
    </row>
    <row r="4414" spans="1:8" x14ac:dyDescent="0.25">
      <c r="A4414">
        <v>4413</v>
      </c>
      <c r="B4414" s="579">
        <f t="shared" si="280"/>
        <v>236302.5</v>
      </c>
      <c r="C4414" s="586">
        <f t="shared" si="277"/>
        <v>3.5</v>
      </c>
      <c r="F4414">
        <v>4413</v>
      </c>
      <c r="G4414" s="587">
        <f t="shared" si="278"/>
        <v>472605</v>
      </c>
      <c r="H4414" s="586">
        <f t="shared" si="279"/>
        <v>7</v>
      </c>
    </row>
    <row r="4415" spans="1:8" x14ac:dyDescent="0.25">
      <c r="A4415">
        <v>4414</v>
      </c>
      <c r="B4415" s="579">
        <f t="shared" si="280"/>
        <v>236302.5</v>
      </c>
      <c r="C4415" s="586">
        <f t="shared" si="277"/>
        <v>3.5</v>
      </c>
      <c r="F4415">
        <v>4414</v>
      </c>
      <c r="G4415" s="587">
        <f t="shared" si="278"/>
        <v>472605</v>
      </c>
      <c r="H4415" s="586">
        <f t="shared" si="279"/>
        <v>7</v>
      </c>
    </row>
    <row r="4416" spans="1:8" x14ac:dyDescent="0.25">
      <c r="A4416">
        <v>4415</v>
      </c>
      <c r="B4416" s="579">
        <f t="shared" si="280"/>
        <v>236302.5</v>
      </c>
      <c r="C4416" s="586">
        <f t="shared" si="277"/>
        <v>3.5</v>
      </c>
      <c r="F4416">
        <v>4415</v>
      </c>
      <c r="G4416" s="587">
        <f t="shared" si="278"/>
        <v>472605</v>
      </c>
      <c r="H4416" s="586">
        <f t="shared" si="279"/>
        <v>7</v>
      </c>
    </row>
    <row r="4417" spans="1:8" x14ac:dyDescent="0.25">
      <c r="A4417">
        <v>4416</v>
      </c>
      <c r="B4417" s="579">
        <f t="shared" si="280"/>
        <v>236302.5</v>
      </c>
      <c r="C4417" s="586">
        <f t="shared" si="277"/>
        <v>3.5</v>
      </c>
      <c r="F4417">
        <v>4416</v>
      </c>
      <c r="G4417" s="587">
        <f t="shared" si="278"/>
        <v>472605</v>
      </c>
      <c r="H4417" s="586">
        <f t="shared" si="279"/>
        <v>7</v>
      </c>
    </row>
    <row r="4418" spans="1:8" x14ac:dyDescent="0.25">
      <c r="A4418">
        <v>4417</v>
      </c>
      <c r="B4418" s="579">
        <f t="shared" si="280"/>
        <v>236302.5</v>
      </c>
      <c r="C4418" s="586">
        <f t="shared" si="277"/>
        <v>3.5</v>
      </c>
      <c r="F4418">
        <v>4417</v>
      </c>
      <c r="G4418" s="587">
        <f t="shared" si="278"/>
        <v>472605</v>
      </c>
      <c r="H4418" s="586">
        <f t="shared" si="279"/>
        <v>7</v>
      </c>
    </row>
    <row r="4419" spans="1:8" x14ac:dyDescent="0.25">
      <c r="A4419">
        <v>4418</v>
      </c>
      <c r="B4419" s="579">
        <f t="shared" si="280"/>
        <v>236302.5</v>
      </c>
      <c r="C4419" s="586">
        <f t="shared" ref="C4419:C4482" si="281">B4419/$D$2</f>
        <v>3.5</v>
      </c>
      <c r="F4419">
        <v>4418</v>
      </c>
      <c r="G4419" s="587">
        <f t="shared" ref="G4419:G4482" si="282">H4419*$D$2</f>
        <v>472605</v>
      </c>
      <c r="H4419" s="586">
        <f t="shared" si="279"/>
        <v>7</v>
      </c>
    </row>
    <row r="4420" spans="1:8" x14ac:dyDescent="0.25">
      <c r="A4420">
        <v>4419</v>
      </c>
      <c r="B4420" s="579">
        <f t="shared" si="280"/>
        <v>236302.5</v>
      </c>
      <c r="C4420" s="586">
        <f t="shared" si="281"/>
        <v>3.5</v>
      </c>
      <c r="F4420">
        <v>4419</v>
      </c>
      <c r="G4420" s="587">
        <f t="shared" si="282"/>
        <v>472605</v>
      </c>
      <c r="H4420" s="586">
        <f t="shared" si="279"/>
        <v>7</v>
      </c>
    </row>
    <row r="4421" spans="1:8" x14ac:dyDescent="0.25">
      <c r="A4421">
        <v>4420</v>
      </c>
      <c r="B4421" s="579">
        <f t="shared" si="280"/>
        <v>236302.5</v>
      </c>
      <c r="C4421" s="586">
        <f t="shared" si="281"/>
        <v>3.5</v>
      </c>
      <c r="F4421">
        <v>4420</v>
      </c>
      <c r="G4421" s="587">
        <f t="shared" si="282"/>
        <v>472605</v>
      </c>
      <c r="H4421" s="586">
        <f t="shared" si="279"/>
        <v>7</v>
      </c>
    </row>
    <row r="4422" spans="1:8" x14ac:dyDescent="0.25">
      <c r="A4422">
        <v>4421</v>
      </c>
      <c r="B4422" s="579">
        <f t="shared" si="280"/>
        <v>236302.5</v>
      </c>
      <c r="C4422" s="586">
        <f t="shared" si="281"/>
        <v>3.5</v>
      </c>
      <c r="F4422">
        <v>4421</v>
      </c>
      <c r="G4422" s="587">
        <f t="shared" si="282"/>
        <v>472605</v>
      </c>
      <c r="H4422" s="586">
        <f t="shared" si="279"/>
        <v>7</v>
      </c>
    </row>
    <row r="4423" spans="1:8" x14ac:dyDescent="0.25">
      <c r="A4423">
        <v>4422</v>
      </c>
      <c r="B4423" s="579">
        <f t="shared" si="280"/>
        <v>236302.5</v>
      </c>
      <c r="C4423" s="586">
        <f t="shared" si="281"/>
        <v>3.5</v>
      </c>
      <c r="F4423">
        <v>4422</v>
      </c>
      <c r="G4423" s="587">
        <f t="shared" si="282"/>
        <v>472605</v>
      </c>
      <c r="H4423" s="586">
        <f t="shared" si="279"/>
        <v>7</v>
      </c>
    </row>
    <row r="4424" spans="1:8" x14ac:dyDescent="0.25">
      <c r="A4424">
        <v>4423</v>
      </c>
      <c r="B4424" s="579">
        <f t="shared" si="280"/>
        <v>236302.5</v>
      </c>
      <c r="C4424" s="586">
        <f t="shared" si="281"/>
        <v>3.5</v>
      </c>
      <c r="F4424">
        <v>4423</v>
      </c>
      <c r="G4424" s="587">
        <f t="shared" si="282"/>
        <v>472605</v>
      </c>
      <c r="H4424" s="586">
        <f t="shared" si="279"/>
        <v>7</v>
      </c>
    </row>
    <row r="4425" spans="1:8" x14ac:dyDescent="0.25">
      <c r="A4425">
        <v>4424</v>
      </c>
      <c r="B4425" s="579">
        <f t="shared" si="280"/>
        <v>236302.5</v>
      </c>
      <c r="C4425" s="586">
        <f t="shared" si="281"/>
        <v>3.5</v>
      </c>
      <c r="F4425">
        <v>4424</v>
      </c>
      <c r="G4425" s="587">
        <f t="shared" si="282"/>
        <v>472605</v>
      </c>
      <c r="H4425" s="586">
        <f t="shared" si="279"/>
        <v>7</v>
      </c>
    </row>
    <row r="4426" spans="1:8" x14ac:dyDescent="0.25">
      <c r="A4426">
        <v>4425</v>
      </c>
      <c r="B4426" s="579">
        <f t="shared" si="280"/>
        <v>236302.5</v>
      </c>
      <c r="C4426" s="586">
        <f t="shared" si="281"/>
        <v>3.5</v>
      </c>
      <c r="F4426">
        <v>4425</v>
      </c>
      <c r="G4426" s="587">
        <f t="shared" si="282"/>
        <v>472605</v>
      </c>
      <c r="H4426" s="586">
        <f t="shared" si="279"/>
        <v>7</v>
      </c>
    </row>
    <row r="4427" spans="1:8" x14ac:dyDescent="0.25">
      <c r="A4427">
        <v>4426</v>
      </c>
      <c r="B4427" s="579">
        <f t="shared" si="280"/>
        <v>236302.5</v>
      </c>
      <c r="C4427" s="586">
        <f t="shared" si="281"/>
        <v>3.5</v>
      </c>
      <c r="F4427">
        <v>4426</v>
      </c>
      <c r="G4427" s="587">
        <f t="shared" si="282"/>
        <v>472605</v>
      </c>
      <c r="H4427" s="586">
        <f t="shared" si="279"/>
        <v>7</v>
      </c>
    </row>
    <row r="4428" spans="1:8" x14ac:dyDescent="0.25">
      <c r="A4428">
        <v>4427</v>
      </c>
      <c r="B4428" s="579">
        <f t="shared" si="280"/>
        <v>236302.5</v>
      </c>
      <c r="C4428" s="586">
        <f t="shared" si="281"/>
        <v>3.5</v>
      </c>
      <c r="F4428">
        <v>4427</v>
      </c>
      <c r="G4428" s="587">
        <f t="shared" si="282"/>
        <v>472605</v>
      </c>
      <c r="H4428" s="586">
        <f t="shared" si="279"/>
        <v>7</v>
      </c>
    </row>
    <row r="4429" spans="1:8" x14ac:dyDescent="0.25">
      <c r="A4429">
        <v>4428</v>
      </c>
      <c r="B4429" s="579">
        <f t="shared" si="280"/>
        <v>236302.5</v>
      </c>
      <c r="C4429" s="586">
        <f t="shared" si="281"/>
        <v>3.5</v>
      </c>
      <c r="F4429">
        <v>4428</v>
      </c>
      <c r="G4429" s="587">
        <f t="shared" si="282"/>
        <v>472605</v>
      </c>
      <c r="H4429" s="586">
        <f t="shared" si="279"/>
        <v>7</v>
      </c>
    </row>
    <row r="4430" spans="1:8" x14ac:dyDescent="0.25">
      <c r="A4430">
        <v>4429</v>
      </c>
      <c r="B4430" s="579">
        <f t="shared" si="280"/>
        <v>236302.5</v>
      </c>
      <c r="C4430" s="586">
        <f t="shared" si="281"/>
        <v>3.5</v>
      </c>
      <c r="F4430">
        <v>4429</v>
      </c>
      <c r="G4430" s="587">
        <f t="shared" si="282"/>
        <v>472605</v>
      </c>
      <c r="H4430" s="586">
        <f t="shared" si="279"/>
        <v>7</v>
      </c>
    </row>
    <row r="4431" spans="1:8" x14ac:dyDescent="0.25">
      <c r="A4431">
        <v>4430</v>
      </c>
      <c r="B4431" s="579">
        <f t="shared" si="280"/>
        <v>236302.5</v>
      </c>
      <c r="C4431" s="586">
        <f t="shared" si="281"/>
        <v>3.5</v>
      </c>
      <c r="F4431">
        <v>4430</v>
      </c>
      <c r="G4431" s="587">
        <f t="shared" si="282"/>
        <v>472605</v>
      </c>
      <c r="H4431" s="586">
        <f t="shared" si="279"/>
        <v>7</v>
      </c>
    </row>
    <row r="4432" spans="1:8" x14ac:dyDescent="0.25">
      <c r="A4432">
        <v>4431</v>
      </c>
      <c r="B4432" s="579">
        <f t="shared" si="280"/>
        <v>236302.5</v>
      </c>
      <c r="C4432" s="586">
        <f t="shared" si="281"/>
        <v>3.5</v>
      </c>
      <c r="F4432">
        <v>4431</v>
      </c>
      <c r="G4432" s="587">
        <f t="shared" si="282"/>
        <v>472605</v>
      </c>
      <c r="H4432" s="586">
        <f t="shared" si="279"/>
        <v>7</v>
      </c>
    </row>
    <row r="4433" spans="1:8" x14ac:dyDescent="0.25">
      <c r="A4433">
        <v>4432</v>
      </c>
      <c r="B4433" s="579">
        <f t="shared" si="280"/>
        <v>236302.5</v>
      </c>
      <c r="C4433" s="586">
        <f t="shared" si="281"/>
        <v>3.5</v>
      </c>
      <c r="F4433">
        <v>4432</v>
      </c>
      <c r="G4433" s="587">
        <f t="shared" si="282"/>
        <v>472605</v>
      </c>
      <c r="H4433" s="586">
        <f t="shared" si="279"/>
        <v>7</v>
      </c>
    </row>
    <row r="4434" spans="1:8" x14ac:dyDescent="0.25">
      <c r="A4434">
        <v>4433</v>
      </c>
      <c r="B4434" s="579">
        <f t="shared" si="280"/>
        <v>236302.5</v>
      </c>
      <c r="C4434" s="586">
        <f t="shared" si="281"/>
        <v>3.5</v>
      </c>
      <c r="F4434">
        <v>4433</v>
      </c>
      <c r="G4434" s="587">
        <f t="shared" si="282"/>
        <v>472605</v>
      </c>
      <c r="H4434" s="586">
        <f t="shared" si="279"/>
        <v>7</v>
      </c>
    </row>
    <row r="4435" spans="1:8" x14ac:dyDescent="0.25">
      <c r="A4435">
        <v>4434</v>
      </c>
      <c r="B4435" s="579">
        <f t="shared" si="280"/>
        <v>236302.5</v>
      </c>
      <c r="C4435" s="586">
        <f t="shared" si="281"/>
        <v>3.5</v>
      </c>
      <c r="F4435">
        <v>4434</v>
      </c>
      <c r="G4435" s="587">
        <f t="shared" si="282"/>
        <v>472605</v>
      </c>
      <c r="H4435" s="586">
        <f t="shared" ref="H4435:H4498" si="283">$L$7</f>
        <v>7</v>
      </c>
    </row>
    <row r="4436" spans="1:8" x14ac:dyDescent="0.25">
      <c r="A4436">
        <v>4435</v>
      </c>
      <c r="B4436" s="579">
        <f t="shared" si="280"/>
        <v>236302.5</v>
      </c>
      <c r="C4436" s="586">
        <f t="shared" si="281"/>
        <v>3.5</v>
      </c>
      <c r="F4436">
        <v>4435</v>
      </c>
      <c r="G4436" s="587">
        <f t="shared" si="282"/>
        <v>472605</v>
      </c>
      <c r="H4436" s="586">
        <f t="shared" si="283"/>
        <v>7</v>
      </c>
    </row>
    <row r="4437" spans="1:8" x14ac:dyDescent="0.25">
      <c r="A4437">
        <v>4436</v>
      </c>
      <c r="B4437" s="579">
        <f t="shared" si="280"/>
        <v>236302.5</v>
      </c>
      <c r="C4437" s="586">
        <f t="shared" si="281"/>
        <v>3.5</v>
      </c>
      <c r="F4437">
        <v>4436</v>
      </c>
      <c r="G4437" s="587">
        <f t="shared" si="282"/>
        <v>472605</v>
      </c>
      <c r="H4437" s="586">
        <f t="shared" si="283"/>
        <v>7</v>
      </c>
    </row>
    <row r="4438" spans="1:8" x14ac:dyDescent="0.25">
      <c r="A4438">
        <v>4437</v>
      </c>
      <c r="B4438" s="579">
        <f t="shared" si="280"/>
        <v>236302.5</v>
      </c>
      <c r="C4438" s="586">
        <f t="shared" si="281"/>
        <v>3.5</v>
      </c>
      <c r="F4438">
        <v>4437</v>
      </c>
      <c r="G4438" s="587">
        <f t="shared" si="282"/>
        <v>472605</v>
      </c>
      <c r="H4438" s="586">
        <f t="shared" si="283"/>
        <v>7</v>
      </c>
    </row>
    <row r="4439" spans="1:8" x14ac:dyDescent="0.25">
      <c r="A4439">
        <v>4438</v>
      </c>
      <c r="B4439" s="579">
        <f t="shared" si="280"/>
        <v>236302.5</v>
      </c>
      <c r="C4439" s="586">
        <f t="shared" si="281"/>
        <v>3.5</v>
      </c>
      <c r="F4439">
        <v>4438</v>
      </c>
      <c r="G4439" s="587">
        <f t="shared" si="282"/>
        <v>472605</v>
      </c>
      <c r="H4439" s="586">
        <f t="shared" si="283"/>
        <v>7</v>
      </c>
    </row>
    <row r="4440" spans="1:8" x14ac:dyDescent="0.25">
      <c r="A4440">
        <v>4439</v>
      </c>
      <c r="B4440" s="579">
        <f t="shared" si="280"/>
        <v>236302.5</v>
      </c>
      <c r="C4440" s="586">
        <f t="shared" si="281"/>
        <v>3.5</v>
      </c>
      <c r="F4440">
        <v>4439</v>
      </c>
      <c r="G4440" s="587">
        <f t="shared" si="282"/>
        <v>472605</v>
      </c>
      <c r="H4440" s="586">
        <f t="shared" si="283"/>
        <v>7</v>
      </c>
    </row>
    <row r="4441" spans="1:8" x14ac:dyDescent="0.25">
      <c r="A4441">
        <v>4440</v>
      </c>
      <c r="B4441" s="579">
        <f t="shared" si="280"/>
        <v>236302.5</v>
      </c>
      <c r="C4441" s="586">
        <f t="shared" si="281"/>
        <v>3.5</v>
      </c>
      <c r="F4441">
        <v>4440</v>
      </c>
      <c r="G4441" s="587">
        <f t="shared" si="282"/>
        <v>472605</v>
      </c>
      <c r="H4441" s="586">
        <f t="shared" si="283"/>
        <v>7</v>
      </c>
    </row>
    <row r="4442" spans="1:8" x14ac:dyDescent="0.25">
      <c r="A4442">
        <v>4441</v>
      </c>
      <c r="B4442" s="579">
        <f t="shared" si="280"/>
        <v>236302.5</v>
      </c>
      <c r="C4442" s="586">
        <f t="shared" si="281"/>
        <v>3.5</v>
      </c>
      <c r="F4442">
        <v>4441</v>
      </c>
      <c r="G4442" s="587">
        <f t="shared" si="282"/>
        <v>472605</v>
      </c>
      <c r="H4442" s="586">
        <f t="shared" si="283"/>
        <v>7</v>
      </c>
    </row>
    <row r="4443" spans="1:8" x14ac:dyDescent="0.25">
      <c r="A4443">
        <v>4442</v>
      </c>
      <c r="B4443" s="579">
        <f t="shared" ref="B4443:B4506" si="284">3.5*$D$2</f>
        <v>236302.5</v>
      </c>
      <c r="C4443" s="586">
        <f t="shared" si="281"/>
        <v>3.5</v>
      </c>
      <c r="F4443">
        <v>4442</v>
      </c>
      <c r="G4443" s="587">
        <f t="shared" si="282"/>
        <v>472605</v>
      </c>
      <c r="H4443" s="586">
        <f t="shared" si="283"/>
        <v>7</v>
      </c>
    </row>
    <row r="4444" spans="1:8" x14ac:dyDescent="0.25">
      <c r="A4444">
        <v>4443</v>
      </c>
      <c r="B4444" s="579">
        <f t="shared" si="284"/>
        <v>236302.5</v>
      </c>
      <c r="C4444" s="586">
        <f t="shared" si="281"/>
        <v>3.5</v>
      </c>
      <c r="F4444">
        <v>4443</v>
      </c>
      <c r="G4444" s="587">
        <f t="shared" si="282"/>
        <v>472605</v>
      </c>
      <c r="H4444" s="586">
        <f t="shared" si="283"/>
        <v>7</v>
      </c>
    </row>
    <row r="4445" spans="1:8" x14ac:dyDescent="0.25">
      <c r="A4445">
        <v>4444</v>
      </c>
      <c r="B4445" s="579">
        <f t="shared" si="284"/>
        <v>236302.5</v>
      </c>
      <c r="C4445" s="586">
        <f t="shared" si="281"/>
        <v>3.5</v>
      </c>
      <c r="F4445">
        <v>4444</v>
      </c>
      <c r="G4445" s="587">
        <f t="shared" si="282"/>
        <v>472605</v>
      </c>
      <c r="H4445" s="586">
        <f t="shared" si="283"/>
        <v>7</v>
      </c>
    </row>
    <row r="4446" spans="1:8" x14ac:dyDescent="0.25">
      <c r="A4446">
        <v>4445</v>
      </c>
      <c r="B4446" s="579">
        <f t="shared" si="284"/>
        <v>236302.5</v>
      </c>
      <c r="C4446" s="586">
        <f t="shared" si="281"/>
        <v>3.5</v>
      </c>
      <c r="F4446">
        <v>4445</v>
      </c>
      <c r="G4446" s="587">
        <f t="shared" si="282"/>
        <v>472605</v>
      </c>
      <c r="H4446" s="586">
        <f t="shared" si="283"/>
        <v>7</v>
      </c>
    </row>
    <row r="4447" spans="1:8" x14ac:dyDescent="0.25">
      <c r="A4447">
        <v>4446</v>
      </c>
      <c r="B4447" s="579">
        <f t="shared" si="284"/>
        <v>236302.5</v>
      </c>
      <c r="C4447" s="586">
        <f t="shared" si="281"/>
        <v>3.5</v>
      </c>
      <c r="F4447">
        <v>4446</v>
      </c>
      <c r="G4447" s="587">
        <f t="shared" si="282"/>
        <v>472605</v>
      </c>
      <c r="H4447" s="586">
        <f t="shared" si="283"/>
        <v>7</v>
      </c>
    </row>
    <row r="4448" spans="1:8" x14ac:dyDescent="0.25">
      <c r="A4448">
        <v>4447</v>
      </c>
      <c r="B4448" s="579">
        <f t="shared" si="284"/>
        <v>236302.5</v>
      </c>
      <c r="C4448" s="586">
        <f t="shared" si="281"/>
        <v>3.5</v>
      </c>
      <c r="F4448">
        <v>4447</v>
      </c>
      <c r="G4448" s="587">
        <f t="shared" si="282"/>
        <v>472605</v>
      </c>
      <c r="H4448" s="586">
        <f t="shared" si="283"/>
        <v>7</v>
      </c>
    </row>
    <row r="4449" spans="1:8" x14ac:dyDescent="0.25">
      <c r="A4449">
        <v>4448</v>
      </c>
      <c r="B4449" s="579">
        <f t="shared" si="284"/>
        <v>236302.5</v>
      </c>
      <c r="C4449" s="586">
        <f t="shared" si="281"/>
        <v>3.5</v>
      </c>
      <c r="F4449">
        <v>4448</v>
      </c>
      <c r="G4449" s="587">
        <f t="shared" si="282"/>
        <v>472605</v>
      </c>
      <c r="H4449" s="586">
        <f t="shared" si="283"/>
        <v>7</v>
      </c>
    </row>
    <row r="4450" spans="1:8" x14ac:dyDescent="0.25">
      <c r="A4450">
        <v>4449</v>
      </c>
      <c r="B4450" s="579">
        <f t="shared" si="284"/>
        <v>236302.5</v>
      </c>
      <c r="C4450" s="586">
        <f t="shared" si="281"/>
        <v>3.5</v>
      </c>
      <c r="F4450">
        <v>4449</v>
      </c>
      <c r="G4450" s="587">
        <f t="shared" si="282"/>
        <v>472605</v>
      </c>
      <c r="H4450" s="586">
        <f t="shared" si="283"/>
        <v>7</v>
      </c>
    </row>
    <row r="4451" spans="1:8" x14ac:dyDescent="0.25">
      <c r="A4451">
        <v>4450</v>
      </c>
      <c r="B4451" s="579">
        <f t="shared" si="284"/>
        <v>236302.5</v>
      </c>
      <c r="C4451" s="586">
        <f t="shared" si="281"/>
        <v>3.5</v>
      </c>
      <c r="F4451">
        <v>4450</v>
      </c>
      <c r="G4451" s="587">
        <f t="shared" si="282"/>
        <v>472605</v>
      </c>
      <c r="H4451" s="586">
        <f t="shared" si="283"/>
        <v>7</v>
      </c>
    </row>
    <row r="4452" spans="1:8" x14ac:dyDescent="0.25">
      <c r="A4452">
        <v>4451</v>
      </c>
      <c r="B4452" s="579">
        <f t="shared" si="284"/>
        <v>236302.5</v>
      </c>
      <c r="C4452" s="586">
        <f t="shared" si="281"/>
        <v>3.5</v>
      </c>
      <c r="F4452">
        <v>4451</v>
      </c>
      <c r="G4452" s="587">
        <f t="shared" si="282"/>
        <v>472605</v>
      </c>
      <c r="H4452" s="586">
        <f t="shared" si="283"/>
        <v>7</v>
      </c>
    </row>
    <row r="4453" spans="1:8" x14ac:dyDescent="0.25">
      <c r="A4453">
        <v>4452</v>
      </c>
      <c r="B4453" s="579">
        <f t="shared" si="284"/>
        <v>236302.5</v>
      </c>
      <c r="C4453" s="586">
        <f t="shared" si="281"/>
        <v>3.5</v>
      </c>
      <c r="F4453">
        <v>4452</v>
      </c>
      <c r="G4453" s="587">
        <f t="shared" si="282"/>
        <v>472605</v>
      </c>
      <c r="H4453" s="586">
        <f t="shared" si="283"/>
        <v>7</v>
      </c>
    </row>
    <row r="4454" spans="1:8" x14ac:dyDescent="0.25">
      <c r="A4454">
        <v>4453</v>
      </c>
      <c r="B4454" s="579">
        <f t="shared" si="284"/>
        <v>236302.5</v>
      </c>
      <c r="C4454" s="586">
        <f t="shared" si="281"/>
        <v>3.5</v>
      </c>
      <c r="F4454">
        <v>4453</v>
      </c>
      <c r="G4454" s="587">
        <f t="shared" si="282"/>
        <v>472605</v>
      </c>
      <c r="H4454" s="586">
        <f t="shared" si="283"/>
        <v>7</v>
      </c>
    </row>
    <row r="4455" spans="1:8" x14ac:dyDescent="0.25">
      <c r="A4455">
        <v>4454</v>
      </c>
      <c r="B4455" s="579">
        <f t="shared" si="284"/>
        <v>236302.5</v>
      </c>
      <c r="C4455" s="586">
        <f t="shared" si="281"/>
        <v>3.5</v>
      </c>
      <c r="F4455">
        <v>4454</v>
      </c>
      <c r="G4455" s="587">
        <f t="shared" si="282"/>
        <v>472605</v>
      </c>
      <c r="H4455" s="586">
        <f t="shared" si="283"/>
        <v>7</v>
      </c>
    </row>
    <row r="4456" spans="1:8" x14ac:dyDescent="0.25">
      <c r="A4456">
        <v>4455</v>
      </c>
      <c r="B4456" s="579">
        <f t="shared" si="284"/>
        <v>236302.5</v>
      </c>
      <c r="C4456" s="586">
        <f t="shared" si="281"/>
        <v>3.5</v>
      </c>
      <c r="F4456">
        <v>4455</v>
      </c>
      <c r="G4456" s="587">
        <f t="shared" si="282"/>
        <v>472605</v>
      </c>
      <c r="H4456" s="586">
        <f t="shared" si="283"/>
        <v>7</v>
      </c>
    </row>
    <row r="4457" spans="1:8" x14ac:dyDescent="0.25">
      <c r="A4457">
        <v>4456</v>
      </c>
      <c r="B4457" s="579">
        <f t="shared" si="284"/>
        <v>236302.5</v>
      </c>
      <c r="C4457" s="586">
        <f t="shared" si="281"/>
        <v>3.5</v>
      </c>
      <c r="F4457">
        <v>4456</v>
      </c>
      <c r="G4457" s="587">
        <f t="shared" si="282"/>
        <v>472605</v>
      </c>
      <c r="H4457" s="586">
        <f t="shared" si="283"/>
        <v>7</v>
      </c>
    </row>
    <row r="4458" spans="1:8" x14ac:dyDescent="0.25">
      <c r="A4458">
        <v>4457</v>
      </c>
      <c r="B4458" s="579">
        <f t="shared" si="284"/>
        <v>236302.5</v>
      </c>
      <c r="C4458" s="586">
        <f t="shared" si="281"/>
        <v>3.5</v>
      </c>
      <c r="F4458">
        <v>4457</v>
      </c>
      <c r="G4458" s="587">
        <f t="shared" si="282"/>
        <v>472605</v>
      </c>
      <c r="H4458" s="586">
        <f t="shared" si="283"/>
        <v>7</v>
      </c>
    </row>
    <row r="4459" spans="1:8" x14ac:dyDescent="0.25">
      <c r="A4459">
        <v>4458</v>
      </c>
      <c r="B4459" s="579">
        <f t="shared" si="284"/>
        <v>236302.5</v>
      </c>
      <c r="C4459" s="586">
        <f t="shared" si="281"/>
        <v>3.5</v>
      </c>
      <c r="F4459">
        <v>4458</v>
      </c>
      <c r="G4459" s="587">
        <f t="shared" si="282"/>
        <v>472605</v>
      </c>
      <c r="H4459" s="586">
        <f t="shared" si="283"/>
        <v>7</v>
      </c>
    </row>
    <row r="4460" spans="1:8" x14ac:dyDescent="0.25">
      <c r="A4460">
        <v>4459</v>
      </c>
      <c r="B4460" s="579">
        <f t="shared" si="284"/>
        <v>236302.5</v>
      </c>
      <c r="C4460" s="586">
        <f t="shared" si="281"/>
        <v>3.5</v>
      </c>
      <c r="F4460">
        <v>4459</v>
      </c>
      <c r="G4460" s="587">
        <f t="shared" si="282"/>
        <v>472605</v>
      </c>
      <c r="H4460" s="586">
        <f t="shared" si="283"/>
        <v>7</v>
      </c>
    </row>
    <row r="4461" spans="1:8" x14ac:dyDescent="0.25">
      <c r="A4461">
        <v>4460</v>
      </c>
      <c r="B4461" s="579">
        <f t="shared" si="284"/>
        <v>236302.5</v>
      </c>
      <c r="C4461" s="586">
        <f t="shared" si="281"/>
        <v>3.5</v>
      </c>
      <c r="F4461">
        <v>4460</v>
      </c>
      <c r="G4461" s="587">
        <f t="shared" si="282"/>
        <v>472605</v>
      </c>
      <c r="H4461" s="586">
        <f t="shared" si="283"/>
        <v>7</v>
      </c>
    </row>
    <row r="4462" spans="1:8" x14ac:dyDescent="0.25">
      <c r="A4462">
        <v>4461</v>
      </c>
      <c r="B4462" s="579">
        <f t="shared" si="284"/>
        <v>236302.5</v>
      </c>
      <c r="C4462" s="586">
        <f t="shared" si="281"/>
        <v>3.5</v>
      </c>
      <c r="F4462">
        <v>4461</v>
      </c>
      <c r="G4462" s="587">
        <f t="shared" si="282"/>
        <v>472605</v>
      </c>
      <c r="H4462" s="586">
        <f t="shared" si="283"/>
        <v>7</v>
      </c>
    </row>
    <row r="4463" spans="1:8" x14ac:dyDescent="0.25">
      <c r="A4463">
        <v>4462</v>
      </c>
      <c r="B4463" s="579">
        <f t="shared" si="284"/>
        <v>236302.5</v>
      </c>
      <c r="C4463" s="586">
        <f t="shared" si="281"/>
        <v>3.5</v>
      </c>
      <c r="F4463">
        <v>4462</v>
      </c>
      <c r="G4463" s="587">
        <f t="shared" si="282"/>
        <v>472605</v>
      </c>
      <c r="H4463" s="586">
        <f t="shared" si="283"/>
        <v>7</v>
      </c>
    </row>
    <row r="4464" spans="1:8" x14ac:dyDescent="0.25">
      <c r="A4464">
        <v>4463</v>
      </c>
      <c r="B4464" s="579">
        <f t="shared" si="284"/>
        <v>236302.5</v>
      </c>
      <c r="C4464" s="586">
        <f t="shared" si="281"/>
        <v>3.5</v>
      </c>
      <c r="F4464">
        <v>4463</v>
      </c>
      <c r="G4464" s="587">
        <f t="shared" si="282"/>
        <v>472605</v>
      </c>
      <c r="H4464" s="586">
        <f t="shared" si="283"/>
        <v>7</v>
      </c>
    </row>
    <row r="4465" spans="1:8" x14ac:dyDescent="0.25">
      <c r="A4465">
        <v>4464</v>
      </c>
      <c r="B4465" s="579">
        <f t="shared" si="284"/>
        <v>236302.5</v>
      </c>
      <c r="C4465" s="586">
        <f t="shared" si="281"/>
        <v>3.5</v>
      </c>
      <c r="F4465">
        <v>4464</v>
      </c>
      <c r="G4465" s="587">
        <f t="shared" si="282"/>
        <v>472605</v>
      </c>
      <c r="H4465" s="586">
        <f t="shared" si="283"/>
        <v>7</v>
      </c>
    </row>
    <row r="4466" spans="1:8" x14ac:dyDescent="0.25">
      <c r="A4466">
        <v>4465</v>
      </c>
      <c r="B4466" s="579">
        <f t="shared" si="284"/>
        <v>236302.5</v>
      </c>
      <c r="C4466" s="586">
        <f t="shared" si="281"/>
        <v>3.5</v>
      </c>
      <c r="F4466">
        <v>4465</v>
      </c>
      <c r="G4466" s="587">
        <f t="shared" si="282"/>
        <v>472605</v>
      </c>
      <c r="H4466" s="586">
        <f t="shared" si="283"/>
        <v>7</v>
      </c>
    </row>
    <row r="4467" spans="1:8" x14ac:dyDescent="0.25">
      <c r="A4467">
        <v>4466</v>
      </c>
      <c r="B4467" s="579">
        <f t="shared" si="284"/>
        <v>236302.5</v>
      </c>
      <c r="C4467" s="586">
        <f t="shared" si="281"/>
        <v>3.5</v>
      </c>
      <c r="F4467">
        <v>4466</v>
      </c>
      <c r="G4467" s="587">
        <f t="shared" si="282"/>
        <v>472605</v>
      </c>
      <c r="H4467" s="586">
        <f t="shared" si="283"/>
        <v>7</v>
      </c>
    </row>
    <row r="4468" spans="1:8" x14ac:dyDescent="0.25">
      <c r="A4468">
        <v>4467</v>
      </c>
      <c r="B4468" s="579">
        <f t="shared" si="284"/>
        <v>236302.5</v>
      </c>
      <c r="C4468" s="586">
        <f t="shared" si="281"/>
        <v>3.5</v>
      </c>
      <c r="F4468">
        <v>4467</v>
      </c>
      <c r="G4468" s="587">
        <f t="shared" si="282"/>
        <v>472605</v>
      </c>
      <c r="H4468" s="586">
        <f t="shared" si="283"/>
        <v>7</v>
      </c>
    </row>
    <row r="4469" spans="1:8" x14ac:dyDescent="0.25">
      <c r="A4469">
        <v>4468</v>
      </c>
      <c r="B4469" s="579">
        <f t="shared" si="284"/>
        <v>236302.5</v>
      </c>
      <c r="C4469" s="586">
        <f t="shared" si="281"/>
        <v>3.5</v>
      </c>
      <c r="F4469">
        <v>4468</v>
      </c>
      <c r="G4469" s="587">
        <f t="shared" si="282"/>
        <v>472605</v>
      </c>
      <c r="H4469" s="586">
        <f t="shared" si="283"/>
        <v>7</v>
      </c>
    </row>
    <row r="4470" spans="1:8" x14ac:dyDescent="0.25">
      <c r="A4470">
        <v>4469</v>
      </c>
      <c r="B4470" s="579">
        <f t="shared" si="284"/>
        <v>236302.5</v>
      </c>
      <c r="C4470" s="586">
        <f t="shared" si="281"/>
        <v>3.5</v>
      </c>
      <c r="F4470">
        <v>4469</v>
      </c>
      <c r="G4470" s="587">
        <f t="shared" si="282"/>
        <v>472605</v>
      </c>
      <c r="H4470" s="586">
        <f t="shared" si="283"/>
        <v>7</v>
      </c>
    </row>
    <row r="4471" spans="1:8" x14ac:dyDescent="0.25">
      <c r="A4471">
        <v>4470</v>
      </c>
      <c r="B4471" s="579">
        <f t="shared" si="284"/>
        <v>236302.5</v>
      </c>
      <c r="C4471" s="586">
        <f t="shared" si="281"/>
        <v>3.5</v>
      </c>
      <c r="F4471">
        <v>4470</v>
      </c>
      <c r="G4471" s="587">
        <f t="shared" si="282"/>
        <v>472605</v>
      </c>
      <c r="H4471" s="586">
        <f t="shared" si="283"/>
        <v>7</v>
      </c>
    </row>
    <row r="4472" spans="1:8" x14ac:dyDescent="0.25">
      <c r="A4472">
        <v>4471</v>
      </c>
      <c r="B4472" s="579">
        <f t="shared" si="284"/>
        <v>236302.5</v>
      </c>
      <c r="C4472" s="586">
        <f t="shared" si="281"/>
        <v>3.5</v>
      </c>
      <c r="F4472">
        <v>4471</v>
      </c>
      <c r="G4472" s="587">
        <f t="shared" si="282"/>
        <v>472605</v>
      </c>
      <c r="H4472" s="586">
        <f t="shared" si="283"/>
        <v>7</v>
      </c>
    </row>
    <row r="4473" spans="1:8" x14ac:dyDescent="0.25">
      <c r="A4473">
        <v>4472</v>
      </c>
      <c r="B4473" s="579">
        <f t="shared" si="284"/>
        <v>236302.5</v>
      </c>
      <c r="C4473" s="586">
        <f t="shared" si="281"/>
        <v>3.5</v>
      </c>
      <c r="F4473">
        <v>4472</v>
      </c>
      <c r="G4473" s="587">
        <f t="shared" si="282"/>
        <v>472605</v>
      </c>
      <c r="H4473" s="586">
        <f t="shared" si="283"/>
        <v>7</v>
      </c>
    </row>
    <row r="4474" spans="1:8" x14ac:dyDescent="0.25">
      <c r="A4474">
        <v>4473</v>
      </c>
      <c r="B4474" s="579">
        <f t="shared" si="284"/>
        <v>236302.5</v>
      </c>
      <c r="C4474" s="586">
        <f t="shared" si="281"/>
        <v>3.5</v>
      </c>
      <c r="F4474">
        <v>4473</v>
      </c>
      <c r="G4474" s="587">
        <f t="shared" si="282"/>
        <v>472605</v>
      </c>
      <c r="H4474" s="586">
        <f t="shared" si="283"/>
        <v>7</v>
      </c>
    </row>
    <row r="4475" spans="1:8" x14ac:dyDescent="0.25">
      <c r="A4475">
        <v>4474</v>
      </c>
      <c r="B4475" s="579">
        <f t="shared" si="284"/>
        <v>236302.5</v>
      </c>
      <c r="C4475" s="586">
        <f t="shared" si="281"/>
        <v>3.5</v>
      </c>
      <c r="F4475">
        <v>4474</v>
      </c>
      <c r="G4475" s="587">
        <f t="shared" si="282"/>
        <v>472605</v>
      </c>
      <c r="H4475" s="586">
        <f t="shared" si="283"/>
        <v>7</v>
      </c>
    </row>
    <row r="4476" spans="1:8" x14ac:dyDescent="0.25">
      <c r="A4476">
        <v>4475</v>
      </c>
      <c r="B4476" s="579">
        <f t="shared" si="284"/>
        <v>236302.5</v>
      </c>
      <c r="C4476" s="586">
        <f t="shared" si="281"/>
        <v>3.5</v>
      </c>
      <c r="F4476">
        <v>4475</v>
      </c>
      <c r="G4476" s="587">
        <f t="shared" si="282"/>
        <v>472605</v>
      </c>
      <c r="H4476" s="586">
        <f t="shared" si="283"/>
        <v>7</v>
      </c>
    </row>
    <row r="4477" spans="1:8" x14ac:dyDescent="0.25">
      <c r="A4477">
        <v>4476</v>
      </c>
      <c r="B4477" s="579">
        <f t="shared" si="284"/>
        <v>236302.5</v>
      </c>
      <c r="C4477" s="586">
        <f t="shared" si="281"/>
        <v>3.5</v>
      </c>
      <c r="F4477">
        <v>4476</v>
      </c>
      <c r="G4477" s="587">
        <f t="shared" si="282"/>
        <v>472605</v>
      </c>
      <c r="H4477" s="586">
        <f t="shared" si="283"/>
        <v>7</v>
      </c>
    </row>
    <row r="4478" spans="1:8" x14ac:dyDescent="0.25">
      <c r="A4478">
        <v>4477</v>
      </c>
      <c r="B4478" s="579">
        <f t="shared" si="284"/>
        <v>236302.5</v>
      </c>
      <c r="C4478" s="586">
        <f t="shared" si="281"/>
        <v>3.5</v>
      </c>
      <c r="F4478">
        <v>4477</v>
      </c>
      <c r="G4478" s="587">
        <f t="shared" si="282"/>
        <v>472605</v>
      </c>
      <c r="H4478" s="586">
        <f t="shared" si="283"/>
        <v>7</v>
      </c>
    </row>
    <row r="4479" spans="1:8" x14ac:dyDescent="0.25">
      <c r="A4479">
        <v>4478</v>
      </c>
      <c r="B4479" s="579">
        <f t="shared" si="284"/>
        <v>236302.5</v>
      </c>
      <c r="C4479" s="586">
        <f t="shared" si="281"/>
        <v>3.5</v>
      </c>
      <c r="F4479">
        <v>4478</v>
      </c>
      <c r="G4479" s="587">
        <f t="shared" si="282"/>
        <v>472605</v>
      </c>
      <c r="H4479" s="586">
        <f t="shared" si="283"/>
        <v>7</v>
      </c>
    </row>
    <row r="4480" spans="1:8" x14ac:dyDescent="0.25">
      <c r="A4480">
        <v>4479</v>
      </c>
      <c r="B4480" s="579">
        <f t="shared" si="284"/>
        <v>236302.5</v>
      </c>
      <c r="C4480" s="586">
        <f t="shared" si="281"/>
        <v>3.5</v>
      </c>
      <c r="F4480">
        <v>4479</v>
      </c>
      <c r="G4480" s="587">
        <f t="shared" si="282"/>
        <v>472605</v>
      </c>
      <c r="H4480" s="586">
        <f t="shared" si="283"/>
        <v>7</v>
      </c>
    </row>
    <row r="4481" spans="1:8" x14ac:dyDescent="0.25">
      <c r="A4481">
        <v>4480</v>
      </c>
      <c r="B4481" s="579">
        <f t="shared" si="284"/>
        <v>236302.5</v>
      </c>
      <c r="C4481" s="586">
        <f t="shared" si="281"/>
        <v>3.5</v>
      </c>
      <c r="F4481">
        <v>4480</v>
      </c>
      <c r="G4481" s="587">
        <f t="shared" si="282"/>
        <v>472605</v>
      </c>
      <c r="H4481" s="586">
        <f t="shared" si="283"/>
        <v>7</v>
      </c>
    </row>
    <row r="4482" spans="1:8" x14ac:dyDescent="0.25">
      <c r="A4482">
        <v>4481</v>
      </c>
      <c r="B4482" s="579">
        <f t="shared" si="284"/>
        <v>236302.5</v>
      </c>
      <c r="C4482" s="586">
        <f t="shared" si="281"/>
        <v>3.5</v>
      </c>
      <c r="F4482">
        <v>4481</v>
      </c>
      <c r="G4482" s="587">
        <f t="shared" si="282"/>
        <v>472605</v>
      </c>
      <c r="H4482" s="586">
        <f t="shared" si="283"/>
        <v>7</v>
      </c>
    </row>
    <row r="4483" spans="1:8" x14ac:dyDescent="0.25">
      <c r="A4483">
        <v>4482</v>
      </c>
      <c r="B4483" s="579">
        <f t="shared" si="284"/>
        <v>236302.5</v>
      </c>
      <c r="C4483" s="586">
        <f t="shared" ref="C4483:C4546" si="285">B4483/$D$2</f>
        <v>3.5</v>
      </c>
      <c r="F4483">
        <v>4482</v>
      </c>
      <c r="G4483" s="587">
        <f t="shared" ref="G4483:G4546" si="286">H4483*$D$2</f>
        <v>472605</v>
      </c>
      <c r="H4483" s="586">
        <f t="shared" si="283"/>
        <v>7</v>
      </c>
    </row>
    <row r="4484" spans="1:8" x14ac:dyDescent="0.25">
      <c r="A4484">
        <v>4483</v>
      </c>
      <c r="B4484" s="579">
        <f t="shared" si="284"/>
        <v>236302.5</v>
      </c>
      <c r="C4484" s="586">
        <f t="shared" si="285"/>
        <v>3.5</v>
      </c>
      <c r="F4484">
        <v>4483</v>
      </c>
      <c r="G4484" s="587">
        <f t="shared" si="286"/>
        <v>472605</v>
      </c>
      <c r="H4484" s="586">
        <f t="shared" si="283"/>
        <v>7</v>
      </c>
    </row>
    <row r="4485" spans="1:8" x14ac:dyDescent="0.25">
      <c r="A4485">
        <v>4484</v>
      </c>
      <c r="B4485" s="579">
        <f t="shared" si="284"/>
        <v>236302.5</v>
      </c>
      <c r="C4485" s="586">
        <f t="shared" si="285"/>
        <v>3.5</v>
      </c>
      <c r="F4485">
        <v>4484</v>
      </c>
      <c r="G4485" s="587">
        <f t="shared" si="286"/>
        <v>472605</v>
      </c>
      <c r="H4485" s="586">
        <f t="shared" si="283"/>
        <v>7</v>
      </c>
    </row>
    <row r="4486" spans="1:8" x14ac:dyDescent="0.25">
      <c r="A4486">
        <v>4485</v>
      </c>
      <c r="B4486" s="579">
        <f t="shared" si="284"/>
        <v>236302.5</v>
      </c>
      <c r="C4486" s="586">
        <f t="shared" si="285"/>
        <v>3.5</v>
      </c>
      <c r="F4486">
        <v>4485</v>
      </c>
      <c r="G4486" s="587">
        <f t="shared" si="286"/>
        <v>472605</v>
      </c>
      <c r="H4486" s="586">
        <f t="shared" si="283"/>
        <v>7</v>
      </c>
    </row>
    <row r="4487" spans="1:8" x14ac:dyDescent="0.25">
      <c r="A4487">
        <v>4486</v>
      </c>
      <c r="B4487" s="579">
        <f t="shared" si="284"/>
        <v>236302.5</v>
      </c>
      <c r="C4487" s="586">
        <f t="shared" si="285"/>
        <v>3.5</v>
      </c>
      <c r="F4487">
        <v>4486</v>
      </c>
      <c r="G4487" s="587">
        <f t="shared" si="286"/>
        <v>472605</v>
      </c>
      <c r="H4487" s="586">
        <f t="shared" si="283"/>
        <v>7</v>
      </c>
    </row>
    <row r="4488" spans="1:8" x14ac:dyDescent="0.25">
      <c r="A4488">
        <v>4487</v>
      </c>
      <c r="B4488" s="579">
        <f t="shared" si="284"/>
        <v>236302.5</v>
      </c>
      <c r="C4488" s="586">
        <f t="shared" si="285"/>
        <v>3.5</v>
      </c>
      <c r="F4488">
        <v>4487</v>
      </c>
      <c r="G4488" s="587">
        <f t="shared" si="286"/>
        <v>472605</v>
      </c>
      <c r="H4488" s="586">
        <f t="shared" si="283"/>
        <v>7</v>
      </c>
    </row>
    <row r="4489" spans="1:8" x14ac:dyDescent="0.25">
      <c r="A4489">
        <v>4488</v>
      </c>
      <c r="B4489" s="579">
        <f t="shared" si="284"/>
        <v>236302.5</v>
      </c>
      <c r="C4489" s="586">
        <f t="shared" si="285"/>
        <v>3.5</v>
      </c>
      <c r="F4489">
        <v>4488</v>
      </c>
      <c r="G4489" s="587">
        <f t="shared" si="286"/>
        <v>472605</v>
      </c>
      <c r="H4489" s="586">
        <f t="shared" si="283"/>
        <v>7</v>
      </c>
    </row>
    <row r="4490" spans="1:8" x14ac:dyDescent="0.25">
      <c r="A4490">
        <v>4489</v>
      </c>
      <c r="B4490" s="579">
        <f t="shared" si="284"/>
        <v>236302.5</v>
      </c>
      <c r="C4490" s="586">
        <f t="shared" si="285"/>
        <v>3.5</v>
      </c>
      <c r="F4490">
        <v>4489</v>
      </c>
      <c r="G4490" s="587">
        <f t="shared" si="286"/>
        <v>472605</v>
      </c>
      <c r="H4490" s="586">
        <f t="shared" si="283"/>
        <v>7</v>
      </c>
    </row>
    <row r="4491" spans="1:8" x14ac:dyDescent="0.25">
      <c r="A4491">
        <v>4490</v>
      </c>
      <c r="B4491" s="579">
        <f t="shared" si="284"/>
        <v>236302.5</v>
      </c>
      <c r="C4491" s="586">
        <f t="shared" si="285"/>
        <v>3.5</v>
      </c>
      <c r="F4491">
        <v>4490</v>
      </c>
      <c r="G4491" s="587">
        <f t="shared" si="286"/>
        <v>472605</v>
      </c>
      <c r="H4491" s="586">
        <f t="shared" si="283"/>
        <v>7</v>
      </c>
    </row>
    <row r="4492" spans="1:8" x14ac:dyDescent="0.25">
      <c r="A4492">
        <v>4491</v>
      </c>
      <c r="B4492" s="579">
        <f t="shared" si="284"/>
        <v>236302.5</v>
      </c>
      <c r="C4492" s="586">
        <f t="shared" si="285"/>
        <v>3.5</v>
      </c>
      <c r="F4492">
        <v>4491</v>
      </c>
      <c r="G4492" s="587">
        <f t="shared" si="286"/>
        <v>472605</v>
      </c>
      <c r="H4492" s="586">
        <f t="shared" si="283"/>
        <v>7</v>
      </c>
    </row>
    <row r="4493" spans="1:8" x14ac:dyDescent="0.25">
      <c r="A4493">
        <v>4492</v>
      </c>
      <c r="B4493" s="579">
        <f t="shared" si="284"/>
        <v>236302.5</v>
      </c>
      <c r="C4493" s="586">
        <f t="shared" si="285"/>
        <v>3.5</v>
      </c>
      <c r="F4493">
        <v>4492</v>
      </c>
      <c r="G4493" s="587">
        <f t="shared" si="286"/>
        <v>472605</v>
      </c>
      <c r="H4493" s="586">
        <f t="shared" si="283"/>
        <v>7</v>
      </c>
    </row>
    <row r="4494" spans="1:8" x14ac:dyDescent="0.25">
      <c r="A4494">
        <v>4493</v>
      </c>
      <c r="B4494" s="579">
        <f t="shared" si="284"/>
        <v>236302.5</v>
      </c>
      <c r="C4494" s="586">
        <f t="shared" si="285"/>
        <v>3.5</v>
      </c>
      <c r="F4494">
        <v>4493</v>
      </c>
      <c r="G4494" s="587">
        <f t="shared" si="286"/>
        <v>472605</v>
      </c>
      <c r="H4494" s="586">
        <f t="shared" si="283"/>
        <v>7</v>
      </c>
    </row>
    <row r="4495" spans="1:8" x14ac:dyDescent="0.25">
      <c r="A4495">
        <v>4494</v>
      </c>
      <c r="B4495" s="579">
        <f t="shared" si="284"/>
        <v>236302.5</v>
      </c>
      <c r="C4495" s="586">
        <f t="shared" si="285"/>
        <v>3.5</v>
      </c>
      <c r="F4495">
        <v>4494</v>
      </c>
      <c r="G4495" s="587">
        <f t="shared" si="286"/>
        <v>472605</v>
      </c>
      <c r="H4495" s="586">
        <f t="shared" si="283"/>
        <v>7</v>
      </c>
    </row>
    <row r="4496" spans="1:8" x14ac:dyDescent="0.25">
      <c r="A4496">
        <v>4495</v>
      </c>
      <c r="B4496" s="579">
        <f t="shared" si="284"/>
        <v>236302.5</v>
      </c>
      <c r="C4496" s="586">
        <f t="shared" si="285"/>
        <v>3.5</v>
      </c>
      <c r="F4496">
        <v>4495</v>
      </c>
      <c r="G4496" s="587">
        <f t="shared" si="286"/>
        <v>472605</v>
      </c>
      <c r="H4496" s="586">
        <f t="shared" si="283"/>
        <v>7</v>
      </c>
    </row>
    <row r="4497" spans="1:8" x14ac:dyDescent="0.25">
      <c r="A4497">
        <v>4496</v>
      </c>
      <c r="B4497" s="579">
        <f t="shared" si="284"/>
        <v>236302.5</v>
      </c>
      <c r="C4497" s="586">
        <f t="shared" si="285"/>
        <v>3.5</v>
      </c>
      <c r="F4497">
        <v>4496</v>
      </c>
      <c r="G4497" s="587">
        <f t="shared" si="286"/>
        <v>472605</v>
      </c>
      <c r="H4497" s="586">
        <f t="shared" si="283"/>
        <v>7</v>
      </c>
    </row>
    <row r="4498" spans="1:8" x14ac:dyDescent="0.25">
      <c r="A4498">
        <v>4497</v>
      </c>
      <c r="B4498" s="579">
        <f t="shared" si="284"/>
        <v>236302.5</v>
      </c>
      <c r="C4498" s="586">
        <f t="shared" si="285"/>
        <v>3.5</v>
      </c>
      <c r="F4498">
        <v>4497</v>
      </c>
      <c r="G4498" s="587">
        <f t="shared" si="286"/>
        <v>472605</v>
      </c>
      <c r="H4498" s="586">
        <f t="shared" si="283"/>
        <v>7</v>
      </c>
    </row>
    <row r="4499" spans="1:8" x14ac:dyDescent="0.25">
      <c r="A4499">
        <v>4498</v>
      </c>
      <c r="B4499" s="579">
        <f t="shared" si="284"/>
        <v>236302.5</v>
      </c>
      <c r="C4499" s="586">
        <f t="shared" si="285"/>
        <v>3.5</v>
      </c>
      <c r="F4499">
        <v>4498</v>
      </c>
      <c r="G4499" s="587">
        <f t="shared" si="286"/>
        <v>472605</v>
      </c>
      <c r="H4499" s="586">
        <f t="shared" ref="H4499:H4562" si="287">$L$7</f>
        <v>7</v>
      </c>
    </row>
    <row r="4500" spans="1:8" x14ac:dyDescent="0.25">
      <c r="A4500">
        <v>4499</v>
      </c>
      <c r="B4500" s="579">
        <f t="shared" si="284"/>
        <v>236302.5</v>
      </c>
      <c r="C4500" s="586">
        <f t="shared" si="285"/>
        <v>3.5</v>
      </c>
      <c r="F4500">
        <v>4499</v>
      </c>
      <c r="G4500" s="587">
        <f t="shared" si="286"/>
        <v>472605</v>
      </c>
      <c r="H4500" s="586">
        <f t="shared" si="287"/>
        <v>7</v>
      </c>
    </row>
    <row r="4501" spans="1:8" x14ac:dyDescent="0.25">
      <c r="A4501">
        <v>4500</v>
      </c>
      <c r="B4501" s="579">
        <f t="shared" si="284"/>
        <v>236302.5</v>
      </c>
      <c r="C4501" s="586">
        <f t="shared" si="285"/>
        <v>3.5</v>
      </c>
      <c r="F4501">
        <v>4500</v>
      </c>
      <c r="G4501" s="587">
        <f t="shared" si="286"/>
        <v>472605</v>
      </c>
      <c r="H4501" s="586">
        <f t="shared" si="287"/>
        <v>7</v>
      </c>
    </row>
    <row r="4502" spans="1:8" x14ac:dyDescent="0.25">
      <c r="A4502">
        <v>4501</v>
      </c>
      <c r="B4502" s="579">
        <f t="shared" si="284"/>
        <v>236302.5</v>
      </c>
      <c r="C4502" s="586">
        <f t="shared" si="285"/>
        <v>3.5</v>
      </c>
      <c r="F4502">
        <v>4501</v>
      </c>
      <c r="G4502" s="587">
        <f t="shared" si="286"/>
        <v>472605</v>
      </c>
      <c r="H4502" s="586">
        <f t="shared" si="287"/>
        <v>7</v>
      </c>
    </row>
    <row r="4503" spans="1:8" x14ac:dyDescent="0.25">
      <c r="A4503">
        <v>4502</v>
      </c>
      <c r="B4503" s="579">
        <f t="shared" si="284"/>
        <v>236302.5</v>
      </c>
      <c r="C4503" s="586">
        <f t="shared" si="285"/>
        <v>3.5</v>
      </c>
      <c r="F4503">
        <v>4502</v>
      </c>
      <c r="G4503" s="587">
        <f t="shared" si="286"/>
        <v>472605</v>
      </c>
      <c r="H4503" s="586">
        <f t="shared" si="287"/>
        <v>7</v>
      </c>
    </row>
    <row r="4504" spans="1:8" x14ac:dyDescent="0.25">
      <c r="A4504">
        <v>4503</v>
      </c>
      <c r="B4504" s="579">
        <f t="shared" si="284"/>
        <v>236302.5</v>
      </c>
      <c r="C4504" s="586">
        <f t="shared" si="285"/>
        <v>3.5</v>
      </c>
      <c r="F4504">
        <v>4503</v>
      </c>
      <c r="G4504" s="587">
        <f t="shared" si="286"/>
        <v>472605</v>
      </c>
      <c r="H4504" s="586">
        <f t="shared" si="287"/>
        <v>7</v>
      </c>
    </row>
    <row r="4505" spans="1:8" x14ac:dyDescent="0.25">
      <c r="A4505">
        <v>4504</v>
      </c>
      <c r="B4505" s="579">
        <f t="shared" si="284"/>
        <v>236302.5</v>
      </c>
      <c r="C4505" s="586">
        <f t="shared" si="285"/>
        <v>3.5</v>
      </c>
      <c r="F4505">
        <v>4504</v>
      </c>
      <c r="G4505" s="587">
        <f t="shared" si="286"/>
        <v>472605</v>
      </c>
      <c r="H4505" s="586">
        <f t="shared" si="287"/>
        <v>7</v>
      </c>
    </row>
    <row r="4506" spans="1:8" x14ac:dyDescent="0.25">
      <c r="A4506">
        <v>4505</v>
      </c>
      <c r="B4506" s="579">
        <f t="shared" si="284"/>
        <v>236302.5</v>
      </c>
      <c r="C4506" s="586">
        <f t="shared" si="285"/>
        <v>3.5</v>
      </c>
      <c r="F4506">
        <v>4505</v>
      </c>
      <c r="G4506" s="587">
        <f t="shared" si="286"/>
        <v>472605</v>
      </c>
      <c r="H4506" s="586">
        <f t="shared" si="287"/>
        <v>7</v>
      </c>
    </row>
    <row r="4507" spans="1:8" x14ac:dyDescent="0.25">
      <c r="A4507">
        <v>4506</v>
      </c>
      <c r="B4507" s="579">
        <f t="shared" ref="B4507:B4570" si="288">3.5*$D$2</f>
        <v>236302.5</v>
      </c>
      <c r="C4507" s="586">
        <f t="shared" si="285"/>
        <v>3.5</v>
      </c>
      <c r="F4507">
        <v>4506</v>
      </c>
      <c r="G4507" s="587">
        <f t="shared" si="286"/>
        <v>472605</v>
      </c>
      <c r="H4507" s="586">
        <f t="shared" si="287"/>
        <v>7</v>
      </c>
    </row>
    <row r="4508" spans="1:8" x14ac:dyDescent="0.25">
      <c r="A4508">
        <v>4507</v>
      </c>
      <c r="B4508" s="579">
        <f t="shared" si="288"/>
        <v>236302.5</v>
      </c>
      <c r="C4508" s="586">
        <f t="shared" si="285"/>
        <v>3.5</v>
      </c>
      <c r="F4508">
        <v>4507</v>
      </c>
      <c r="G4508" s="587">
        <f t="shared" si="286"/>
        <v>472605</v>
      </c>
      <c r="H4508" s="586">
        <f t="shared" si="287"/>
        <v>7</v>
      </c>
    </row>
    <row r="4509" spans="1:8" x14ac:dyDescent="0.25">
      <c r="A4509">
        <v>4508</v>
      </c>
      <c r="B4509" s="579">
        <f t="shared" si="288"/>
        <v>236302.5</v>
      </c>
      <c r="C4509" s="586">
        <f t="shared" si="285"/>
        <v>3.5</v>
      </c>
      <c r="F4509">
        <v>4508</v>
      </c>
      <c r="G4509" s="587">
        <f t="shared" si="286"/>
        <v>472605</v>
      </c>
      <c r="H4509" s="586">
        <f t="shared" si="287"/>
        <v>7</v>
      </c>
    </row>
    <row r="4510" spans="1:8" x14ac:dyDescent="0.25">
      <c r="A4510">
        <v>4509</v>
      </c>
      <c r="B4510" s="579">
        <f t="shared" si="288"/>
        <v>236302.5</v>
      </c>
      <c r="C4510" s="586">
        <f t="shared" si="285"/>
        <v>3.5</v>
      </c>
      <c r="F4510">
        <v>4509</v>
      </c>
      <c r="G4510" s="587">
        <f t="shared" si="286"/>
        <v>472605</v>
      </c>
      <c r="H4510" s="586">
        <f t="shared" si="287"/>
        <v>7</v>
      </c>
    </row>
    <row r="4511" spans="1:8" x14ac:dyDescent="0.25">
      <c r="A4511">
        <v>4510</v>
      </c>
      <c r="B4511" s="579">
        <f t="shared" si="288"/>
        <v>236302.5</v>
      </c>
      <c r="C4511" s="586">
        <f t="shared" si="285"/>
        <v>3.5</v>
      </c>
      <c r="F4511">
        <v>4510</v>
      </c>
      <c r="G4511" s="587">
        <f t="shared" si="286"/>
        <v>472605</v>
      </c>
      <c r="H4511" s="586">
        <f t="shared" si="287"/>
        <v>7</v>
      </c>
    </row>
    <row r="4512" spans="1:8" x14ac:dyDescent="0.25">
      <c r="A4512">
        <v>4511</v>
      </c>
      <c r="B4512" s="579">
        <f t="shared" si="288"/>
        <v>236302.5</v>
      </c>
      <c r="C4512" s="586">
        <f t="shared" si="285"/>
        <v>3.5</v>
      </c>
      <c r="F4512">
        <v>4511</v>
      </c>
      <c r="G4512" s="587">
        <f t="shared" si="286"/>
        <v>472605</v>
      </c>
      <c r="H4512" s="586">
        <f t="shared" si="287"/>
        <v>7</v>
      </c>
    </row>
    <row r="4513" spans="1:8" x14ac:dyDescent="0.25">
      <c r="A4513">
        <v>4512</v>
      </c>
      <c r="B4513" s="579">
        <f t="shared" si="288"/>
        <v>236302.5</v>
      </c>
      <c r="C4513" s="586">
        <f t="shared" si="285"/>
        <v>3.5</v>
      </c>
      <c r="F4513">
        <v>4512</v>
      </c>
      <c r="G4513" s="587">
        <f t="shared" si="286"/>
        <v>472605</v>
      </c>
      <c r="H4513" s="586">
        <f t="shared" si="287"/>
        <v>7</v>
      </c>
    </row>
    <row r="4514" spans="1:8" x14ac:dyDescent="0.25">
      <c r="A4514">
        <v>4513</v>
      </c>
      <c r="B4514" s="579">
        <f t="shared" si="288"/>
        <v>236302.5</v>
      </c>
      <c r="C4514" s="586">
        <f t="shared" si="285"/>
        <v>3.5</v>
      </c>
      <c r="F4514">
        <v>4513</v>
      </c>
      <c r="G4514" s="587">
        <f t="shared" si="286"/>
        <v>472605</v>
      </c>
      <c r="H4514" s="586">
        <f t="shared" si="287"/>
        <v>7</v>
      </c>
    </row>
    <row r="4515" spans="1:8" x14ac:dyDescent="0.25">
      <c r="A4515">
        <v>4514</v>
      </c>
      <c r="B4515" s="579">
        <f t="shared" si="288"/>
        <v>236302.5</v>
      </c>
      <c r="C4515" s="586">
        <f t="shared" si="285"/>
        <v>3.5</v>
      </c>
      <c r="F4515">
        <v>4514</v>
      </c>
      <c r="G4515" s="587">
        <f t="shared" si="286"/>
        <v>472605</v>
      </c>
      <c r="H4515" s="586">
        <f t="shared" si="287"/>
        <v>7</v>
      </c>
    </row>
    <row r="4516" spans="1:8" x14ac:dyDescent="0.25">
      <c r="A4516">
        <v>4515</v>
      </c>
      <c r="B4516" s="579">
        <f t="shared" si="288"/>
        <v>236302.5</v>
      </c>
      <c r="C4516" s="586">
        <f t="shared" si="285"/>
        <v>3.5</v>
      </c>
      <c r="F4516">
        <v>4515</v>
      </c>
      <c r="G4516" s="587">
        <f t="shared" si="286"/>
        <v>472605</v>
      </c>
      <c r="H4516" s="586">
        <f t="shared" si="287"/>
        <v>7</v>
      </c>
    </row>
    <row r="4517" spans="1:8" x14ac:dyDescent="0.25">
      <c r="A4517">
        <v>4516</v>
      </c>
      <c r="B4517" s="579">
        <f t="shared" si="288"/>
        <v>236302.5</v>
      </c>
      <c r="C4517" s="586">
        <f t="shared" si="285"/>
        <v>3.5</v>
      </c>
      <c r="F4517">
        <v>4516</v>
      </c>
      <c r="G4517" s="587">
        <f t="shared" si="286"/>
        <v>472605</v>
      </c>
      <c r="H4517" s="586">
        <f t="shared" si="287"/>
        <v>7</v>
      </c>
    </row>
    <row r="4518" spans="1:8" x14ac:dyDescent="0.25">
      <c r="A4518">
        <v>4517</v>
      </c>
      <c r="B4518" s="579">
        <f t="shared" si="288"/>
        <v>236302.5</v>
      </c>
      <c r="C4518" s="586">
        <f t="shared" si="285"/>
        <v>3.5</v>
      </c>
      <c r="F4518">
        <v>4517</v>
      </c>
      <c r="G4518" s="587">
        <f t="shared" si="286"/>
        <v>472605</v>
      </c>
      <c r="H4518" s="586">
        <f t="shared" si="287"/>
        <v>7</v>
      </c>
    </row>
    <row r="4519" spans="1:8" x14ac:dyDescent="0.25">
      <c r="A4519">
        <v>4518</v>
      </c>
      <c r="B4519" s="579">
        <f t="shared" si="288"/>
        <v>236302.5</v>
      </c>
      <c r="C4519" s="586">
        <f t="shared" si="285"/>
        <v>3.5</v>
      </c>
      <c r="F4519">
        <v>4518</v>
      </c>
      <c r="G4519" s="587">
        <f t="shared" si="286"/>
        <v>472605</v>
      </c>
      <c r="H4519" s="586">
        <f t="shared" si="287"/>
        <v>7</v>
      </c>
    </row>
    <row r="4520" spans="1:8" x14ac:dyDescent="0.25">
      <c r="A4520">
        <v>4519</v>
      </c>
      <c r="B4520" s="579">
        <f t="shared" si="288"/>
        <v>236302.5</v>
      </c>
      <c r="C4520" s="586">
        <f t="shared" si="285"/>
        <v>3.5</v>
      </c>
      <c r="F4520">
        <v>4519</v>
      </c>
      <c r="G4520" s="587">
        <f t="shared" si="286"/>
        <v>472605</v>
      </c>
      <c r="H4520" s="586">
        <f t="shared" si="287"/>
        <v>7</v>
      </c>
    </row>
    <row r="4521" spans="1:8" x14ac:dyDescent="0.25">
      <c r="A4521">
        <v>4520</v>
      </c>
      <c r="B4521" s="579">
        <f t="shared" si="288"/>
        <v>236302.5</v>
      </c>
      <c r="C4521" s="586">
        <f t="shared" si="285"/>
        <v>3.5</v>
      </c>
      <c r="F4521">
        <v>4520</v>
      </c>
      <c r="G4521" s="587">
        <f t="shared" si="286"/>
        <v>472605</v>
      </c>
      <c r="H4521" s="586">
        <f t="shared" si="287"/>
        <v>7</v>
      </c>
    </row>
    <row r="4522" spans="1:8" x14ac:dyDescent="0.25">
      <c r="A4522">
        <v>4521</v>
      </c>
      <c r="B4522" s="579">
        <f t="shared" si="288"/>
        <v>236302.5</v>
      </c>
      <c r="C4522" s="586">
        <f t="shared" si="285"/>
        <v>3.5</v>
      </c>
      <c r="F4522">
        <v>4521</v>
      </c>
      <c r="G4522" s="587">
        <f t="shared" si="286"/>
        <v>472605</v>
      </c>
      <c r="H4522" s="586">
        <f t="shared" si="287"/>
        <v>7</v>
      </c>
    </row>
    <row r="4523" spans="1:8" x14ac:dyDescent="0.25">
      <c r="A4523">
        <v>4522</v>
      </c>
      <c r="B4523" s="579">
        <f t="shared" si="288"/>
        <v>236302.5</v>
      </c>
      <c r="C4523" s="586">
        <f t="shared" si="285"/>
        <v>3.5</v>
      </c>
      <c r="F4523">
        <v>4522</v>
      </c>
      <c r="G4523" s="587">
        <f t="shared" si="286"/>
        <v>472605</v>
      </c>
      <c r="H4523" s="586">
        <f t="shared" si="287"/>
        <v>7</v>
      </c>
    </row>
    <row r="4524" spans="1:8" x14ac:dyDescent="0.25">
      <c r="A4524">
        <v>4523</v>
      </c>
      <c r="B4524" s="579">
        <f t="shared" si="288"/>
        <v>236302.5</v>
      </c>
      <c r="C4524" s="586">
        <f t="shared" si="285"/>
        <v>3.5</v>
      </c>
      <c r="F4524">
        <v>4523</v>
      </c>
      <c r="G4524" s="587">
        <f t="shared" si="286"/>
        <v>472605</v>
      </c>
      <c r="H4524" s="586">
        <f t="shared" si="287"/>
        <v>7</v>
      </c>
    </row>
    <row r="4525" spans="1:8" x14ac:dyDescent="0.25">
      <c r="A4525">
        <v>4524</v>
      </c>
      <c r="B4525" s="579">
        <f t="shared" si="288"/>
        <v>236302.5</v>
      </c>
      <c r="C4525" s="586">
        <f t="shared" si="285"/>
        <v>3.5</v>
      </c>
      <c r="F4525">
        <v>4524</v>
      </c>
      <c r="G4525" s="587">
        <f t="shared" si="286"/>
        <v>472605</v>
      </c>
      <c r="H4525" s="586">
        <f t="shared" si="287"/>
        <v>7</v>
      </c>
    </row>
    <row r="4526" spans="1:8" x14ac:dyDescent="0.25">
      <c r="A4526">
        <v>4525</v>
      </c>
      <c r="B4526" s="579">
        <f t="shared" si="288"/>
        <v>236302.5</v>
      </c>
      <c r="C4526" s="586">
        <f t="shared" si="285"/>
        <v>3.5</v>
      </c>
      <c r="F4526">
        <v>4525</v>
      </c>
      <c r="G4526" s="587">
        <f t="shared" si="286"/>
        <v>472605</v>
      </c>
      <c r="H4526" s="586">
        <f t="shared" si="287"/>
        <v>7</v>
      </c>
    </row>
    <row r="4527" spans="1:8" x14ac:dyDescent="0.25">
      <c r="A4527">
        <v>4526</v>
      </c>
      <c r="B4527" s="579">
        <f t="shared" si="288"/>
        <v>236302.5</v>
      </c>
      <c r="C4527" s="586">
        <f t="shared" si="285"/>
        <v>3.5</v>
      </c>
      <c r="F4527">
        <v>4526</v>
      </c>
      <c r="G4527" s="587">
        <f t="shared" si="286"/>
        <v>472605</v>
      </c>
      <c r="H4527" s="586">
        <f t="shared" si="287"/>
        <v>7</v>
      </c>
    </row>
    <row r="4528" spans="1:8" x14ac:dyDescent="0.25">
      <c r="A4528">
        <v>4527</v>
      </c>
      <c r="B4528" s="579">
        <f t="shared" si="288"/>
        <v>236302.5</v>
      </c>
      <c r="C4528" s="586">
        <f t="shared" si="285"/>
        <v>3.5</v>
      </c>
      <c r="F4528">
        <v>4527</v>
      </c>
      <c r="G4528" s="587">
        <f t="shared" si="286"/>
        <v>472605</v>
      </c>
      <c r="H4528" s="586">
        <f t="shared" si="287"/>
        <v>7</v>
      </c>
    </row>
    <row r="4529" spans="1:8" x14ac:dyDescent="0.25">
      <c r="A4529">
        <v>4528</v>
      </c>
      <c r="B4529" s="579">
        <f t="shared" si="288"/>
        <v>236302.5</v>
      </c>
      <c r="C4529" s="586">
        <f t="shared" si="285"/>
        <v>3.5</v>
      </c>
      <c r="F4529">
        <v>4528</v>
      </c>
      <c r="G4529" s="587">
        <f t="shared" si="286"/>
        <v>472605</v>
      </c>
      <c r="H4529" s="586">
        <f t="shared" si="287"/>
        <v>7</v>
      </c>
    </row>
    <row r="4530" spans="1:8" x14ac:dyDescent="0.25">
      <c r="A4530">
        <v>4529</v>
      </c>
      <c r="B4530" s="579">
        <f t="shared" si="288"/>
        <v>236302.5</v>
      </c>
      <c r="C4530" s="586">
        <f t="shared" si="285"/>
        <v>3.5</v>
      </c>
      <c r="F4530">
        <v>4529</v>
      </c>
      <c r="G4530" s="587">
        <f t="shared" si="286"/>
        <v>472605</v>
      </c>
      <c r="H4530" s="586">
        <f t="shared" si="287"/>
        <v>7</v>
      </c>
    </row>
    <row r="4531" spans="1:8" x14ac:dyDescent="0.25">
      <c r="A4531">
        <v>4530</v>
      </c>
      <c r="B4531" s="579">
        <f t="shared" si="288"/>
        <v>236302.5</v>
      </c>
      <c r="C4531" s="586">
        <f t="shared" si="285"/>
        <v>3.5</v>
      </c>
      <c r="F4531">
        <v>4530</v>
      </c>
      <c r="G4531" s="587">
        <f t="shared" si="286"/>
        <v>472605</v>
      </c>
      <c r="H4531" s="586">
        <f t="shared" si="287"/>
        <v>7</v>
      </c>
    </row>
    <row r="4532" spans="1:8" x14ac:dyDescent="0.25">
      <c r="A4532">
        <v>4531</v>
      </c>
      <c r="B4532" s="579">
        <f t="shared" si="288"/>
        <v>236302.5</v>
      </c>
      <c r="C4532" s="586">
        <f t="shared" si="285"/>
        <v>3.5</v>
      </c>
      <c r="F4532">
        <v>4531</v>
      </c>
      <c r="G4532" s="587">
        <f t="shared" si="286"/>
        <v>472605</v>
      </c>
      <c r="H4532" s="586">
        <f t="shared" si="287"/>
        <v>7</v>
      </c>
    </row>
    <row r="4533" spans="1:8" x14ac:dyDescent="0.25">
      <c r="A4533">
        <v>4532</v>
      </c>
      <c r="B4533" s="579">
        <f t="shared" si="288"/>
        <v>236302.5</v>
      </c>
      <c r="C4533" s="586">
        <f t="shared" si="285"/>
        <v>3.5</v>
      </c>
      <c r="F4533">
        <v>4532</v>
      </c>
      <c r="G4533" s="587">
        <f t="shared" si="286"/>
        <v>472605</v>
      </c>
      <c r="H4533" s="586">
        <f t="shared" si="287"/>
        <v>7</v>
      </c>
    </row>
    <row r="4534" spans="1:8" x14ac:dyDescent="0.25">
      <c r="A4534">
        <v>4533</v>
      </c>
      <c r="B4534" s="579">
        <f t="shared" si="288"/>
        <v>236302.5</v>
      </c>
      <c r="C4534" s="586">
        <f t="shared" si="285"/>
        <v>3.5</v>
      </c>
      <c r="F4534">
        <v>4533</v>
      </c>
      <c r="G4534" s="587">
        <f t="shared" si="286"/>
        <v>472605</v>
      </c>
      <c r="H4534" s="586">
        <f t="shared" si="287"/>
        <v>7</v>
      </c>
    </row>
    <row r="4535" spans="1:8" x14ac:dyDescent="0.25">
      <c r="A4535">
        <v>4534</v>
      </c>
      <c r="B4535" s="579">
        <f t="shared" si="288"/>
        <v>236302.5</v>
      </c>
      <c r="C4535" s="586">
        <f t="shared" si="285"/>
        <v>3.5</v>
      </c>
      <c r="F4535">
        <v>4534</v>
      </c>
      <c r="G4535" s="587">
        <f t="shared" si="286"/>
        <v>472605</v>
      </c>
      <c r="H4535" s="586">
        <f t="shared" si="287"/>
        <v>7</v>
      </c>
    </row>
    <row r="4536" spans="1:8" x14ac:dyDescent="0.25">
      <c r="A4536">
        <v>4535</v>
      </c>
      <c r="B4536" s="579">
        <f t="shared" si="288"/>
        <v>236302.5</v>
      </c>
      <c r="C4536" s="586">
        <f t="shared" si="285"/>
        <v>3.5</v>
      </c>
      <c r="F4536">
        <v>4535</v>
      </c>
      <c r="G4536" s="587">
        <f t="shared" si="286"/>
        <v>472605</v>
      </c>
      <c r="H4536" s="586">
        <f t="shared" si="287"/>
        <v>7</v>
      </c>
    </row>
    <row r="4537" spans="1:8" x14ac:dyDescent="0.25">
      <c r="A4537">
        <v>4536</v>
      </c>
      <c r="B4537" s="579">
        <f t="shared" si="288"/>
        <v>236302.5</v>
      </c>
      <c r="C4537" s="586">
        <f t="shared" si="285"/>
        <v>3.5</v>
      </c>
      <c r="F4537">
        <v>4536</v>
      </c>
      <c r="G4537" s="587">
        <f t="shared" si="286"/>
        <v>472605</v>
      </c>
      <c r="H4537" s="586">
        <f t="shared" si="287"/>
        <v>7</v>
      </c>
    </row>
    <row r="4538" spans="1:8" x14ac:dyDescent="0.25">
      <c r="A4538">
        <v>4537</v>
      </c>
      <c r="B4538" s="579">
        <f t="shared" si="288"/>
        <v>236302.5</v>
      </c>
      <c r="C4538" s="586">
        <f t="shared" si="285"/>
        <v>3.5</v>
      </c>
      <c r="F4538">
        <v>4537</v>
      </c>
      <c r="G4538" s="587">
        <f t="shared" si="286"/>
        <v>472605</v>
      </c>
      <c r="H4538" s="586">
        <f t="shared" si="287"/>
        <v>7</v>
      </c>
    </row>
    <row r="4539" spans="1:8" x14ac:dyDescent="0.25">
      <c r="A4539">
        <v>4538</v>
      </c>
      <c r="B4539" s="579">
        <f t="shared" si="288"/>
        <v>236302.5</v>
      </c>
      <c r="C4539" s="586">
        <f t="shared" si="285"/>
        <v>3.5</v>
      </c>
      <c r="F4539">
        <v>4538</v>
      </c>
      <c r="G4539" s="587">
        <f t="shared" si="286"/>
        <v>472605</v>
      </c>
      <c r="H4539" s="586">
        <f t="shared" si="287"/>
        <v>7</v>
      </c>
    </row>
    <row r="4540" spans="1:8" x14ac:dyDescent="0.25">
      <c r="A4540">
        <v>4539</v>
      </c>
      <c r="B4540" s="579">
        <f t="shared" si="288"/>
        <v>236302.5</v>
      </c>
      <c r="C4540" s="586">
        <f t="shared" si="285"/>
        <v>3.5</v>
      </c>
      <c r="F4540">
        <v>4539</v>
      </c>
      <c r="G4540" s="587">
        <f t="shared" si="286"/>
        <v>472605</v>
      </c>
      <c r="H4540" s="586">
        <f t="shared" si="287"/>
        <v>7</v>
      </c>
    </row>
    <row r="4541" spans="1:8" x14ac:dyDescent="0.25">
      <c r="A4541">
        <v>4540</v>
      </c>
      <c r="B4541" s="579">
        <f t="shared" si="288"/>
        <v>236302.5</v>
      </c>
      <c r="C4541" s="586">
        <f t="shared" si="285"/>
        <v>3.5</v>
      </c>
      <c r="F4541">
        <v>4540</v>
      </c>
      <c r="G4541" s="587">
        <f t="shared" si="286"/>
        <v>472605</v>
      </c>
      <c r="H4541" s="586">
        <f t="shared" si="287"/>
        <v>7</v>
      </c>
    </row>
    <row r="4542" spans="1:8" x14ac:dyDescent="0.25">
      <c r="A4542">
        <v>4541</v>
      </c>
      <c r="B4542" s="579">
        <f t="shared" si="288"/>
        <v>236302.5</v>
      </c>
      <c r="C4542" s="586">
        <f t="shared" si="285"/>
        <v>3.5</v>
      </c>
      <c r="F4542">
        <v>4541</v>
      </c>
      <c r="G4542" s="587">
        <f t="shared" si="286"/>
        <v>472605</v>
      </c>
      <c r="H4542" s="586">
        <f t="shared" si="287"/>
        <v>7</v>
      </c>
    </row>
    <row r="4543" spans="1:8" x14ac:dyDescent="0.25">
      <c r="A4543">
        <v>4542</v>
      </c>
      <c r="B4543" s="579">
        <f t="shared" si="288"/>
        <v>236302.5</v>
      </c>
      <c r="C4543" s="586">
        <f t="shared" si="285"/>
        <v>3.5</v>
      </c>
      <c r="F4543">
        <v>4542</v>
      </c>
      <c r="G4543" s="587">
        <f t="shared" si="286"/>
        <v>472605</v>
      </c>
      <c r="H4543" s="586">
        <f t="shared" si="287"/>
        <v>7</v>
      </c>
    </row>
    <row r="4544" spans="1:8" x14ac:dyDescent="0.25">
      <c r="A4544">
        <v>4543</v>
      </c>
      <c r="B4544" s="579">
        <f t="shared" si="288"/>
        <v>236302.5</v>
      </c>
      <c r="C4544" s="586">
        <f t="shared" si="285"/>
        <v>3.5</v>
      </c>
      <c r="F4544">
        <v>4543</v>
      </c>
      <c r="G4544" s="587">
        <f t="shared" si="286"/>
        <v>472605</v>
      </c>
      <c r="H4544" s="586">
        <f t="shared" si="287"/>
        <v>7</v>
      </c>
    </row>
    <row r="4545" spans="1:8" x14ac:dyDescent="0.25">
      <c r="A4545">
        <v>4544</v>
      </c>
      <c r="B4545" s="579">
        <f t="shared" si="288"/>
        <v>236302.5</v>
      </c>
      <c r="C4545" s="586">
        <f t="shared" si="285"/>
        <v>3.5</v>
      </c>
      <c r="F4545">
        <v>4544</v>
      </c>
      <c r="G4545" s="587">
        <f t="shared" si="286"/>
        <v>472605</v>
      </c>
      <c r="H4545" s="586">
        <f t="shared" si="287"/>
        <v>7</v>
      </c>
    </row>
    <row r="4546" spans="1:8" x14ac:dyDescent="0.25">
      <c r="A4546">
        <v>4545</v>
      </c>
      <c r="B4546" s="579">
        <f t="shared" si="288"/>
        <v>236302.5</v>
      </c>
      <c r="C4546" s="586">
        <f t="shared" si="285"/>
        <v>3.5</v>
      </c>
      <c r="F4546">
        <v>4545</v>
      </c>
      <c r="G4546" s="587">
        <f t="shared" si="286"/>
        <v>472605</v>
      </c>
      <c r="H4546" s="586">
        <f t="shared" si="287"/>
        <v>7</v>
      </c>
    </row>
    <row r="4547" spans="1:8" x14ac:dyDescent="0.25">
      <c r="A4547">
        <v>4546</v>
      </c>
      <c r="B4547" s="579">
        <f t="shared" si="288"/>
        <v>236302.5</v>
      </c>
      <c r="C4547" s="586">
        <f t="shared" ref="C4547:C4610" si="289">B4547/$D$2</f>
        <v>3.5</v>
      </c>
      <c r="F4547">
        <v>4546</v>
      </c>
      <c r="G4547" s="587">
        <f t="shared" ref="G4547:G4610" si="290">H4547*$D$2</f>
        <v>472605</v>
      </c>
      <c r="H4547" s="586">
        <f t="shared" si="287"/>
        <v>7</v>
      </c>
    </row>
    <row r="4548" spans="1:8" x14ac:dyDescent="0.25">
      <c r="A4548">
        <v>4547</v>
      </c>
      <c r="B4548" s="579">
        <f t="shared" si="288"/>
        <v>236302.5</v>
      </c>
      <c r="C4548" s="586">
        <f t="shared" si="289"/>
        <v>3.5</v>
      </c>
      <c r="F4548">
        <v>4547</v>
      </c>
      <c r="G4548" s="587">
        <f t="shared" si="290"/>
        <v>472605</v>
      </c>
      <c r="H4548" s="586">
        <f t="shared" si="287"/>
        <v>7</v>
      </c>
    </row>
    <row r="4549" spans="1:8" x14ac:dyDescent="0.25">
      <c r="A4549">
        <v>4548</v>
      </c>
      <c r="B4549" s="579">
        <f t="shared" si="288"/>
        <v>236302.5</v>
      </c>
      <c r="C4549" s="586">
        <f t="shared" si="289"/>
        <v>3.5</v>
      </c>
      <c r="F4549">
        <v>4548</v>
      </c>
      <c r="G4549" s="587">
        <f t="shared" si="290"/>
        <v>472605</v>
      </c>
      <c r="H4549" s="586">
        <f t="shared" si="287"/>
        <v>7</v>
      </c>
    </row>
    <row r="4550" spans="1:8" x14ac:dyDescent="0.25">
      <c r="A4550">
        <v>4549</v>
      </c>
      <c r="B4550" s="579">
        <f t="shared" si="288"/>
        <v>236302.5</v>
      </c>
      <c r="C4550" s="586">
        <f t="shared" si="289"/>
        <v>3.5</v>
      </c>
      <c r="F4550">
        <v>4549</v>
      </c>
      <c r="G4550" s="587">
        <f t="shared" si="290"/>
        <v>472605</v>
      </c>
      <c r="H4550" s="586">
        <f t="shared" si="287"/>
        <v>7</v>
      </c>
    </row>
    <row r="4551" spans="1:8" x14ac:dyDescent="0.25">
      <c r="A4551">
        <v>4550</v>
      </c>
      <c r="B4551" s="579">
        <f t="shared" si="288"/>
        <v>236302.5</v>
      </c>
      <c r="C4551" s="586">
        <f t="shared" si="289"/>
        <v>3.5</v>
      </c>
      <c r="F4551">
        <v>4550</v>
      </c>
      <c r="G4551" s="587">
        <f t="shared" si="290"/>
        <v>472605</v>
      </c>
      <c r="H4551" s="586">
        <f t="shared" si="287"/>
        <v>7</v>
      </c>
    </row>
    <row r="4552" spans="1:8" x14ac:dyDescent="0.25">
      <c r="A4552">
        <v>4551</v>
      </c>
      <c r="B4552" s="579">
        <f t="shared" si="288"/>
        <v>236302.5</v>
      </c>
      <c r="C4552" s="586">
        <f t="shared" si="289"/>
        <v>3.5</v>
      </c>
      <c r="F4552">
        <v>4551</v>
      </c>
      <c r="G4552" s="587">
        <f t="shared" si="290"/>
        <v>472605</v>
      </c>
      <c r="H4552" s="586">
        <f t="shared" si="287"/>
        <v>7</v>
      </c>
    </row>
    <row r="4553" spans="1:8" x14ac:dyDescent="0.25">
      <c r="A4553">
        <v>4552</v>
      </c>
      <c r="B4553" s="579">
        <f t="shared" si="288"/>
        <v>236302.5</v>
      </c>
      <c r="C4553" s="586">
        <f t="shared" si="289"/>
        <v>3.5</v>
      </c>
      <c r="F4553">
        <v>4552</v>
      </c>
      <c r="G4553" s="587">
        <f t="shared" si="290"/>
        <v>472605</v>
      </c>
      <c r="H4553" s="586">
        <f t="shared" si="287"/>
        <v>7</v>
      </c>
    </row>
    <row r="4554" spans="1:8" x14ac:dyDescent="0.25">
      <c r="A4554">
        <v>4553</v>
      </c>
      <c r="B4554" s="579">
        <f t="shared" si="288"/>
        <v>236302.5</v>
      </c>
      <c r="C4554" s="586">
        <f t="shared" si="289"/>
        <v>3.5</v>
      </c>
      <c r="F4554">
        <v>4553</v>
      </c>
      <c r="G4554" s="587">
        <f t="shared" si="290"/>
        <v>472605</v>
      </c>
      <c r="H4554" s="586">
        <f t="shared" si="287"/>
        <v>7</v>
      </c>
    </row>
    <row r="4555" spans="1:8" x14ac:dyDescent="0.25">
      <c r="A4555">
        <v>4554</v>
      </c>
      <c r="B4555" s="579">
        <f t="shared" si="288"/>
        <v>236302.5</v>
      </c>
      <c r="C4555" s="586">
        <f t="shared" si="289"/>
        <v>3.5</v>
      </c>
      <c r="F4555">
        <v>4554</v>
      </c>
      <c r="G4555" s="587">
        <f t="shared" si="290"/>
        <v>472605</v>
      </c>
      <c r="H4555" s="586">
        <f t="shared" si="287"/>
        <v>7</v>
      </c>
    </row>
    <row r="4556" spans="1:8" x14ac:dyDescent="0.25">
      <c r="A4556">
        <v>4555</v>
      </c>
      <c r="B4556" s="579">
        <f t="shared" si="288"/>
        <v>236302.5</v>
      </c>
      <c r="C4556" s="586">
        <f t="shared" si="289"/>
        <v>3.5</v>
      </c>
      <c r="F4556">
        <v>4555</v>
      </c>
      <c r="G4556" s="587">
        <f t="shared" si="290"/>
        <v>472605</v>
      </c>
      <c r="H4556" s="586">
        <f t="shared" si="287"/>
        <v>7</v>
      </c>
    </row>
    <row r="4557" spans="1:8" x14ac:dyDescent="0.25">
      <c r="A4557">
        <v>4556</v>
      </c>
      <c r="B4557" s="579">
        <f t="shared" si="288"/>
        <v>236302.5</v>
      </c>
      <c r="C4557" s="586">
        <f t="shared" si="289"/>
        <v>3.5</v>
      </c>
      <c r="F4557">
        <v>4556</v>
      </c>
      <c r="G4557" s="587">
        <f t="shared" si="290"/>
        <v>472605</v>
      </c>
      <c r="H4557" s="586">
        <f t="shared" si="287"/>
        <v>7</v>
      </c>
    </row>
    <row r="4558" spans="1:8" x14ac:dyDescent="0.25">
      <c r="A4558">
        <v>4557</v>
      </c>
      <c r="B4558" s="579">
        <f t="shared" si="288"/>
        <v>236302.5</v>
      </c>
      <c r="C4558" s="586">
        <f t="shared" si="289"/>
        <v>3.5</v>
      </c>
      <c r="F4558">
        <v>4557</v>
      </c>
      <c r="G4558" s="587">
        <f t="shared" si="290"/>
        <v>472605</v>
      </c>
      <c r="H4558" s="586">
        <f t="shared" si="287"/>
        <v>7</v>
      </c>
    </row>
    <row r="4559" spans="1:8" x14ac:dyDescent="0.25">
      <c r="A4559">
        <v>4558</v>
      </c>
      <c r="B4559" s="579">
        <f t="shared" si="288"/>
        <v>236302.5</v>
      </c>
      <c r="C4559" s="586">
        <f t="shared" si="289"/>
        <v>3.5</v>
      </c>
      <c r="F4559">
        <v>4558</v>
      </c>
      <c r="G4559" s="587">
        <f t="shared" si="290"/>
        <v>472605</v>
      </c>
      <c r="H4559" s="586">
        <f t="shared" si="287"/>
        <v>7</v>
      </c>
    </row>
    <row r="4560" spans="1:8" x14ac:dyDescent="0.25">
      <c r="A4560">
        <v>4559</v>
      </c>
      <c r="B4560" s="579">
        <f t="shared" si="288"/>
        <v>236302.5</v>
      </c>
      <c r="C4560" s="586">
        <f t="shared" si="289"/>
        <v>3.5</v>
      </c>
      <c r="F4560">
        <v>4559</v>
      </c>
      <c r="G4560" s="587">
        <f t="shared" si="290"/>
        <v>472605</v>
      </c>
      <c r="H4560" s="586">
        <f t="shared" si="287"/>
        <v>7</v>
      </c>
    </row>
    <row r="4561" spans="1:8" x14ac:dyDescent="0.25">
      <c r="A4561">
        <v>4560</v>
      </c>
      <c r="B4561" s="579">
        <f t="shared" si="288"/>
        <v>236302.5</v>
      </c>
      <c r="C4561" s="586">
        <f t="shared" si="289"/>
        <v>3.5</v>
      </c>
      <c r="F4561">
        <v>4560</v>
      </c>
      <c r="G4561" s="587">
        <f t="shared" si="290"/>
        <v>472605</v>
      </c>
      <c r="H4561" s="586">
        <f t="shared" si="287"/>
        <v>7</v>
      </c>
    </row>
    <row r="4562" spans="1:8" x14ac:dyDescent="0.25">
      <c r="A4562">
        <v>4561</v>
      </c>
      <c r="B4562" s="579">
        <f t="shared" si="288"/>
        <v>236302.5</v>
      </c>
      <c r="C4562" s="586">
        <f t="shared" si="289"/>
        <v>3.5</v>
      </c>
      <c r="F4562">
        <v>4561</v>
      </c>
      <c r="G4562" s="587">
        <f t="shared" si="290"/>
        <v>472605</v>
      </c>
      <c r="H4562" s="586">
        <f t="shared" si="287"/>
        <v>7</v>
      </c>
    </row>
    <row r="4563" spans="1:8" x14ac:dyDescent="0.25">
      <c r="A4563">
        <v>4562</v>
      </c>
      <c r="B4563" s="579">
        <f t="shared" si="288"/>
        <v>236302.5</v>
      </c>
      <c r="C4563" s="586">
        <f t="shared" si="289"/>
        <v>3.5</v>
      </c>
      <c r="F4563">
        <v>4562</v>
      </c>
      <c r="G4563" s="587">
        <f t="shared" si="290"/>
        <v>472605</v>
      </c>
      <c r="H4563" s="586">
        <f t="shared" ref="H4563:H4626" si="291">$L$7</f>
        <v>7</v>
      </c>
    </row>
    <row r="4564" spans="1:8" x14ac:dyDescent="0.25">
      <c r="A4564">
        <v>4563</v>
      </c>
      <c r="B4564" s="579">
        <f t="shared" si="288"/>
        <v>236302.5</v>
      </c>
      <c r="C4564" s="586">
        <f t="shared" si="289"/>
        <v>3.5</v>
      </c>
      <c r="F4564">
        <v>4563</v>
      </c>
      <c r="G4564" s="587">
        <f t="shared" si="290"/>
        <v>472605</v>
      </c>
      <c r="H4564" s="586">
        <f t="shared" si="291"/>
        <v>7</v>
      </c>
    </row>
    <row r="4565" spans="1:8" x14ac:dyDescent="0.25">
      <c r="A4565">
        <v>4564</v>
      </c>
      <c r="B4565" s="579">
        <f t="shared" si="288"/>
        <v>236302.5</v>
      </c>
      <c r="C4565" s="586">
        <f t="shared" si="289"/>
        <v>3.5</v>
      </c>
      <c r="F4565">
        <v>4564</v>
      </c>
      <c r="G4565" s="587">
        <f t="shared" si="290"/>
        <v>472605</v>
      </c>
      <c r="H4565" s="586">
        <f t="shared" si="291"/>
        <v>7</v>
      </c>
    </row>
    <row r="4566" spans="1:8" x14ac:dyDescent="0.25">
      <c r="A4566">
        <v>4565</v>
      </c>
      <c r="B4566" s="579">
        <f t="shared" si="288"/>
        <v>236302.5</v>
      </c>
      <c r="C4566" s="586">
        <f t="shared" si="289"/>
        <v>3.5</v>
      </c>
      <c r="F4566">
        <v>4565</v>
      </c>
      <c r="G4566" s="587">
        <f t="shared" si="290"/>
        <v>472605</v>
      </c>
      <c r="H4566" s="586">
        <f t="shared" si="291"/>
        <v>7</v>
      </c>
    </row>
    <row r="4567" spans="1:8" x14ac:dyDescent="0.25">
      <c r="A4567">
        <v>4566</v>
      </c>
      <c r="B4567" s="579">
        <f t="shared" si="288"/>
        <v>236302.5</v>
      </c>
      <c r="C4567" s="586">
        <f t="shared" si="289"/>
        <v>3.5</v>
      </c>
      <c r="F4567">
        <v>4566</v>
      </c>
      <c r="G4567" s="587">
        <f t="shared" si="290"/>
        <v>472605</v>
      </c>
      <c r="H4567" s="586">
        <f t="shared" si="291"/>
        <v>7</v>
      </c>
    </row>
    <row r="4568" spans="1:8" x14ac:dyDescent="0.25">
      <c r="A4568">
        <v>4567</v>
      </c>
      <c r="B4568" s="579">
        <f t="shared" si="288"/>
        <v>236302.5</v>
      </c>
      <c r="C4568" s="586">
        <f t="shared" si="289"/>
        <v>3.5</v>
      </c>
      <c r="F4568">
        <v>4567</v>
      </c>
      <c r="G4568" s="587">
        <f t="shared" si="290"/>
        <v>472605</v>
      </c>
      <c r="H4568" s="586">
        <f t="shared" si="291"/>
        <v>7</v>
      </c>
    </row>
    <row r="4569" spans="1:8" x14ac:dyDescent="0.25">
      <c r="A4569">
        <v>4568</v>
      </c>
      <c r="B4569" s="579">
        <f t="shared" si="288"/>
        <v>236302.5</v>
      </c>
      <c r="C4569" s="586">
        <f t="shared" si="289"/>
        <v>3.5</v>
      </c>
      <c r="F4569">
        <v>4568</v>
      </c>
      <c r="G4569" s="587">
        <f t="shared" si="290"/>
        <v>472605</v>
      </c>
      <c r="H4569" s="586">
        <f t="shared" si="291"/>
        <v>7</v>
      </c>
    </row>
    <row r="4570" spans="1:8" x14ac:dyDescent="0.25">
      <c r="A4570">
        <v>4569</v>
      </c>
      <c r="B4570" s="579">
        <f t="shared" si="288"/>
        <v>236302.5</v>
      </c>
      <c r="C4570" s="586">
        <f t="shared" si="289"/>
        <v>3.5</v>
      </c>
      <c r="F4570">
        <v>4569</v>
      </c>
      <c r="G4570" s="587">
        <f t="shared" si="290"/>
        <v>472605</v>
      </c>
      <c r="H4570" s="586">
        <f t="shared" si="291"/>
        <v>7</v>
      </c>
    </row>
    <row r="4571" spans="1:8" x14ac:dyDescent="0.25">
      <c r="A4571">
        <v>4570</v>
      </c>
      <c r="B4571" s="579">
        <f t="shared" ref="B4571:B4634" si="292">3.5*$D$2</f>
        <v>236302.5</v>
      </c>
      <c r="C4571" s="586">
        <f t="shared" si="289"/>
        <v>3.5</v>
      </c>
      <c r="F4571">
        <v>4570</v>
      </c>
      <c r="G4571" s="587">
        <f t="shared" si="290"/>
        <v>472605</v>
      </c>
      <c r="H4571" s="586">
        <f t="shared" si="291"/>
        <v>7</v>
      </c>
    </row>
    <row r="4572" spans="1:8" x14ac:dyDescent="0.25">
      <c r="A4572">
        <v>4571</v>
      </c>
      <c r="B4572" s="579">
        <f t="shared" si="292"/>
        <v>236302.5</v>
      </c>
      <c r="C4572" s="586">
        <f t="shared" si="289"/>
        <v>3.5</v>
      </c>
      <c r="F4572">
        <v>4571</v>
      </c>
      <c r="G4572" s="587">
        <f t="shared" si="290"/>
        <v>472605</v>
      </c>
      <c r="H4572" s="586">
        <f t="shared" si="291"/>
        <v>7</v>
      </c>
    </row>
    <row r="4573" spans="1:8" x14ac:dyDescent="0.25">
      <c r="A4573">
        <v>4572</v>
      </c>
      <c r="B4573" s="579">
        <f t="shared" si="292"/>
        <v>236302.5</v>
      </c>
      <c r="C4573" s="586">
        <f t="shared" si="289"/>
        <v>3.5</v>
      </c>
      <c r="F4573">
        <v>4572</v>
      </c>
      <c r="G4573" s="587">
        <f t="shared" si="290"/>
        <v>472605</v>
      </c>
      <c r="H4573" s="586">
        <f t="shared" si="291"/>
        <v>7</v>
      </c>
    </row>
    <row r="4574" spans="1:8" x14ac:dyDescent="0.25">
      <c r="A4574">
        <v>4573</v>
      </c>
      <c r="B4574" s="579">
        <f t="shared" si="292"/>
        <v>236302.5</v>
      </c>
      <c r="C4574" s="586">
        <f t="shared" si="289"/>
        <v>3.5</v>
      </c>
      <c r="F4574">
        <v>4573</v>
      </c>
      <c r="G4574" s="587">
        <f t="shared" si="290"/>
        <v>472605</v>
      </c>
      <c r="H4574" s="586">
        <f t="shared" si="291"/>
        <v>7</v>
      </c>
    </row>
    <row r="4575" spans="1:8" x14ac:dyDescent="0.25">
      <c r="A4575">
        <v>4574</v>
      </c>
      <c r="B4575" s="579">
        <f t="shared" si="292"/>
        <v>236302.5</v>
      </c>
      <c r="C4575" s="586">
        <f t="shared" si="289"/>
        <v>3.5</v>
      </c>
      <c r="F4575">
        <v>4574</v>
      </c>
      <c r="G4575" s="587">
        <f t="shared" si="290"/>
        <v>472605</v>
      </c>
      <c r="H4575" s="586">
        <f t="shared" si="291"/>
        <v>7</v>
      </c>
    </row>
    <row r="4576" spans="1:8" x14ac:dyDescent="0.25">
      <c r="A4576">
        <v>4575</v>
      </c>
      <c r="B4576" s="579">
        <f t="shared" si="292"/>
        <v>236302.5</v>
      </c>
      <c r="C4576" s="586">
        <f t="shared" si="289"/>
        <v>3.5</v>
      </c>
      <c r="F4576">
        <v>4575</v>
      </c>
      <c r="G4576" s="587">
        <f t="shared" si="290"/>
        <v>472605</v>
      </c>
      <c r="H4576" s="586">
        <f t="shared" si="291"/>
        <v>7</v>
      </c>
    </row>
    <row r="4577" spans="1:8" x14ac:dyDescent="0.25">
      <c r="A4577">
        <v>4576</v>
      </c>
      <c r="B4577" s="579">
        <f t="shared" si="292"/>
        <v>236302.5</v>
      </c>
      <c r="C4577" s="586">
        <f t="shared" si="289"/>
        <v>3.5</v>
      </c>
      <c r="F4577">
        <v>4576</v>
      </c>
      <c r="G4577" s="587">
        <f t="shared" si="290"/>
        <v>472605</v>
      </c>
      <c r="H4577" s="586">
        <f t="shared" si="291"/>
        <v>7</v>
      </c>
    </row>
    <row r="4578" spans="1:8" x14ac:dyDescent="0.25">
      <c r="A4578">
        <v>4577</v>
      </c>
      <c r="B4578" s="579">
        <f t="shared" si="292"/>
        <v>236302.5</v>
      </c>
      <c r="C4578" s="586">
        <f t="shared" si="289"/>
        <v>3.5</v>
      </c>
      <c r="F4578">
        <v>4577</v>
      </c>
      <c r="G4578" s="587">
        <f t="shared" si="290"/>
        <v>472605</v>
      </c>
      <c r="H4578" s="586">
        <f t="shared" si="291"/>
        <v>7</v>
      </c>
    </row>
    <row r="4579" spans="1:8" x14ac:dyDescent="0.25">
      <c r="A4579">
        <v>4578</v>
      </c>
      <c r="B4579" s="579">
        <f t="shared" si="292"/>
        <v>236302.5</v>
      </c>
      <c r="C4579" s="586">
        <f t="shared" si="289"/>
        <v>3.5</v>
      </c>
      <c r="F4579">
        <v>4578</v>
      </c>
      <c r="G4579" s="587">
        <f t="shared" si="290"/>
        <v>472605</v>
      </c>
      <c r="H4579" s="586">
        <f t="shared" si="291"/>
        <v>7</v>
      </c>
    </row>
    <row r="4580" spans="1:8" x14ac:dyDescent="0.25">
      <c r="A4580">
        <v>4579</v>
      </c>
      <c r="B4580" s="579">
        <f t="shared" si="292"/>
        <v>236302.5</v>
      </c>
      <c r="C4580" s="586">
        <f t="shared" si="289"/>
        <v>3.5</v>
      </c>
      <c r="F4580">
        <v>4579</v>
      </c>
      <c r="G4580" s="587">
        <f t="shared" si="290"/>
        <v>472605</v>
      </c>
      <c r="H4580" s="586">
        <f t="shared" si="291"/>
        <v>7</v>
      </c>
    </row>
    <row r="4581" spans="1:8" x14ac:dyDescent="0.25">
      <c r="A4581">
        <v>4580</v>
      </c>
      <c r="B4581" s="579">
        <f t="shared" si="292"/>
        <v>236302.5</v>
      </c>
      <c r="C4581" s="586">
        <f t="shared" si="289"/>
        <v>3.5</v>
      </c>
      <c r="F4581">
        <v>4580</v>
      </c>
      <c r="G4581" s="587">
        <f t="shared" si="290"/>
        <v>472605</v>
      </c>
      <c r="H4581" s="586">
        <f t="shared" si="291"/>
        <v>7</v>
      </c>
    </row>
    <row r="4582" spans="1:8" x14ac:dyDescent="0.25">
      <c r="A4582">
        <v>4581</v>
      </c>
      <c r="B4582" s="579">
        <f t="shared" si="292"/>
        <v>236302.5</v>
      </c>
      <c r="C4582" s="586">
        <f t="shared" si="289"/>
        <v>3.5</v>
      </c>
      <c r="F4582">
        <v>4581</v>
      </c>
      <c r="G4582" s="587">
        <f t="shared" si="290"/>
        <v>472605</v>
      </c>
      <c r="H4582" s="586">
        <f t="shared" si="291"/>
        <v>7</v>
      </c>
    </row>
    <row r="4583" spans="1:8" x14ac:dyDescent="0.25">
      <c r="A4583">
        <v>4582</v>
      </c>
      <c r="B4583" s="579">
        <f t="shared" si="292"/>
        <v>236302.5</v>
      </c>
      <c r="C4583" s="586">
        <f t="shared" si="289"/>
        <v>3.5</v>
      </c>
      <c r="F4583">
        <v>4582</v>
      </c>
      <c r="G4583" s="587">
        <f t="shared" si="290"/>
        <v>472605</v>
      </c>
      <c r="H4583" s="586">
        <f t="shared" si="291"/>
        <v>7</v>
      </c>
    </row>
    <row r="4584" spans="1:8" x14ac:dyDescent="0.25">
      <c r="A4584">
        <v>4583</v>
      </c>
      <c r="B4584" s="579">
        <f t="shared" si="292"/>
        <v>236302.5</v>
      </c>
      <c r="C4584" s="586">
        <f t="shared" si="289"/>
        <v>3.5</v>
      </c>
      <c r="F4584">
        <v>4583</v>
      </c>
      <c r="G4584" s="587">
        <f t="shared" si="290"/>
        <v>472605</v>
      </c>
      <c r="H4584" s="586">
        <f t="shared" si="291"/>
        <v>7</v>
      </c>
    </row>
    <row r="4585" spans="1:8" x14ac:dyDescent="0.25">
      <c r="A4585">
        <v>4584</v>
      </c>
      <c r="B4585" s="579">
        <f t="shared" si="292"/>
        <v>236302.5</v>
      </c>
      <c r="C4585" s="586">
        <f t="shared" si="289"/>
        <v>3.5</v>
      </c>
      <c r="F4585">
        <v>4584</v>
      </c>
      <c r="G4585" s="587">
        <f t="shared" si="290"/>
        <v>472605</v>
      </c>
      <c r="H4585" s="586">
        <f t="shared" si="291"/>
        <v>7</v>
      </c>
    </row>
    <row r="4586" spans="1:8" x14ac:dyDescent="0.25">
      <c r="A4586">
        <v>4585</v>
      </c>
      <c r="B4586" s="579">
        <f t="shared" si="292"/>
        <v>236302.5</v>
      </c>
      <c r="C4586" s="586">
        <f t="shared" si="289"/>
        <v>3.5</v>
      </c>
      <c r="F4586">
        <v>4585</v>
      </c>
      <c r="G4586" s="587">
        <f t="shared" si="290"/>
        <v>472605</v>
      </c>
      <c r="H4586" s="586">
        <f t="shared" si="291"/>
        <v>7</v>
      </c>
    </row>
    <row r="4587" spans="1:8" x14ac:dyDescent="0.25">
      <c r="A4587">
        <v>4586</v>
      </c>
      <c r="B4587" s="579">
        <f t="shared" si="292"/>
        <v>236302.5</v>
      </c>
      <c r="C4587" s="586">
        <f t="shared" si="289"/>
        <v>3.5</v>
      </c>
      <c r="F4587">
        <v>4586</v>
      </c>
      <c r="G4587" s="587">
        <f t="shared" si="290"/>
        <v>472605</v>
      </c>
      <c r="H4587" s="586">
        <f t="shared" si="291"/>
        <v>7</v>
      </c>
    </row>
    <row r="4588" spans="1:8" x14ac:dyDescent="0.25">
      <c r="A4588">
        <v>4587</v>
      </c>
      <c r="B4588" s="579">
        <f t="shared" si="292"/>
        <v>236302.5</v>
      </c>
      <c r="C4588" s="586">
        <f t="shared" si="289"/>
        <v>3.5</v>
      </c>
      <c r="F4588">
        <v>4587</v>
      </c>
      <c r="G4588" s="587">
        <f t="shared" si="290"/>
        <v>472605</v>
      </c>
      <c r="H4588" s="586">
        <f t="shared" si="291"/>
        <v>7</v>
      </c>
    </row>
    <row r="4589" spans="1:8" x14ac:dyDescent="0.25">
      <c r="A4589">
        <v>4588</v>
      </c>
      <c r="B4589" s="579">
        <f t="shared" si="292"/>
        <v>236302.5</v>
      </c>
      <c r="C4589" s="586">
        <f t="shared" si="289"/>
        <v>3.5</v>
      </c>
      <c r="F4589">
        <v>4588</v>
      </c>
      <c r="G4589" s="587">
        <f t="shared" si="290"/>
        <v>472605</v>
      </c>
      <c r="H4589" s="586">
        <f t="shared" si="291"/>
        <v>7</v>
      </c>
    </row>
    <row r="4590" spans="1:8" x14ac:dyDescent="0.25">
      <c r="A4590">
        <v>4589</v>
      </c>
      <c r="B4590" s="579">
        <f t="shared" si="292"/>
        <v>236302.5</v>
      </c>
      <c r="C4590" s="586">
        <f t="shared" si="289"/>
        <v>3.5</v>
      </c>
      <c r="F4590">
        <v>4589</v>
      </c>
      <c r="G4590" s="587">
        <f t="shared" si="290"/>
        <v>472605</v>
      </c>
      <c r="H4590" s="586">
        <f t="shared" si="291"/>
        <v>7</v>
      </c>
    </row>
    <row r="4591" spans="1:8" x14ac:dyDescent="0.25">
      <c r="A4591">
        <v>4590</v>
      </c>
      <c r="B4591" s="579">
        <f t="shared" si="292"/>
        <v>236302.5</v>
      </c>
      <c r="C4591" s="586">
        <f t="shared" si="289"/>
        <v>3.5</v>
      </c>
      <c r="F4591">
        <v>4590</v>
      </c>
      <c r="G4591" s="587">
        <f t="shared" si="290"/>
        <v>472605</v>
      </c>
      <c r="H4591" s="586">
        <f t="shared" si="291"/>
        <v>7</v>
      </c>
    </row>
    <row r="4592" spans="1:8" x14ac:dyDescent="0.25">
      <c r="A4592">
        <v>4591</v>
      </c>
      <c r="B4592" s="579">
        <f t="shared" si="292"/>
        <v>236302.5</v>
      </c>
      <c r="C4592" s="586">
        <f t="shared" si="289"/>
        <v>3.5</v>
      </c>
      <c r="F4592">
        <v>4591</v>
      </c>
      <c r="G4592" s="587">
        <f t="shared" si="290"/>
        <v>472605</v>
      </c>
      <c r="H4592" s="586">
        <f t="shared" si="291"/>
        <v>7</v>
      </c>
    </row>
    <row r="4593" spans="1:8" x14ac:dyDescent="0.25">
      <c r="A4593">
        <v>4592</v>
      </c>
      <c r="B4593" s="579">
        <f t="shared" si="292"/>
        <v>236302.5</v>
      </c>
      <c r="C4593" s="586">
        <f t="shared" si="289"/>
        <v>3.5</v>
      </c>
      <c r="F4593">
        <v>4592</v>
      </c>
      <c r="G4593" s="587">
        <f t="shared" si="290"/>
        <v>472605</v>
      </c>
      <c r="H4593" s="586">
        <f t="shared" si="291"/>
        <v>7</v>
      </c>
    </row>
    <row r="4594" spans="1:8" x14ac:dyDescent="0.25">
      <c r="A4594">
        <v>4593</v>
      </c>
      <c r="B4594" s="579">
        <f t="shared" si="292"/>
        <v>236302.5</v>
      </c>
      <c r="C4594" s="586">
        <f t="shared" si="289"/>
        <v>3.5</v>
      </c>
      <c r="F4594">
        <v>4593</v>
      </c>
      <c r="G4594" s="587">
        <f t="shared" si="290"/>
        <v>472605</v>
      </c>
      <c r="H4594" s="586">
        <f t="shared" si="291"/>
        <v>7</v>
      </c>
    </row>
    <row r="4595" spans="1:8" x14ac:dyDescent="0.25">
      <c r="A4595">
        <v>4594</v>
      </c>
      <c r="B4595" s="579">
        <f t="shared" si="292"/>
        <v>236302.5</v>
      </c>
      <c r="C4595" s="586">
        <f t="shared" si="289"/>
        <v>3.5</v>
      </c>
      <c r="F4595">
        <v>4594</v>
      </c>
      <c r="G4595" s="587">
        <f t="shared" si="290"/>
        <v>472605</v>
      </c>
      <c r="H4595" s="586">
        <f t="shared" si="291"/>
        <v>7</v>
      </c>
    </row>
    <row r="4596" spans="1:8" x14ac:dyDescent="0.25">
      <c r="A4596">
        <v>4595</v>
      </c>
      <c r="B4596" s="579">
        <f t="shared" si="292"/>
        <v>236302.5</v>
      </c>
      <c r="C4596" s="586">
        <f t="shared" si="289"/>
        <v>3.5</v>
      </c>
      <c r="F4596">
        <v>4595</v>
      </c>
      <c r="G4596" s="587">
        <f t="shared" si="290"/>
        <v>472605</v>
      </c>
      <c r="H4596" s="586">
        <f t="shared" si="291"/>
        <v>7</v>
      </c>
    </row>
    <row r="4597" spans="1:8" x14ac:dyDescent="0.25">
      <c r="A4597">
        <v>4596</v>
      </c>
      <c r="B4597" s="579">
        <f t="shared" si="292"/>
        <v>236302.5</v>
      </c>
      <c r="C4597" s="586">
        <f t="shared" si="289"/>
        <v>3.5</v>
      </c>
      <c r="F4597">
        <v>4596</v>
      </c>
      <c r="G4597" s="587">
        <f t="shared" si="290"/>
        <v>472605</v>
      </c>
      <c r="H4597" s="586">
        <f t="shared" si="291"/>
        <v>7</v>
      </c>
    </row>
    <row r="4598" spans="1:8" x14ac:dyDescent="0.25">
      <c r="A4598">
        <v>4597</v>
      </c>
      <c r="B4598" s="579">
        <f t="shared" si="292"/>
        <v>236302.5</v>
      </c>
      <c r="C4598" s="586">
        <f t="shared" si="289"/>
        <v>3.5</v>
      </c>
      <c r="F4598">
        <v>4597</v>
      </c>
      <c r="G4598" s="587">
        <f t="shared" si="290"/>
        <v>472605</v>
      </c>
      <c r="H4598" s="586">
        <f t="shared" si="291"/>
        <v>7</v>
      </c>
    </row>
    <row r="4599" spans="1:8" x14ac:dyDescent="0.25">
      <c r="A4599">
        <v>4598</v>
      </c>
      <c r="B4599" s="579">
        <f t="shared" si="292"/>
        <v>236302.5</v>
      </c>
      <c r="C4599" s="586">
        <f t="shared" si="289"/>
        <v>3.5</v>
      </c>
      <c r="F4599">
        <v>4598</v>
      </c>
      <c r="G4599" s="587">
        <f t="shared" si="290"/>
        <v>472605</v>
      </c>
      <c r="H4599" s="586">
        <f t="shared" si="291"/>
        <v>7</v>
      </c>
    </row>
    <row r="4600" spans="1:8" x14ac:dyDescent="0.25">
      <c r="A4600">
        <v>4599</v>
      </c>
      <c r="B4600" s="579">
        <f t="shared" si="292"/>
        <v>236302.5</v>
      </c>
      <c r="C4600" s="586">
        <f t="shared" si="289"/>
        <v>3.5</v>
      </c>
      <c r="F4600">
        <v>4599</v>
      </c>
      <c r="G4600" s="587">
        <f t="shared" si="290"/>
        <v>472605</v>
      </c>
      <c r="H4600" s="586">
        <f t="shared" si="291"/>
        <v>7</v>
      </c>
    </row>
    <row r="4601" spans="1:8" x14ac:dyDescent="0.25">
      <c r="A4601">
        <v>4600</v>
      </c>
      <c r="B4601" s="579">
        <f t="shared" si="292"/>
        <v>236302.5</v>
      </c>
      <c r="C4601" s="586">
        <f t="shared" si="289"/>
        <v>3.5</v>
      </c>
      <c r="F4601">
        <v>4600</v>
      </c>
      <c r="G4601" s="587">
        <f t="shared" si="290"/>
        <v>472605</v>
      </c>
      <c r="H4601" s="586">
        <f t="shared" si="291"/>
        <v>7</v>
      </c>
    </row>
    <row r="4602" spans="1:8" x14ac:dyDescent="0.25">
      <c r="A4602">
        <v>4601</v>
      </c>
      <c r="B4602" s="579">
        <f t="shared" si="292"/>
        <v>236302.5</v>
      </c>
      <c r="C4602" s="586">
        <f t="shared" si="289"/>
        <v>3.5</v>
      </c>
      <c r="F4602">
        <v>4601</v>
      </c>
      <c r="G4602" s="587">
        <f t="shared" si="290"/>
        <v>472605</v>
      </c>
      <c r="H4602" s="586">
        <f t="shared" si="291"/>
        <v>7</v>
      </c>
    </row>
    <row r="4603" spans="1:8" x14ac:dyDescent="0.25">
      <c r="A4603">
        <v>4602</v>
      </c>
      <c r="B4603" s="579">
        <f t="shared" si="292"/>
        <v>236302.5</v>
      </c>
      <c r="C4603" s="586">
        <f t="shared" si="289"/>
        <v>3.5</v>
      </c>
      <c r="F4603">
        <v>4602</v>
      </c>
      <c r="G4603" s="587">
        <f t="shared" si="290"/>
        <v>472605</v>
      </c>
      <c r="H4603" s="586">
        <f t="shared" si="291"/>
        <v>7</v>
      </c>
    </row>
    <row r="4604" spans="1:8" x14ac:dyDescent="0.25">
      <c r="A4604">
        <v>4603</v>
      </c>
      <c r="B4604" s="579">
        <f t="shared" si="292"/>
        <v>236302.5</v>
      </c>
      <c r="C4604" s="586">
        <f t="shared" si="289"/>
        <v>3.5</v>
      </c>
      <c r="F4604">
        <v>4603</v>
      </c>
      <c r="G4604" s="587">
        <f t="shared" si="290"/>
        <v>472605</v>
      </c>
      <c r="H4604" s="586">
        <f t="shared" si="291"/>
        <v>7</v>
      </c>
    </row>
    <row r="4605" spans="1:8" x14ac:dyDescent="0.25">
      <c r="A4605">
        <v>4604</v>
      </c>
      <c r="B4605" s="579">
        <f t="shared" si="292"/>
        <v>236302.5</v>
      </c>
      <c r="C4605" s="586">
        <f t="shared" si="289"/>
        <v>3.5</v>
      </c>
      <c r="F4605">
        <v>4604</v>
      </c>
      <c r="G4605" s="587">
        <f t="shared" si="290"/>
        <v>472605</v>
      </c>
      <c r="H4605" s="586">
        <f t="shared" si="291"/>
        <v>7</v>
      </c>
    </row>
    <row r="4606" spans="1:8" x14ac:dyDescent="0.25">
      <c r="A4606">
        <v>4605</v>
      </c>
      <c r="B4606" s="579">
        <f t="shared" si="292"/>
        <v>236302.5</v>
      </c>
      <c r="C4606" s="586">
        <f t="shared" si="289"/>
        <v>3.5</v>
      </c>
      <c r="F4606">
        <v>4605</v>
      </c>
      <c r="G4606" s="587">
        <f t="shared" si="290"/>
        <v>472605</v>
      </c>
      <c r="H4606" s="586">
        <f t="shared" si="291"/>
        <v>7</v>
      </c>
    </row>
    <row r="4607" spans="1:8" x14ac:dyDescent="0.25">
      <c r="A4607">
        <v>4606</v>
      </c>
      <c r="B4607" s="579">
        <f t="shared" si="292"/>
        <v>236302.5</v>
      </c>
      <c r="C4607" s="586">
        <f t="shared" si="289"/>
        <v>3.5</v>
      </c>
      <c r="F4607">
        <v>4606</v>
      </c>
      <c r="G4607" s="587">
        <f t="shared" si="290"/>
        <v>472605</v>
      </c>
      <c r="H4607" s="586">
        <f t="shared" si="291"/>
        <v>7</v>
      </c>
    </row>
    <row r="4608" spans="1:8" x14ac:dyDescent="0.25">
      <c r="A4608">
        <v>4607</v>
      </c>
      <c r="B4608" s="579">
        <f t="shared" si="292"/>
        <v>236302.5</v>
      </c>
      <c r="C4608" s="586">
        <f t="shared" si="289"/>
        <v>3.5</v>
      </c>
      <c r="F4608">
        <v>4607</v>
      </c>
      <c r="G4608" s="587">
        <f t="shared" si="290"/>
        <v>472605</v>
      </c>
      <c r="H4608" s="586">
        <f t="shared" si="291"/>
        <v>7</v>
      </c>
    </row>
    <row r="4609" spans="1:8" x14ac:dyDescent="0.25">
      <c r="A4609">
        <v>4608</v>
      </c>
      <c r="B4609" s="579">
        <f t="shared" si="292"/>
        <v>236302.5</v>
      </c>
      <c r="C4609" s="586">
        <f t="shared" si="289"/>
        <v>3.5</v>
      </c>
      <c r="F4609">
        <v>4608</v>
      </c>
      <c r="G4609" s="587">
        <f t="shared" si="290"/>
        <v>472605</v>
      </c>
      <c r="H4609" s="586">
        <f t="shared" si="291"/>
        <v>7</v>
      </c>
    </row>
    <row r="4610" spans="1:8" x14ac:dyDescent="0.25">
      <c r="A4610">
        <v>4609</v>
      </c>
      <c r="B4610" s="579">
        <f t="shared" si="292"/>
        <v>236302.5</v>
      </c>
      <c r="C4610" s="586">
        <f t="shared" si="289"/>
        <v>3.5</v>
      </c>
      <c r="F4610">
        <v>4609</v>
      </c>
      <c r="G4610" s="587">
        <f t="shared" si="290"/>
        <v>472605</v>
      </c>
      <c r="H4610" s="586">
        <f t="shared" si="291"/>
        <v>7</v>
      </c>
    </row>
    <row r="4611" spans="1:8" x14ac:dyDescent="0.25">
      <c r="A4611">
        <v>4610</v>
      </c>
      <c r="B4611" s="579">
        <f t="shared" si="292"/>
        <v>236302.5</v>
      </c>
      <c r="C4611" s="586">
        <f t="shared" ref="C4611:C4674" si="293">B4611/$D$2</f>
        <v>3.5</v>
      </c>
      <c r="F4611">
        <v>4610</v>
      </c>
      <c r="G4611" s="587">
        <f t="shared" ref="G4611:G4674" si="294">H4611*$D$2</f>
        <v>472605</v>
      </c>
      <c r="H4611" s="586">
        <f t="shared" si="291"/>
        <v>7</v>
      </c>
    </row>
    <row r="4612" spans="1:8" x14ac:dyDescent="0.25">
      <c r="A4612">
        <v>4611</v>
      </c>
      <c r="B4612" s="579">
        <f t="shared" si="292"/>
        <v>236302.5</v>
      </c>
      <c r="C4612" s="586">
        <f t="shared" si="293"/>
        <v>3.5</v>
      </c>
      <c r="F4612">
        <v>4611</v>
      </c>
      <c r="G4612" s="587">
        <f t="shared" si="294"/>
        <v>472605</v>
      </c>
      <c r="H4612" s="586">
        <f t="shared" si="291"/>
        <v>7</v>
      </c>
    </row>
    <row r="4613" spans="1:8" x14ac:dyDescent="0.25">
      <c r="A4613">
        <v>4612</v>
      </c>
      <c r="B4613" s="579">
        <f t="shared" si="292"/>
        <v>236302.5</v>
      </c>
      <c r="C4613" s="586">
        <f t="shared" si="293"/>
        <v>3.5</v>
      </c>
      <c r="F4613">
        <v>4612</v>
      </c>
      <c r="G4613" s="587">
        <f t="shared" si="294"/>
        <v>472605</v>
      </c>
      <c r="H4613" s="586">
        <f t="shared" si="291"/>
        <v>7</v>
      </c>
    </row>
    <row r="4614" spans="1:8" x14ac:dyDescent="0.25">
      <c r="A4614">
        <v>4613</v>
      </c>
      <c r="B4614" s="579">
        <f t="shared" si="292"/>
        <v>236302.5</v>
      </c>
      <c r="C4614" s="586">
        <f t="shared" si="293"/>
        <v>3.5</v>
      </c>
      <c r="F4614">
        <v>4613</v>
      </c>
      <c r="G4614" s="587">
        <f t="shared" si="294"/>
        <v>472605</v>
      </c>
      <c r="H4614" s="586">
        <f t="shared" si="291"/>
        <v>7</v>
      </c>
    </row>
    <row r="4615" spans="1:8" x14ac:dyDescent="0.25">
      <c r="A4615">
        <v>4614</v>
      </c>
      <c r="B4615" s="579">
        <f t="shared" si="292"/>
        <v>236302.5</v>
      </c>
      <c r="C4615" s="586">
        <f t="shared" si="293"/>
        <v>3.5</v>
      </c>
      <c r="F4615">
        <v>4614</v>
      </c>
      <c r="G4615" s="587">
        <f t="shared" si="294"/>
        <v>472605</v>
      </c>
      <c r="H4615" s="586">
        <f t="shared" si="291"/>
        <v>7</v>
      </c>
    </row>
    <row r="4616" spans="1:8" x14ac:dyDescent="0.25">
      <c r="A4616">
        <v>4615</v>
      </c>
      <c r="B4616" s="579">
        <f t="shared" si="292"/>
        <v>236302.5</v>
      </c>
      <c r="C4616" s="586">
        <f t="shared" si="293"/>
        <v>3.5</v>
      </c>
      <c r="F4616">
        <v>4615</v>
      </c>
      <c r="G4616" s="587">
        <f t="shared" si="294"/>
        <v>472605</v>
      </c>
      <c r="H4616" s="586">
        <f t="shared" si="291"/>
        <v>7</v>
      </c>
    </row>
    <row r="4617" spans="1:8" x14ac:dyDescent="0.25">
      <c r="A4617">
        <v>4616</v>
      </c>
      <c r="B4617" s="579">
        <f t="shared" si="292"/>
        <v>236302.5</v>
      </c>
      <c r="C4617" s="586">
        <f t="shared" si="293"/>
        <v>3.5</v>
      </c>
      <c r="F4617">
        <v>4616</v>
      </c>
      <c r="G4617" s="587">
        <f t="shared" si="294"/>
        <v>472605</v>
      </c>
      <c r="H4617" s="586">
        <f t="shared" si="291"/>
        <v>7</v>
      </c>
    </row>
    <row r="4618" spans="1:8" x14ac:dyDescent="0.25">
      <c r="A4618">
        <v>4617</v>
      </c>
      <c r="B4618" s="579">
        <f t="shared" si="292"/>
        <v>236302.5</v>
      </c>
      <c r="C4618" s="586">
        <f t="shared" si="293"/>
        <v>3.5</v>
      </c>
      <c r="F4618">
        <v>4617</v>
      </c>
      <c r="G4618" s="587">
        <f t="shared" si="294"/>
        <v>472605</v>
      </c>
      <c r="H4618" s="586">
        <f t="shared" si="291"/>
        <v>7</v>
      </c>
    </row>
    <row r="4619" spans="1:8" x14ac:dyDescent="0.25">
      <c r="A4619">
        <v>4618</v>
      </c>
      <c r="B4619" s="579">
        <f t="shared" si="292"/>
        <v>236302.5</v>
      </c>
      <c r="C4619" s="586">
        <f t="shared" si="293"/>
        <v>3.5</v>
      </c>
      <c r="F4619">
        <v>4618</v>
      </c>
      <c r="G4619" s="587">
        <f t="shared" si="294"/>
        <v>472605</v>
      </c>
      <c r="H4619" s="586">
        <f t="shared" si="291"/>
        <v>7</v>
      </c>
    </row>
    <row r="4620" spans="1:8" x14ac:dyDescent="0.25">
      <c r="A4620">
        <v>4619</v>
      </c>
      <c r="B4620" s="579">
        <f t="shared" si="292"/>
        <v>236302.5</v>
      </c>
      <c r="C4620" s="586">
        <f t="shared" si="293"/>
        <v>3.5</v>
      </c>
      <c r="F4620">
        <v>4619</v>
      </c>
      <c r="G4620" s="587">
        <f t="shared" si="294"/>
        <v>472605</v>
      </c>
      <c r="H4620" s="586">
        <f t="shared" si="291"/>
        <v>7</v>
      </c>
    </row>
    <row r="4621" spans="1:8" x14ac:dyDescent="0.25">
      <c r="A4621">
        <v>4620</v>
      </c>
      <c r="B4621" s="579">
        <f t="shared" si="292"/>
        <v>236302.5</v>
      </c>
      <c r="C4621" s="586">
        <f t="shared" si="293"/>
        <v>3.5</v>
      </c>
      <c r="F4621">
        <v>4620</v>
      </c>
      <c r="G4621" s="587">
        <f t="shared" si="294"/>
        <v>472605</v>
      </c>
      <c r="H4621" s="586">
        <f t="shared" si="291"/>
        <v>7</v>
      </c>
    </row>
    <row r="4622" spans="1:8" x14ac:dyDescent="0.25">
      <c r="A4622">
        <v>4621</v>
      </c>
      <c r="B4622" s="579">
        <f t="shared" si="292"/>
        <v>236302.5</v>
      </c>
      <c r="C4622" s="586">
        <f t="shared" si="293"/>
        <v>3.5</v>
      </c>
      <c r="F4622">
        <v>4621</v>
      </c>
      <c r="G4622" s="587">
        <f t="shared" si="294"/>
        <v>472605</v>
      </c>
      <c r="H4622" s="586">
        <f t="shared" si="291"/>
        <v>7</v>
      </c>
    </row>
    <row r="4623" spans="1:8" x14ac:dyDescent="0.25">
      <c r="A4623">
        <v>4622</v>
      </c>
      <c r="B4623" s="579">
        <f t="shared" si="292"/>
        <v>236302.5</v>
      </c>
      <c r="C4623" s="586">
        <f t="shared" si="293"/>
        <v>3.5</v>
      </c>
      <c r="F4623">
        <v>4622</v>
      </c>
      <c r="G4623" s="587">
        <f t="shared" si="294"/>
        <v>472605</v>
      </c>
      <c r="H4623" s="586">
        <f t="shared" si="291"/>
        <v>7</v>
      </c>
    </row>
    <row r="4624" spans="1:8" x14ac:dyDescent="0.25">
      <c r="A4624">
        <v>4623</v>
      </c>
      <c r="B4624" s="579">
        <f t="shared" si="292"/>
        <v>236302.5</v>
      </c>
      <c r="C4624" s="586">
        <f t="shared" si="293"/>
        <v>3.5</v>
      </c>
      <c r="F4624">
        <v>4623</v>
      </c>
      <c r="G4624" s="587">
        <f t="shared" si="294"/>
        <v>472605</v>
      </c>
      <c r="H4624" s="586">
        <f t="shared" si="291"/>
        <v>7</v>
      </c>
    </row>
    <row r="4625" spans="1:8" x14ac:dyDescent="0.25">
      <c r="A4625">
        <v>4624</v>
      </c>
      <c r="B4625" s="579">
        <f t="shared" si="292"/>
        <v>236302.5</v>
      </c>
      <c r="C4625" s="586">
        <f t="shared" si="293"/>
        <v>3.5</v>
      </c>
      <c r="F4625">
        <v>4624</v>
      </c>
      <c r="G4625" s="587">
        <f t="shared" si="294"/>
        <v>472605</v>
      </c>
      <c r="H4625" s="586">
        <f t="shared" si="291"/>
        <v>7</v>
      </c>
    </row>
    <row r="4626" spans="1:8" x14ac:dyDescent="0.25">
      <c r="A4626">
        <v>4625</v>
      </c>
      <c r="B4626" s="579">
        <f t="shared" si="292"/>
        <v>236302.5</v>
      </c>
      <c r="C4626" s="586">
        <f t="shared" si="293"/>
        <v>3.5</v>
      </c>
      <c r="F4626">
        <v>4625</v>
      </c>
      <c r="G4626" s="587">
        <f t="shared" si="294"/>
        <v>472605</v>
      </c>
      <c r="H4626" s="586">
        <f t="shared" si="291"/>
        <v>7</v>
      </c>
    </row>
    <row r="4627" spans="1:8" x14ac:dyDescent="0.25">
      <c r="A4627">
        <v>4626</v>
      </c>
      <c r="B4627" s="579">
        <f t="shared" si="292"/>
        <v>236302.5</v>
      </c>
      <c r="C4627" s="586">
        <f t="shared" si="293"/>
        <v>3.5</v>
      </c>
      <c r="F4627">
        <v>4626</v>
      </c>
      <c r="G4627" s="587">
        <f t="shared" si="294"/>
        <v>472605</v>
      </c>
      <c r="H4627" s="586">
        <f t="shared" ref="H4627:H4690" si="295">$L$7</f>
        <v>7</v>
      </c>
    </row>
    <row r="4628" spans="1:8" x14ac:dyDescent="0.25">
      <c r="A4628">
        <v>4627</v>
      </c>
      <c r="B4628" s="579">
        <f t="shared" si="292"/>
        <v>236302.5</v>
      </c>
      <c r="C4628" s="586">
        <f t="shared" si="293"/>
        <v>3.5</v>
      </c>
      <c r="F4628">
        <v>4627</v>
      </c>
      <c r="G4628" s="587">
        <f t="shared" si="294"/>
        <v>472605</v>
      </c>
      <c r="H4628" s="586">
        <f t="shared" si="295"/>
        <v>7</v>
      </c>
    </row>
    <row r="4629" spans="1:8" x14ac:dyDescent="0.25">
      <c r="A4629">
        <v>4628</v>
      </c>
      <c r="B4629" s="579">
        <f t="shared" si="292"/>
        <v>236302.5</v>
      </c>
      <c r="C4629" s="586">
        <f t="shared" si="293"/>
        <v>3.5</v>
      </c>
      <c r="F4629">
        <v>4628</v>
      </c>
      <c r="G4629" s="587">
        <f t="shared" si="294"/>
        <v>472605</v>
      </c>
      <c r="H4629" s="586">
        <f t="shared" si="295"/>
        <v>7</v>
      </c>
    </row>
    <row r="4630" spans="1:8" x14ac:dyDescent="0.25">
      <c r="A4630">
        <v>4629</v>
      </c>
      <c r="B4630" s="579">
        <f t="shared" si="292"/>
        <v>236302.5</v>
      </c>
      <c r="C4630" s="586">
        <f t="shared" si="293"/>
        <v>3.5</v>
      </c>
      <c r="F4630">
        <v>4629</v>
      </c>
      <c r="G4630" s="587">
        <f t="shared" si="294"/>
        <v>472605</v>
      </c>
      <c r="H4630" s="586">
        <f t="shared" si="295"/>
        <v>7</v>
      </c>
    </row>
    <row r="4631" spans="1:8" x14ac:dyDescent="0.25">
      <c r="A4631">
        <v>4630</v>
      </c>
      <c r="B4631" s="579">
        <f t="shared" si="292"/>
        <v>236302.5</v>
      </c>
      <c r="C4631" s="586">
        <f t="shared" si="293"/>
        <v>3.5</v>
      </c>
      <c r="F4631">
        <v>4630</v>
      </c>
      <c r="G4631" s="587">
        <f t="shared" si="294"/>
        <v>472605</v>
      </c>
      <c r="H4631" s="586">
        <f t="shared" si="295"/>
        <v>7</v>
      </c>
    </row>
    <row r="4632" spans="1:8" x14ac:dyDescent="0.25">
      <c r="A4632">
        <v>4631</v>
      </c>
      <c r="B4632" s="579">
        <f t="shared" si="292"/>
        <v>236302.5</v>
      </c>
      <c r="C4632" s="586">
        <f t="shared" si="293"/>
        <v>3.5</v>
      </c>
      <c r="F4632">
        <v>4631</v>
      </c>
      <c r="G4632" s="587">
        <f t="shared" si="294"/>
        <v>472605</v>
      </c>
      <c r="H4632" s="586">
        <f t="shared" si="295"/>
        <v>7</v>
      </c>
    </row>
    <row r="4633" spans="1:8" x14ac:dyDescent="0.25">
      <c r="A4633">
        <v>4632</v>
      </c>
      <c r="B4633" s="579">
        <f t="shared" si="292"/>
        <v>236302.5</v>
      </c>
      <c r="C4633" s="586">
        <f t="shared" si="293"/>
        <v>3.5</v>
      </c>
      <c r="F4633">
        <v>4632</v>
      </c>
      <c r="G4633" s="587">
        <f t="shared" si="294"/>
        <v>472605</v>
      </c>
      <c r="H4633" s="586">
        <f t="shared" si="295"/>
        <v>7</v>
      </c>
    </row>
    <row r="4634" spans="1:8" x14ac:dyDescent="0.25">
      <c r="A4634">
        <v>4633</v>
      </c>
      <c r="B4634" s="579">
        <f t="shared" si="292"/>
        <v>236302.5</v>
      </c>
      <c r="C4634" s="586">
        <f t="shared" si="293"/>
        <v>3.5</v>
      </c>
      <c r="F4634">
        <v>4633</v>
      </c>
      <c r="G4634" s="587">
        <f t="shared" si="294"/>
        <v>472605</v>
      </c>
      <c r="H4634" s="586">
        <f t="shared" si="295"/>
        <v>7</v>
      </c>
    </row>
    <row r="4635" spans="1:8" x14ac:dyDescent="0.25">
      <c r="A4635">
        <v>4634</v>
      </c>
      <c r="B4635" s="579">
        <f t="shared" ref="B4635:B4698" si="296">3.5*$D$2</f>
        <v>236302.5</v>
      </c>
      <c r="C4635" s="586">
        <f t="shared" si="293"/>
        <v>3.5</v>
      </c>
      <c r="F4635">
        <v>4634</v>
      </c>
      <c r="G4635" s="587">
        <f t="shared" si="294"/>
        <v>472605</v>
      </c>
      <c r="H4635" s="586">
        <f t="shared" si="295"/>
        <v>7</v>
      </c>
    </row>
    <row r="4636" spans="1:8" x14ac:dyDescent="0.25">
      <c r="A4636">
        <v>4635</v>
      </c>
      <c r="B4636" s="579">
        <f t="shared" si="296"/>
        <v>236302.5</v>
      </c>
      <c r="C4636" s="586">
        <f t="shared" si="293"/>
        <v>3.5</v>
      </c>
      <c r="F4636">
        <v>4635</v>
      </c>
      <c r="G4636" s="587">
        <f t="shared" si="294"/>
        <v>472605</v>
      </c>
      <c r="H4636" s="586">
        <f t="shared" si="295"/>
        <v>7</v>
      </c>
    </row>
    <row r="4637" spans="1:8" x14ac:dyDescent="0.25">
      <c r="A4637">
        <v>4636</v>
      </c>
      <c r="B4637" s="579">
        <f t="shared" si="296"/>
        <v>236302.5</v>
      </c>
      <c r="C4637" s="586">
        <f t="shared" si="293"/>
        <v>3.5</v>
      </c>
      <c r="F4637">
        <v>4636</v>
      </c>
      <c r="G4637" s="587">
        <f t="shared" si="294"/>
        <v>472605</v>
      </c>
      <c r="H4637" s="586">
        <f t="shared" si="295"/>
        <v>7</v>
      </c>
    </row>
    <row r="4638" spans="1:8" x14ac:dyDescent="0.25">
      <c r="A4638">
        <v>4637</v>
      </c>
      <c r="B4638" s="579">
        <f t="shared" si="296"/>
        <v>236302.5</v>
      </c>
      <c r="C4638" s="586">
        <f t="shared" si="293"/>
        <v>3.5</v>
      </c>
      <c r="F4638">
        <v>4637</v>
      </c>
      <c r="G4638" s="587">
        <f t="shared" si="294"/>
        <v>472605</v>
      </c>
      <c r="H4638" s="586">
        <f t="shared" si="295"/>
        <v>7</v>
      </c>
    </row>
    <row r="4639" spans="1:8" x14ac:dyDescent="0.25">
      <c r="A4639">
        <v>4638</v>
      </c>
      <c r="B4639" s="579">
        <f t="shared" si="296"/>
        <v>236302.5</v>
      </c>
      <c r="C4639" s="586">
        <f t="shared" si="293"/>
        <v>3.5</v>
      </c>
      <c r="F4639">
        <v>4638</v>
      </c>
      <c r="G4639" s="587">
        <f t="shared" si="294"/>
        <v>472605</v>
      </c>
      <c r="H4639" s="586">
        <f t="shared" si="295"/>
        <v>7</v>
      </c>
    </row>
    <row r="4640" spans="1:8" x14ac:dyDescent="0.25">
      <c r="A4640">
        <v>4639</v>
      </c>
      <c r="B4640" s="579">
        <f t="shared" si="296"/>
        <v>236302.5</v>
      </c>
      <c r="C4640" s="586">
        <f t="shared" si="293"/>
        <v>3.5</v>
      </c>
      <c r="F4640">
        <v>4639</v>
      </c>
      <c r="G4640" s="587">
        <f t="shared" si="294"/>
        <v>472605</v>
      </c>
      <c r="H4640" s="586">
        <f t="shared" si="295"/>
        <v>7</v>
      </c>
    </row>
    <row r="4641" spans="1:8" x14ac:dyDescent="0.25">
      <c r="A4641">
        <v>4640</v>
      </c>
      <c r="B4641" s="579">
        <f t="shared" si="296"/>
        <v>236302.5</v>
      </c>
      <c r="C4641" s="586">
        <f t="shared" si="293"/>
        <v>3.5</v>
      </c>
      <c r="F4641">
        <v>4640</v>
      </c>
      <c r="G4641" s="587">
        <f t="shared" si="294"/>
        <v>472605</v>
      </c>
      <c r="H4641" s="586">
        <f t="shared" si="295"/>
        <v>7</v>
      </c>
    </row>
    <row r="4642" spans="1:8" x14ac:dyDescent="0.25">
      <c r="A4642">
        <v>4641</v>
      </c>
      <c r="B4642" s="579">
        <f t="shared" si="296"/>
        <v>236302.5</v>
      </c>
      <c r="C4642" s="586">
        <f t="shared" si="293"/>
        <v>3.5</v>
      </c>
      <c r="F4642">
        <v>4641</v>
      </c>
      <c r="G4642" s="587">
        <f t="shared" si="294"/>
        <v>472605</v>
      </c>
      <c r="H4642" s="586">
        <f t="shared" si="295"/>
        <v>7</v>
      </c>
    </row>
    <row r="4643" spans="1:8" x14ac:dyDescent="0.25">
      <c r="A4643">
        <v>4642</v>
      </c>
      <c r="B4643" s="579">
        <f t="shared" si="296"/>
        <v>236302.5</v>
      </c>
      <c r="C4643" s="586">
        <f t="shared" si="293"/>
        <v>3.5</v>
      </c>
      <c r="F4643">
        <v>4642</v>
      </c>
      <c r="G4643" s="587">
        <f t="shared" si="294"/>
        <v>472605</v>
      </c>
      <c r="H4643" s="586">
        <f t="shared" si="295"/>
        <v>7</v>
      </c>
    </row>
    <row r="4644" spans="1:8" x14ac:dyDescent="0.25">
      <c r="A4644">
        <v>4643</v>
      </c>
      <c r="B4644" s="579">
        <f t="shared" si="296"/>
        <v>236302.5</v>
      </c>
      <c r="C4644" s="586">
        <f t="shared" si="293"/>
        <v>3.5</v>
      </c>
      <c r="F4644">
        <v>4643</v>
      </c>
      <c r="G4644" s="587">
        <f t="shared" si="294"/>
        <v>472605</v>
      </c>
      <c r="H4644" s="586">
        <f t="shared" si="295"/>
        <v>7</v>
      </c>
    </row>
    <row r="4645" spans="1:8" x14ac:dyDescent="0.25">
      <c r="A4645">
        <v>4644</v>
      </c>
      <c r="B4645" s="579">
        <f t="shared" si="296"/>
        <v>236302.5</v>
      </c>
      <c r="C4645" s="586">
        <f t="shared" si="293"/>
        <v>3.5</v>
      </c>
      <c r="F4645">
        <v>4644</v>
      </c>
      <c r="G4645" s="587">
        <f t="shared" si="294"/>
        <v>472605</v>
      </c>
      <c r="H4645" s="586">
        <f t="shared" si="295"/>
        <v>7</v>
      </c>
    </row>
    <row r="4646" spans="1:8" x14ac:dyDescent="0.25">
      <c r="A4646">
        <v>4645</v>
      </c>
      <c r="B4646" s="579">
        <f t="shared" si="296"/>
        <v>236302.5</v>
      </c>
      <c r="C4646" s="586">
        <f t="shared" si="293"/>
        <v>3.5</v>
      </c>
      <c r="F4646">
        <v>4645</v>
      </c>
      <c r="G4646" s="587">
        <f t="shared" si="294"/>
        <v>472605</v>
      </c>
      <c r="H4646" s="586">
        <f t="shared" si="295"/>
        <v>7</v>
      </c>
    </row>
    <row r="4647" spans="1:8" x14ac:dyDescent="0.25">
      <c r="A4647">
        <v>4646</v>
      </c>
      <c r="B4647" s="579">
        <f t="shared" si="296"/>
        <v>236302.5</v>
      </c>
      <c r="C4647" s="586">
        <f t="shared" si="293"/>
        <v>3.5</v>
      </c>
      <c r="F4647">
        <v>4646</v>
      </c>
      <c r="G4647" s="587">
        <f t="shared" si="294"/>
        <v>472605</v>
      </c>
      <c r="H4647" s="586">
        <f t="shared" si="295"/>
        <v>7</v>
      </c>
    </row>
    <row r="4648" spans="1:8" x14ac:dyDescent="0.25">
      <c r="A4648">
        <v>4647</v>
      </c>
      <c r="B4648" s="579">
        <f t="shared" si="296"/>
        <v>236302.5</v>
      </c>
      <c r="C4648" s="586">
        <f t="shared" si="293"/>
        <v>3.5</v>
      </c>
      <c r="F4648">
        <v>4647</v>
      </c>
      <c r="G4648" s="587">
        <f t="shared" si="294"/>
        <v>472605</v>
      </c>
      <c r="H4648" s="586">
        <f t="shared" si="295"/>
        <v>7</v>
      </c>
    </row>
    <row r="4649" spans="1:8" x14ac:dyDescent="0.25">
      <c r="A4649">
        <v>4648</v>
      </c>
      <c r="B4649" s="579">
        <f t="shared" si="296"/>
        <v>236302.5</v>
      </c>
      <c r="C4649" s="586">
        <f t="shared" si="293"/>
        <v>3.5</v>
      </c>
      <c r="F4649">
        <v>4648</v>
      </c>
      <c r="G4649" s="587">
        <f t="shared" si="294"/>
        <v>472605</v>
      </c>
      <c r="H4649" s="586">
        <f t="shared" si="295"/>
        <v>7</v>
      </c>
    </row>
    <row r="4650" spans="1:8" x14ac:dyDescent="0.25">
      <c r="A4650">
        <v>4649</v>
      </c>
      <c r="B4650" s="579">
        <f t="shared" si="296"/>
        <v>236302.5</v>
      </c>
      <c r="C4650" s="586">
        <f t="shared" si="293"/>
        <v>3.5</v>
      </c>
      <c r="F4650">
        <v>4649</v>
      </c>
      <c r="G4650" s="587">
        <f t="shared" si="294"/>
        <v>472605</v>
      </c>
      <c r="H4650" s="586">
        <f t="shared" si="295"/>
        <v>7</v>
      </c>
    </row>
    <row r="4651" spans="1:8" x14ac:dyDescent="0.25">
      <c r="A4651">
        <v>4650</v>
      </c>
      <c r="B4651" s="579">
        <f t="shared" si="296"/>
        <v>236302.5</v>
      </c>
      <c r="C4651" s="586">
        <f t="shared" si="293"/>
        <v>3.5</v>
      </c>
      <c r="F4651">
        <v>4650</v>
      </c>
      <c r="G4651" s="587">
        <f t="shared" si="294"/>
        <v>472605</v>
      </c>
      <c r="H4651" s="586">
        <f t="shared" si="295"/>
        <v>7</v>
      </c>
    </row>
    <row r="4652" spans="1:8" x14ac:dyDescent="0.25">
      <c r="A4652">
        <v>4651</v>
      </c>
      <c r="B4652" s="579">
        <f t="shared" si="296"/>
        <v>236302.5</v>
      </c>
      <c r="C4652" s="586">
        <f t="shared" si="293"/>
        <v>3.5</v>
      </c>
      <c r="F4652">
        <v>4651</v>
      </c>
      <c r="G4652" s="587">
        <f t="shared" si="294"/>
        <v>472605</v>
      </c>
      <c r="H4652" s="586">
        <f t="shared" si="295"/>
        <v>7</v>
      </c>
    </row>
    <row r="4653" spans="1:8" x14ac:dyDescent="0.25">
      <c r="A4653">
        <v>4652</v>
      </c>
      <c r="B4653" s="579">
        <f t="shared" si="296"/>
        <v>236302.5</v>
      </c>
      <c r="C4653" s="586">
        <f t="shared" si="293"/>
        <v>3.5</v>
      </c>
      <c r="F4653">
        <v>4652</v>
      </c>
      <c r="G4653" s="587">
        <f t="shared" si="294"/>
        <v>472605</v>
      </c>
      <c r="H4653" s="586">
        <f t="shared" si="295"/>
        <v>7</v>
      </c>
    </row>
    <row r="4654" spans="1:8" x14ac:dyDescent="0.25">
      <c r="A4654">
        <v>4653</v>
      </c>
      <c r="B4654" s="579">
        <f t="shared" si="296"/>
        <v>236302.5</v>
      </c>
      <c r="C4654" s="586">
        <f t="shared" si="293"/>
        <v>3.5</v>
      </c>
      <c r="F4654">
        <v>4653</v>
      </c>
      <c r="G4654" s="587">
        <f t="shared" si="294"/>
        <v>472605</v>
      </c>
      <c r="H4654" s="586">
        <f t="shared" si="295"/>
        <v>7</v>
      </c>
    </row>
    <row r="4655" spans="1:8" x14ac:dyDescent="0.25">
      <c r="A4655">
        <v>4654</v>
      </c>
      <c r="B4655" s="579">
        <f t="shared" si="296"/>
        <v>236302.5</v>
      </c>
      <c r="C4655" s="586">
        <f t="shared" si="293"/>
        <v>3.5</v>
      </c>
      <c r="F4655">
        <v>4654</v>
      </c>
      <c r="G4655" s="587">
        <f t="shared" si="294"/>
        <v>472605</v>
      </c>
      <c r="H4655" s="586">
        <f t="shared" si="295"/>
        <v>7</v>
      </c>
    </row>
    <row r="4656" spans="1:8" x14ac:dyDescent="0.25">
      <c r="A4656">
        <v>4655</v>
      </c>
      <c r="B4656" s="579">
        <f t="shared" si="296"/>
        <v>236302.5</v>
      </c>
      <c r="C4656" s="586">
        <f t="shared" si="293"/>
        <v>3.5</v>
      </c>
      <c r="F4656">
        <v>4655</v>
      </c>
      <c r="G4656" s="587">
        <f t="shared" si="294"/>
        <v>472605</v>
      </c>
      <c r="H4656" s="586">
        <f t="shared" si="295"/>
        <v>7</v>
      </c>
    </row>
    <row r="4657" spans="1:8" x14ac:dyDescent="0.25">
      <c r="A4657">
        <v>4656</v>
      </c>
      <c r="B4657" s="579">
        <f t="shared" si="296"/>
        <v>236302.5</v>
      </c>
      <c r="C4657" s="586">
        <f t="shared" si="293"/>
        <v>3.5</v>
      </c>
      <c r="F4657">
        <v>4656</v>
      </c>
      <c r="G4657" s="587">
        <f t="shared" si="294"/>
        <v>472605</v>
      </c>
      <c r="H4657" s="586">
        <f t="shared" si="295"/>
        <v>7</v>
      </c>
    </row>
    <row r="4658" spans="1:8" x14ac:dyDescent="0.25">
      <c r="A4658">
        <v>4657</v>
      </c>
      <c r="B4658" s="579">
        <f t="shared" si="296"/>
        <v>236302.5</v>
      </c>
      <c r="C4658" s="586">
        <f t="shared" si="293"/>
        <v>3.5</v>
      </c>
      <c r="F4658">
        <v>4657</v>
      </c>
      <c r="G4658" s="587">
        <f t="shared" si="294"/>
        <v>472605</v>
      </c>
      <c r="H4658" s="586">
        <f t="shared" si="295"/>
        <v>7</v>
      </c>
    </row>
    <row r="4659" spans="1:8" x14ac:dyDescent="0.25">
      <c r="A4659">
        <v>4658</v>
      </c>
      <c r="B4659" s="579">
        <f t="shared" si="296"/>
        <v>236302.5</v>
      </c>
      <c r="C4659" s="586">
        <f t="shared" si="293"/>
        <v>3.5</v>
      </c>
      <c r="F4659">
        <v>4658</v>
      </c>
      <c r="G4659" s="587">
        <f t="shared" si="294"/>
        <v>472605</v>
      </c>
      <c r="H4659" s="586">
        <f t="shared" si="295"/>
        <v>7</v>
      </c>
    </row>
    <row r="4660" spans="1:8" x14ac:dyDescent="0.25">
      <c r="A4660">
        <v>4659</v>
      </c>
      <c r="B4660" s="579">
        <f t="shared" si="296"/>
        <v>236302.5</v>
      </c>
      <c r="C4660" s="586">
        <f t="shared" si="293"/>
        <v>3.5</v>
      </c>
      <c r="F4660">
        <v>4659</v>
      </c>
      <c r="G4660" s="587">
        <f t="shared" si="294"/>
        <v>472605</v>
      </c>
      <c r="H4660" s="586">
        <f t="shared" si="295"/>
        <v>7</v>
      </c>
    </row>
    <row r="4661" spans="1:8" x14ac:dyDescent="0.25">
      <c r="A4661">
        <v>4660</v>
      </c>
      <c r="B4661" s="579">
        <f t="shared" si="296"/>
        <v>236302.5</v>
      </c>
      <c r="C4661" s="586">
        <f t="shared" si="293"/>
        <v>3.5</v>
      </c>
      <c r="F4661">
        <v>4660</v>
      </c>
      <c r="G4661" s="587">
        <f t="shared" si="294"/>
        <v>472605</v>
      </c>
      <c r="H4661" s="586">
        <f t="shared" si="295"/>
        <v>7</v>
      </c>
    </row>
    <row r="4662" spans="1:8" x14ac:dyDescent="0.25">
      <c r="A4662">
        <v>4661</v>
      </c>
      <c r="B4662" s="579">
        <f t="shared" si="296"/>
        <v>236302.5</v>
      </c>
      <c r="C4662" s="586">
        <f t="shared" si="293"/>
        <v>3.5</v>
      </c>
      <c r="F4662">
        <v>4661</v>
      </c>
      <c r="G4662" s="587">
        <f t="shared" si="294"/>
        <v>472605</v>
      </c>
      <c r="H4662" s="586">
        <f t="shared" si="295"/>
        <v>7</v>
      </c>
    </row>
    <row r="4663" spans="1:8" x14ac:dyDescent="0.25">
      <c r="A4663">
        <v>4662</v>
      </c>
      <c r="B4663" s="579">
        <f t="shared" si="296"/>
        <v>236302.5</v>
      </c>
      <c r="C4663" s="586">
        <f t="shared" si="293"/>
        <v>3.5</v>
      </c>
      <c r="F4663">
        <v>4662</v>
      </c>
      <c r="G4663" s="587">
        <f t="shared" si="294"/>
        <v>472605</v>
      </c>
      <c r="H4663" s="586">
        <f t="shared" si="295"/>
        <v>7</v>
      </c>
    </row>
    <row r="4664" spans="1:8" x14ac:dyDescent="0.25">
      <c r="A4664">
        <v>4663</v>
      </c>
      <c r="B4664" s="579">
        <f t="shared" si="296"/>
        <v>236302.5</v>
      </c>
      <c r="C4664" s="586">
        <f t="shared" si="293"/>
        <v>3.5</v>
      </c>
      <c r="F4664">
        <v>4663</v>
      </c>
      <c r="G4664" s="587">
        <f t="shared" si="294"/>
        <v>472605</v>
      </c>
      <c r="H4664" s="586">
        <f t="shared" si="295"/>
        <v>7</v>
      </c>
    </row>
    <row r="4665" spans="1:8" x14ac:dyDescent="0.25">
      <c r="A4665">
        <v>4664</v>
      </c>
      <c r="B4665" s="579">
        <f t="shared" si="296"/>
        <v>236302.5</v>
      </c>
      <c r="C4665" s="586">
        <f t="shared" si="293"/>
        <v>3.5</v>
      </c>
      <c r="F4665">
        <v>4664</v>
      </c>
      <c r="G4665" s="587">
        <f t="shared" si="294"/>
        <v>472605</v>
      </c>
      <c r="H4665" s="586">
        <f t="shared" si="295"/>
        <v>7</v>
      </c>
    </row>
    <row r="4666" spans="1:8" x14ac:dyDescent="0.25">
      <c r="A4666">
        <v>4665</v>
      </c>
      <c r="B4666" s="579">
        <f t="shared" si="296"/>
        <v>236302.5</v>
      </c>
      <c r="C4666" s="586">
        <f t="shared" si="293"/>
        <v>3.5</v>
      </c>
      <c r="F4666">
        <v>4665</v>
      </c>
      <c r="G4666" s="587">
        <f t="shared" si="294"/>
        <v>472605</v>
      </c>
      <c r="H4666" s="586">
        <f t="shared" si="295"/>
        <v>7</v>
      </c>
    </row>
    <row r="4667" spans="1:8" x14ac:dyDescent="0.25">
      <c r="A4667">
        <v>4666</v>
      </c>
      <c r="B4667" s="579">
        <f t="shared" si="296"/>
        <v>236302.5</v>
      </c>
      <c r="C4667" s="586">
        <f t="shared" si="293"/>
        <v>3.5</v>
      </c>
      <c r="F4667">
        <v>4666</v>
      </c>
      <c r="G4667" s="587">
        <f t="shared" si="294"/>
        <v>472605</v>
      </c>
      <c r="H4667" s="586">
        <f t="shared" si="295"/>
        <v>7</v>
      </c>
    </row>
    <row r="4668" spans="1:8" x14ac:dyDescent="0.25">
      <c r="A4668">
        <v>4667</v>
      </c>
      <c r="B4668" s="579">
        <f t="shared" si="296"/>
        <v>236302.5</v>
      </c>
      <c r="C4668" s="586">
        <f t="shared" si="293"/>
        <v>3.5</v>
      </c>
      <c r="F4668">
        <v>4667</v>
      </c>
      <c r="G4668" s="587">
        <f t="shared" si="294"/>
        <v>472605</v>
      </c>
      <c r="H4668" s="586">
        <f t="shared" si="295"/>
        <v>7</v>
      </c>
    </row>
    <row r="4669" spans="1:8" x14ac:dyDescent="0.25">
      <c r="A4669">
        <v>4668</v>
      </c>
      <c r="B4669" s="579">
        <f t="shared" si="296"/>
        <v>236302.5</v>
      </c>
      <c r="C4669" s="586">
        <f t="shared" si="293"/>
        <v>3.5</v>
      </c>
      <c r="F4669">
        <v>4668</v>
      </c>
      <c r="G4669" s="587">
        <f t="shared" si="294"/>
        <v>472605</v>
      </c>
      <c r="H4669" s="586">
        <f t="shared" si="295"/>
        <v>7</v>
      </c>
    </row>
    <row r="4670" spans="1:8" x14ac:dyDescent="0.25">
      <c r="A4670">
        <v>4669</v>
      </c>
      <c r="B4670" s="579">
        <f t="shared" si="296"/>
        <v>236302.5</v>
      </c>
      <c r="C4670" s="586">
        <f t="shared" si="293"/>
        <v>3.5</v>
      </c>
      <c r="F4670">
        <v>4669</v>
      </c>
      <c r="G4670" s="587">
        <f t="shared" si="294"/>
        <v>472605</v>
      </c>
      <c r="H4670" s="586">
        <f t="shared" si="295"/>
        <v>7</v>
      </c>
    </row>
    <row r="4671" spans="1:8" x14ac:dyDescent="0.25">
      <c r="A4671">
        <v>4670</v>
      </c>
      <c r="B4671" s="579">
        <f t="shared" si="296"/>
        <v>236302.5</v>
      </c>
      <c r="C4671" s="586">
        <f t="shared" si="293"/>
        <v>3.5</v>
      </c>
      <c r="F4671">
        <v>4670</v>
      </c>
      <c r="G4671" s="587">
        <f t="shared" si="294"/>
        <v>472605</v>
      </c>
      <c r="H4671" s="586">
        <f t="shared" si="295"/>
        <v>7</v>
      </c>
    </row>
    <row r="4672" spans="1:8" x14ac:dyDescent="0.25">
      <c r="A4672">
        <v>4671</v>
      </c>
      <c r="B4672" s="579">
        <f t="shared" si="296"/>
        <v>236302.5</v>
      </c>
      <c r="C4672" s="586">
        <f t="shared" si="293"/>
        <v>3.5</v>
      </c>
      <c r="F4672">
        <v>4671</v>
      </c>
      <c r="G4672" s="587">
        <f t="shared" si="294"/>
        <v>472605</v>
      </c>
      <c r="H4672" s="586">
        <f t="shared" si="295"/>
        <v>7</v>
      </c>
    </row>
    <row r="4673" spans="1:8" x14ac:dyDescent="0.25">
      <c r="A4673">
        <v>4672</v>
      </c>
      <c r="B4673" s="579">
        <f t="shared" si="296"/>
        <v>236302.5</v>
      </c>
      <c r="C4673" s="586">
        <f t="shared" si="293"/>
        <v>3.5</v>
      </c>
      <c r="F4673">
        <v>4672</v>
      </c>
      <c r="G4673" s="587">
        <f t="shared" si="294"/>
        <v>472605</v>
      </c>
      <c r="H4673" s="586">
        <f t="shared" si="295"/>
        <v>7</v>
      </c>
    </row>
    <row r="4674" spans="1:8" x14ac:dyDescent="0.25">
      <c r="A4674">
        <v>4673</v>
      </c>
      <c r="B4674" s="579">
        <f t="shared" si="296"/>
        <v>236302.5</v>
      </c>
      <c r="C4674" s="586">
        <f t="shared" si="293"/>
        <v>3.5</v>
      </c>
      <c r="F4674">
        <v>4673</v>
      </c>
      <c r="G4674" s="587">
        <f t="shared" si="294"/>
        <v>472605</v>
      </c>
      <c r="H4674" s="586">
        <f t="shared" si="295"/>
        <v>7</v>
      </c>
    </row>
    <row r="4675" spans="1:8" x14ac:dyDescent="0.25">
      <c r="A4675">
        <v>4674</v>
      </c>
      <c r="B4675" s="579">
        <f t="shared" si="296"/>
        <v>236302.5</v>
      </c>
      <c r="C4675" s="586">
        <f t="shared" ref="C4675:C4738" si="297">B4675/$D$2</f>
        <v>3.5</v>
      </c>
      <c r="F4675">
        <v>4674</v>
      </c>
      <c r="G4675" s="587">
        <f t="shared" ref="G4675:G4738" si="298">H4675*$D$2</f>
        <v>472605</v>
      </c>
      <c r="H4675" s="586">
        <f t="shared" si="295"/>
        <v>7</v>
      </c>
    </row>
    <row r="4676" spans="1:8" x14ac:dyDescent="0.25">
      <c r="A4676">
        <v>4675</v>
      </c>
      <c r="B4676" s="579">
        <f t="shared" si="296"/>
        <v>236302.5</v>
      </c>
      <c r="C4676" s="586">
        <f t="shared" si="297"/>
        <v>3.5</v>
      </c>
      <c r="F4676">
        <v>4675</v>
      </c>
      <c r="G4676" s="587">
        <f t="shared" si="298"/>
        <v>472605</v>
      </c>
      <c r="H4676" s="586">
        <f t="shared" si="295"/>
        <v>7</v>
      </c>
    </row>
    <row r="4677" spans="1:8" x14ac:dyDescent="0.25">
      <c r="A4677">
        <v>4676</v>
      </c>
      <c r="B4677" s="579">
        <f t="shared" si="296"/>
        <v>236302.5</v>
      </c>
      <c r="C4677" s="586">
        <f t="shared" si="297"/>
        <v>3.5</v>
      </c>
      <c r="F4677">
        <v>4676</v>
      </c>
      <c r="G4677" s="587">
        <f t="shared" si="298"/>
        <v>472605</v>
      </c>
      <c r="H4677" s="586">
        <f t="shared" si="295"/>
        <v>7</v>
      </c>
    </row>
    <row r="4678" spans="1:8" x14ac:dyDescent="0.25">
      <c r="A4678">
        <v>4677</v>
      </c>
      <c r="B4678" s="579">
        <f t="shared" si="296"/>
        <v>236302.5</v>
      </c>
      <c r="C4678" s="586">
        <f t="shared" si="297"/>
        <v>3.5</v>
      </c>
      <c r="F4678">
        <v>4677</v>
      </c>
      <c r="G4678" s="587">
        <f t="shared" si="298"/>
        <v>472605</v>
      </c>
      <c r="H4678" s="586">
        <f t="shared" si="295"/>
        <v>7</v>
      </c>
    </row>
    <row r="4679" spans="1:8" x14ac:dyDescent="0.25">
      <c r="A4679">
        <v>4678</v>
      </c>
      <c r="B4679" s="579">
        <f t="shared" si="296"/>
        <v>236302.5</v>
      </c>
      <c r="C4679" s="586">
        <f t="shared" si="297"/>
        <v>3.5</v>
      </c>
      <c r="F4679">
        <v>4678</v>
      </c>
      <c r="G4679" s="587">
        <f t="shared" si="298"/>
        <v>472605</v>
      </c>
      <c r="H4679" s="586">
        <f t="shared" si="295"/>
        <v>7</v>
      </c>
    </row>
    <row r="4680" spans="1:8" x14ac:dyDescent="0.25">
      <c r="A4680">
        <v>4679</v>
      </c>
      <c r="B4680" s="579">
        <f t="shared" si="296"/>
        <v>236302.5</v>
      </c>
      <c r="C4680" s="586">
        <f t="shared" si="297"/>
        <v>3.5</v>
      </c>
      <c r="F4680">
        <v>4679</v>
      </c>
      <c r="G4680" s="587">
        <f t="shared" si="298"/>
        <v>472605</v>
      </c>
      <c r="H4680" s="586">
        <f t="shared" si="295"/>
        <v>7</v>
      </c>
    </row>
    <row r="4681" spans="1:8" x14ac:dyDescent="0.25">
      <c r="A4681">
        <v>4680</v>
      </c>
      <c r="B4681" s="579">
        <f t="shared" si="296"/>
        <v>236302.5</v>
      </c>
      <c r="C4681" s="586">
        <f t="shared" si="297"/>
        <v>3.5</v>
      </c>
      <c r="F4681">
        <v>4680</v>
      </c>
      <c r="G4681" s="587">
        <f t="shared" si="298"/>
        <v>472605</v>
      </c>
      <c r="H4681" s="586">
        <f t="shared" si="295"/>
        <v>7</v>
      </c>
    </row>
    <row r="4682" spans="1:8" x14ac:dyDescent="0.25">
      <c r="A4682">
        <v>4681</v>
      </c>
      <c r="B4682" s="579">
        <f t="shared" si="296"/>
        <v>236302.5</v>
      </c>
      <c r="C4682" s="586">
        <f t="shared" si="297"/>
        <v>3.5</v>
      </c>
      <c r="F4682">
        <v>4681</v>
      </c>
      <c r="G4682" s="587">
        <f t="shared" si="298"/>
        <v>472605</v>
      </c>
      <c r="H4682" s="586">
        <f t="shared" si="295"/>
        <v>7</v>
      </c>
    </row>
    <row r="4683" spans="1:8" x14ac:dyDescent="0.25">
      <c r="A4683">
        <v>4682</v>
      </c>
      <c r="B4683" s="579">
        <f t="shared" si="296"/>
        <v>236302.5</v>
      </c>
      <c r="C4683" s="586">
        <f t="shared" si="297"/>
        <v>3.5</v>
      </c>
      <c r="F4683">
        <v>4682</v>
      </c>
      <c r="G4683" s="587">
        <f t="shared" si="298"/>
        <v>472605</v>
      </c>
      <c r="H4683" s="586">
        <f t="shared" si="295"/>
        <v>7</v>
      </c>
    </row>
    <row r="4684" spans="1:8" x14ac:dyDescent="0.25">
      <c r="A4684">
        <v>4683</v>
      </c>
      <c r="B4684" s="579">
        <f t="shared" si="296"/>
        <v>236302.5</v>
      </c>
      <c r="C4684" s="586">
        <f t="shared" si="297"/>
        <v>3.5</v>
      </c>
      <c r="F4684">
        <v>4683</v>
      </c>
      <c r="G4684" s="587">
        <f t="shared" si="298"/>
        <v>472605</v>
      </c>
      <c r="H4684" s="586">
        <f t="shared" si="295"/>
        <v>7</v>
      </c>
    </row>
    <row r="4685" spans="1:8" x14ac:dyDescent="0.25">
      <c r="A4685">
        <v>4684</v>
      </c>
      <c r="B4685" s="579">
        <f t="shared" si="296"/>
        <v>236302.5</v>
      </c>
      <c r="C4685" s="586">
        <f t="shared" si="297"/>
        <v>3.5</v>
      </c>
      <c r="F4685">
        <v>4684</v>
      </c>
      <c r="G4685" s="587">
        <f t="shared" si="298"/>
        <v>472605</v>
      </c>
      <c r="H4685" s="586">
        <f t="shared" si="295"/>
        <v>7</v>
      </c>
    </row>
    <row r="4686" spans="1:8" x14ac:dyDescent="0.25">
      <c r="A4686">
        <v>4685</v>
      </c>
      <c r="B4686" s="579">
        <f t="shared" si="296"/>
        <v>236302.5</v>
      </c>
      <c r="C4686" s="586">
        <f t="shared" si="297"/>
        <v>3.5</v>
      </c>
      <c r="F4686">
        <v>4685</v>
      </c>
      <c r="G4686" s="587">
        <f t="shared" si="298"/>
        <v>472605</v>
      </c>
      <c r="H4686" s="586">
        <f t="shared" si="295"/>
        <v>7</v>
      </c>
    </row>
    <row r="4687" spans="1:8" x14ac:dyDescent="0.25">
      <c r="A4687">
        <v>4686</v>
      </c>
      <c r="B4687" s="579">
        <f t="shared" si="296"/>
        <v>236302.5</v>
      </c>
      <c r="C4687" s="586">
        <f t="shared" si="297"/>
        <v>3.5</v>
      </c>
      <c r="F4687">
        <v>4686</v>
      </c>
      <c r="G4687" s="587">
        <f t="shared" si="298"/>
        <v>472605</v>
      </c>
      <c r="H4687" s="586">
        <f t="shared" si="295"/>
        <v>7</v>
      </c>
    </row>
    <row r="4688" spans="1:8" x14ac:dyDescent="0.25">
      <c r="A4688">
        <v>4687</v>
      </c>
      <c r="B4688" s="579">
        <f t="shared" si="296"/>
        <v>236302.5</v>
      </c>
      <c r="C4688" s="586">
        <f t="shared" si="297"/>
        <v>3.5</v>
      </c>
      <c r="F4688">
        <v>4687</v>
      </c>
      <c r="G4688" s="587">
        <f t="shared" si="298"/>
        <v>472605</v>
      </c>
      <c r="H4688" s="586">
        <f t="shared" si="295"/>
        <v>7</v>
      </c>
    </row>
    <row r="4689" spans="1:8" x14ac:dyDescent="0.25">
      <c r="A4689">
        <v>4688</v>
      </c>
      <c r="B4689" s="579">
        <f t="shared" si="296"/>
        <v>236302.5</v>
      </c>
      <c r="C4689" s="586">
        <f t="shared" si="297"/>
        <v>3.5</v>
      </c>
      <c r="F4689">
        <v>4688</v>
      </c>
      <c r="G4689" s="587">
        <f t="shared" si="298"/>
        <v>472605</v>
      </c>
      <c r="H4689" s="586">
        <f t="shared" si="295"/>
        <v>7</v>
      </c>
    </row>
    <row r="4690" spans="1:8" x14ac:dyDescent="0.25">
      <c r="A4690">
        <v>4689</v>
      </c>
      <c r="B4690" s="579">
        <f t="shared" si="296"/>
        <v>236302.5</v>
      </c>
      <c r="C4690" s="586">
        <f t="shared" si="297"/>
        <v>3.5</v>
      </c>
      <c r="F4690">
        <v>4689</v>
      </c>
      <c r="G4690" s="587">
        <f t="shared" si="298"/>
        <v>472605</v>
      </c>
      <c r="H4690" s="586">
        <f t="shared" si="295"/>
        <v>7</v>
      </c>
    </row>
    <row r="4691" spans="1:8" x14ac:dyDescent="0.25">
      <c r="A4691">
        <v>4690</v>
      </c>
      <c r="B4691" s="579">
        <f t="shared" si="296"/>
        <v>236302.5</v>
      </c>
      <c r="C4691" s="586">
        <f t="shared" si="297"/>
        <v>3.5</v>
      </c>
      <c r="F4691">
        <v>4690</v>
      </c>
      <c r="G4691" s="587">
        <f t="shared" si="298"/>
        <v>472605</v>
      </c>
      <c r="H4691" s="586">
        <f t="shared" ref="H4691:H4754" si="299">$L$7</f>
        <v>7</v>
      </c>
    </row>
    <row r="4692" spans="1:8" x14ac:dyDescent="0.25">
      <c r="A4692">
        <v>4691</v>
      </c>
      <c r="B4692" s="579">
        <f t="shared" si="296"/>
        <v>236302.5</v>
      </c>
      <c r="C4692" s="586">
        <f t="shared" si="297"/>
        <v>3.5</v>
      </c>
      <c r="F4692">
        <v>4691</v>
      </c>
      <c r="G4692" s="587">
        <f t="shared" si="298"/>
        <v>472605</v>
      </c>
      <c r="H4692" s="586">
        <f t="shared" si="299"/>
        <v>7</v>
      </c>
    </row>
    <row r="4693" spans="1:8" x14ac:dyDescent="0.25">
      <c r="A4693">
        <v>4692</v>
      </c>
      <c r="B4693" s="579">
        <f t="shared" si="296"/>
        <v>236302.5</v>
      </c>
      <c r="C4693" s="586">
        <f t="shared" si="297"/>
        <v>3.5</v>
      </c>
      <c r="F4693">
        <v>4692</v>
      </c>
      <c r="G4693" s="587">
        <f t="shared" si="298"/>
        <v>472605</v>
      </c>
      <c r="H4693" s="586">
        <f t="shared" si="299"/>
        <v>7</v>
      </c>
    </row>
    <row r="4694" spans="1:8" x14ac:dyDescent="0.25">
      <c r="A4694">
        <v>4693</v>
      </c>
      <c r="B4694" s="579">
        <f t="shared" si="296"/>
        <v>236302.5</v>
      </c>
      <c r="C4694" s="586">
        <f t="shared" si="297"/>
        <v>3.5</v>
      </c>
      <c r="F4694">
        <v>4693</v>
      </c>
      <c r="G4694" s="587">
        <f t="shared" si="298"/>
        <v>472605</v>
      </c>
      <c r="H4694" s="586">
        <f t="shared" si="299"/>
        <v>7</v>
      </c>
    </row>
    <row r="4695" spans="1:8" x14ac:dyDescent="0.25">
      <c r="A4695">
        <v>4694</v>
      </c>
      <c r="B4695" s="579">
        <f t="shared" si="296"/>
        <v>236302.5</v>
      </c>
      <c r="C4695" s="586">
        <f t="shared" si="297"/>
        <v>3.5</v>
      </c>
      <c r="F4695">
        <v>4694</v>
      </c>
      <c r="G4695" s="587">
        <f t="shared" si="298"/>
        <v>472605</v>
      </c>
      <c r="H4695" s="586">
        <f t="shared" si="299"/>
        <v>7</v>
      </c>
    </row>
    <row r="4696" spans="1:8" x14ac:dyDescent="0.25">
      <c r="A4696">
        <v>4695</v>
      </c>
      <c r="B4696" s="579">
        <f t="shared" si="296"/>
        <v>236302.5</v>
      </c>
      <c r="C4696" s="586">
        <f t="shared" si="297"/>
        <v>3.5</v>
      </c>
      <c r="F4696">
        <v>4695</v>
      </c>
      <c r="G4696" s="587">
        <f t="shared" si="298"/>
        <v>472605</v>
      </c>
      <c r="H4696" s="586">
        <f t="shared" si="299"/>
        <v>7</v>
      </c>
    </row>
    <row r="4697" spans="1:8" x14ac:dyDescent="0.25">
      <c r="A4697">
        <v>4696</v>
      </c>
      <c r="B4697" s="579">
        <f t="shared" si="296"/>
        <v>236302.5</v>
      </c>
      <c r="C4697" s="586">
        <f t="shared" si="297"/>
        <v>3.5</v>
      </c>
      <c r="F4697">
        <v>4696</v>
      </c>
      <c r="G4697" s="587">
        <f t="shared" si="298"/>
        <v>472605</v>
      </c>
      <c r="H4697" s="586">
        <f t="shared" si="299"/>
        <v>7</v>
      </c>
    </row>
    <row r="4698" spans="1:8" x14ac:dyDescent="0.25">
      <c r="A4698">
        <v>4697</v>
      </c>
      <c r="B4698" s="579">
        <f t="shared" si="296"/>
        <v>236302.5</v>
      </c>
      <c r="C4698" s="586">
        <f t="shared" si="297"/>
        <v>3.5</v>
      </c>
      <c r="F4698">
        <v>4697</v>
      </c>
      <c r="G4698" s="587">
        <f t="shared" si="298"/>
        <v>472605</v>
      </c>
      <c r="H4698" s="586">
        <f t="shared" si="299"/>
        <v>7</v>
      </c>
    </row>
    <row r="4699" spans="1:8" x14ac:dyDescent="0.25">
      <c r="A4699">
        <v>4698</v>
      </c>
      <c r="B4699" s="579">
        <f t="shared" ref="B4699:B4762" si="300">3.5*$D$2</f>
        <v>236302.5</v>
      </c>
      <c r="C4699" s="586">
        <f t="shared" si="297"/>
        <v>3.5</v>
      </c>
      <c r="F4699">
        <v>4698</v>
      </c>
      <c r="G4699" s="587">
        <f t="shared" si="298"/>
        <v>472605</v>
      </c>
      <c r="H4699" s="586">
        <f t="shared" si="299"/>
        <v>7</v>
      </c>
    </row>
    <row r="4700" spans="1:8" x14ac:dyDescent="0.25">
      <c r="A4700">
        <v>4699</v>
      </c>
      <c r="B4700" s="579">
        <f t="shared" si="300"/>
        <v>236302.5</v>
      </c>
      <c r="C4700" s="586">
        <f t="shared" si="297"/>
        <v>3.5</v>
      </c>
      <c r="F4700">
        <v>4699</v>
      </c>
      <c r="G4700" s="587">
        <f t="shared" si="298"/>
        <v>472605</v>
      </c>
      <c r="H4700" s="586">
        <f t="shared" si="299"/>
        <v>7</v>
      </c>
    </row>
    <row r="4701" spans="1:8" x14ac:dyDescent="0.25">
      <c r="A4701">
        <v>4700</v>
      </c>
      <c r="B4701" s="579">
        <f t="shared" si="300"/>
        <v>236302.5</v>
      </c>
      <c r="C4701" s="586">
        <f t="shared" si="297"/>
        <v>3.5</v>
      </c>
      <c r="F4701">
        <v>4700</v>
      </c>
      <c r="G4701" s="587">
        <f t="shared" si="298"/>
        <v>472605</v>
      </c>
      <c r="H4701" s="586">
        <f t="shared" si="299"/>
        <v>7</v>
      </c>
    </row>
    <row r="4702" spans="1:8" x14ac:dyDescent="0.25">
      <c r="A4702">
        <v>4701</v>
      </c>
      <c r="B4702" s="579">
        <f t="shared" si="300"/>
        <v>236302.5</v>
      </c>
      <c r="C4702" s="586">
        <f t="shared" si="297"/>
        <v>3.5</v>
      </c>
      <c r="F4702">
        <v>4701</v>
      </c>
      <c r="G4702" s="587">
        <f t="shared" si="298"/>
        <v>472605</v>
      </c>
      <c r="H4702" s="586">
        <f t="shared" si="299"/>
        <v>7</v>
      </c>
    </row>
    <row r="4703" spans="1:8" x14ac:dyDescent="0.25">
      <c r="A4703">
        <v>4702</v>
      </c>
      <c r="B4703" s="579">
        <f t="shared" si="300"/>
        <v>236302.5</v>
      </c>
      <c r="C4703" s="586">
        <f t="shared" si="297"/>
        <v>3.5</v>
      </c>
      <c r="F4703">
        <v>4702</v>
      </c>
      <c r="G4703" s="587">
        <f t="shared" si="298"/>
        <v>472605</v>
      </c>
      <c r="H4703" s="586">
        <f t="shared" si="299"/>
        <v>7</v>
      </c>
    </row>
    <row r="4704" spans="1:8" x14ac:dyDescent="0.25">
      <c r="A4704">
        <v>4703</v>
      </c>
      <c r="B4704" s="579">
        <f t="shared" si="300"/>
        <v>236302.5</v>
      </c>
      <c r="C4704" s="586">
        <f t="shared" si="297"/>
        <v>3.5</v>
      </c>
      <c r="F4704">
        <v>4703</v>
      </c>
      <c r="G4704" s="587">
        <f t="shared" si="298"/>
        <v>472605</v>
      </c>
      <c r="H4704" s="586">
        <f t="shared" si="299"/>
        <v>7</v>
      </c>
    </row>
    <row r="4705" spans="1:8" x14ac:dyDescent="0.25">
      <c r="A4705">
        <v>4704</v>
      </c>
      <c r="B4705" s="579">
        <f t="shared" si="300"/>
        <v>236302.5</v>
      </c>
      <c r="C4705" s="586">
        <f t="shared" si="297"/>
        <v>3.5</v>
      </c>
      <c r="F4705">
        <v>4704</v>
      </c>
      <c r="G4705" s="587">
        <f t="shared" si="298"/>
        <v>472605</v>
      </c>
      <c r="H4705" s="586">
        <f t="shared" si="299"/>
        <v>7</v>
      </c>
    </row>
    <row r="4706" spans="1:8" x14ac:dyDescent="0.25">
      <c r="A4706">
        <v>4705</v>
      </c>
      <c r="B4706" s="579">
        <f t="shared" si="300"/>
        <v>236302.5</v>
      </c>
      <c r="C4706" s="586">
        <f t="shared" si="297"/>
        <v>3.5</v>
      </c>
      <c r="F4706">
        <v>4705</v>
      </c>
      <c r="G4706" s="587">
        <f t="shared" si="298"/>
        <v>472605</v>
      </c>
      <c r="H4706" s="586">
        <f t="shared" si="299"/>
        <v>7</v>
      </c>
    </row>
    <row r="4707" spans="1:8" x14ac:dyDescent="0.25">
      <c r="A4707">
        <v>4706</v>
      </c>
      <c r="B4707" s="579">
        <f t="shared" si="300"/>
        <v>236302.5</v>
      </c>
      <c r="C4707" s="586">
        <f t="shared" si="297"/>
        <v>3.5</v>
      </c>
      <c r="F4707">
        <v>4706</v>
      </c>
      <c r="G4707" s="587">
        <f t="shared" si="298"/>
        <v>472605</v>
      </c>
      <c r="H4707" s="586">
        <f t="shared" si="299"/>
        <v>7</v>
      </c>
    </row>
    <row r="4708" spans="1:8" x14ac:dyDescent="0.25">
      <c r="A4708">
        <v>4707</v>
      </c>
      <c r="B4708" s="579">
        <f t="shared" si="300"/>
        <v>236302.5</v>
      </c>
      <c r="C4708" s="586">
        <f t="shared" si="297"/>
        <v>3.5</v>
      </c>
      <c r="F4708">
        <v>4707</v>
      </c>
      <c r="G4708" s="587">
        <f t="shared" si="298"/>
        <v>472605</v>
      </c>
      <c r="H4708" s="586">
        <f t="shared" si="299"/>
        <v>7</v>
      </c>
    </row>
    <row r="4709" spans="1:8" x14ac:dyDescent="0.25">
      <c r="A4709">
        <v>4708</v>
      </c>
      <c r="B4709" s="579">
        <f t="shared" si="300"/>
        <v>236302.5</v>
      </c>
      <c r="C4709" s="586">
        <f t="shared" si="297"/>
        <v>3.5</v>
      </c>
      <c r="F4709">
        <v>4708</v>
      </c>
      <c r="G4709" s="587">
        <f t="shared" si="298"/>
        <v>472605</v>
      </c>
      <c r="H4709" s="586">
        <f t="shared" si="299"/>
        <v>7</v>
      </c>
    </row>
    <row r="4710" spans="1:8" x14ac:dyDescent="0.25">
      <c r="A4710">
        <v>4709</v>
      </c>
      <c r="B4710" s="579">
        <f t="shared" si="300"/>
        <v>236302.5</v>
      </c>
      <c r="C4710" s="586">
        <f t="shared" si="297"/>
        <v>3.5</v>
      </c>
      <c r="F4710">
        <v>4709</v>
      </c>
      <c r="G4710" s="587">
        <f t="shared" si="298"/>
        <v>472605</v>
      </c>
      <c r="H4710" s="586">
        <f t="shared" si="299"/>
        <v>7</v>
      </c>
    </row>
    <row r="4711" spans="1:8" x14ac:dyDescent="0.25">
      <c r="A4711">
        <v>4710</v>
      </c>
      <c r="B4711" s="579">
        <f t="shared" si="300"/>
        <v>236302.5</v>
      </c>
      <c r="C4711" s="586">
        <f t="shared" si="297"/>
        <v>3.5</v>
      </c>
      <c r="F4711">
        <v>4710</v>
      </c>
      <c r="G4711" s="587">
        <f t="shared" si="298"/>
        <v>472605</v>
      </c>
      <c r="H4711" s="586">
        <f t="shared" si="299"/>
        <v>7</v>
      </c>
    </row>
    <row r="4712" spans="1:8" x14ac:dyDescent="0.25">
      <c r="A4712">
        <v>4711</v>
      </c>
      <c r="B4712" s="579">
        <f t="shared" si="300"/>
        <v>236302.5</v>
      </c>
      <c r="C4712" s="586">
        <f t="shared" si="297"/>
        <v>3.5</v>
      </c>
      <c r="F4712">
        <v>4711</v>
      </c>
      <c r="G4712" s="587">
        <f t="shared" si="298"/>
        <v>472605</v>
      </c>
      <c r="H4712" s="586">
        <f t="shared" si="299"/>
        <v>7</v>
      </c>
    </row>
    <row r="4713" spans="1:8" x14ac:dyDescent="0.25">
      <c r="A4713">
        <v>4712</v>
      </c>
      <c r="B4713" s="579">
        <f t="shared" si="300"/>
        <v>236302.5</v>
      </c>
      <c r="C4713" s="586">
        <f t="shared" si="297"/>
        <v>3.5</v>
      </c>
      <c r="F4713">
        <v>4712</v>
      </c>
      <c r="G4713" s="587">
        <f t="shared" si="298"/>
        <v>472605</v>
      </c>
      <c r="H4713" s="586">
        <f t="shared" si="299"/>
        <v>7</v>
      </c>
    </row>
    <row r="4714" spans="1:8" x14ac:dyDescent="0.25">
      <c r="A4714">
        <v>4713</v>
      </c>
      <c r="B4714" s="579">
        <f t="shared" si="300"/>
        <v>236302.5</v>
      </c>
      <c r="C4714" s="586">
        <f t="shared" si="297"/>
        <v>3.5</v>
      </c>
      <c r="F4714">
        <v>4713</v>
      </c>
      <c r="G4714" s="587">
        <f t="shared" si="298"/>
        <v>472605</v>
      </c>
      <c r="H4714" s="586">
        <f t="shared" si="299"/>
        <v>7</v>
      </c>
    </row>
    <row r="4715" spans="1:8" x14ac:dyDescent="0.25">
      <c r="A4715">
        <v>4714</v>
      </c>
      <c r="B4715" s="579">
        <f t="shared" si="300"/>
        <v>236302.5</v>
      </c>
      <c r="C4715" s="586">
        <f t="shared" si="297"/>
        <v>3.5</v>
      </c>
      <c r="F4715">
        <v>4714</v>
      </c>
      <c r="G4715" s="587">
        <f t="shared" si="298"/>
        <v>472605</v>
      </c>
      <c r="H4715" s="586">
        <f t="shared" si="299"/>
        <v>7</v>
      </c>
    </row>
    <row r="4716" spans="1:8" x14ac:dyDescent="0.25">
      <c r="A4716">
        <v>4715</v>
      </c>
      <c r="B4716" s="579">
        <f t="shared" si="300"/>
        <v>236302.5</v>
      </c>
      <c r="C4716" s="586">
        <f t="shared" si="297"/>
        <v>3.5</v>
      </c>
      <c r="F4716">
        <v>4715</v>
      </c>
      <c r="G4716" s="587">
        <f t="shared" si="298"/>
        <v>472605</v>
      </c>
      <c r="H4716" s="586">
        <f t="shared" si="299"/>
        <v>7</v>
      </c>
    </row>
    <row r="4717" spans="1:8" x14ac:dyDescent="0.25">
      <c r="A4717">
        <v>4716</v>
      </c>
      <c r="B4717" s="579">
        <f t="shared" si="300"/>
        <v>236302.5</v>
      </c>
      <c r="C4717" s="586">
        <f t="shared" si="297"/>
        <v>3.5</v>
      </c>
      <c r="F4717">
        <v>4716</v>
      </c>
      <c r="G4717" s="587">
        <f t="shared" si="298"/>
        <v>472605</v>
      </c>
      <c r="H4717" s="586">
        <f t="shared" si="299"/>
        <v>7</v>
      </c>
    </row>
    <row r="4718" spans="1:8" x14ac:dyDescent="0.25">
      <c r="A4718">
        <v>4717</v>
      </c>
      <c r="B4718" s="579">
        <f t="shared" si="300"/>
        <v>236302.5</v>
      </c>
      <c r="C4718" s="586">
        <f t="shared" si="297"/>
        <v>3.5</v>
      </c>
      <c r="F4718">
        <v>4717</v>
      </c>
      <c r="G4718" s="587">
        <f t="shared" si="298"/>
        <v>472605</v>
      </c>
      <c r="H4718" s="586">
        <f t="shared" si="299"/>
        <v>7</v>
      </c>
    </row>
    <row r="4719" spans="1:8" x14ac:dyDescent="0.25">
      <c r="A4719">
        <v>4718</v>
      </c>
      <c r="B4719" s="579">
        <f t="shared" si="300"/>
        <v>236302.5</v>
      </c>
      <c r="C4719" s="586">
        <f t="shared" si="297"/>
        <v>3.5</v>
      </c>
      <c r="F4719">
        <v>4718</v>
      </c>
      <c r="G4719" s="587">
        <f t="shared" si="298"/>
        <v>472605</v>
      </c>
      <c r="H4719" s="586">
        <f t="shared" si="299"/>
        <v>7</v>
      </c>
    </row>
    <row r="4720" spans="1:8" x14ac:dyDescent="0.25">
      <c r="A4720">
        <v>4719</v>
      </c>
      <c r="B4720" s="579">
        <f t="shared" si="300"/>
        <v>236302.5</v>
      </c>
      <c r="C4720" s="586">
        <f t="shared" si="297"/>
        <v>3.5</v>
      </c>
      <c r="F4720">
        <v>4719</v>
      </c>
      <c r="G4720" s="587">
        <f t="shared" si="298"/>
        <v>472605</v>
      </c>
      <c r="H4720" s="586">
        <f t="shared" si="299"/>
        <v>7</v>
      </c>
    </row>
    <row r="4721" spans="1:8" x14ac:dyDescent="0.25">
      <c r="A4721">
        <v>4720</v>
      </c>
      <c r="B4721" s="579">
        <f t="shared" si="300"/>
        <v>236302.5</v>
      </c>
      <c r="C4721" s="586">
        <f t="shared" si="297"/>
        <v>3.5</v>
      </c>
      <c r="F4721">
        <v>4720</v>
      </c>
      <c r="G4721" s="587">
        <f t="shared" si="298"/>
        <v>472605</v>
      </c>
      <c r="H4721" s="586">
        <f t="shared" si="299"/>
        <v>7</v>
      </c>
    </row>
    <row r="4722" spans="1:8" x14ac:dyDescent="0.25">
      <c r="A4722">
        <v>4721</v>
      </c>
      <c r="B4722" s="579">
        <f t="shared" si="300"/>
        <v>236302.5</v>
      </c>
      <c r="C4722" s="586">
        <f t="shared" si="297"/>
        <v>3.5</v>
      </c>
      <c r="F4722">
        <v>4721</v>
      </c>
      <c r="G4722" s="587">
        <f t="shared" si="298"/>
        <v>472605</v>
      </c>
      <c r="H4722" s="586">
        <f t="shared" si="299"/>
        <v>7</v>
      </c>
    </row>
    <row r="4723" spans="1:8" x14ac:dyDescent="0.25">
      <c r="A4723">
        <v>4722</v>
      </c>
      <c r="B4723" s="579">
        <f t="shared" si="300"/>
        <v>236302.5</v>
      </c>
      <c r="C4723" s="586">
        <f t="shared" si="297"/>
        <v>3.5</v>
      </c>
      <c r="F4723">
        <v>4722</v>
      </c>
      <c r="G4723" s="587">
        <f t="shared" si="298"/>
        <v>472605</v>
      </c>
      <c r="H4723" s="586">
        <f t="shared" si="299"/>
        <v>7</v>
      </c>
    </row>
    <row r="4724" spans="1:8" x14ac:dyDescent="0.25">
      <c r="A4724">
        <v>4723</v>
      </c>
      <c r="B4724" s="579">
        <f t="shared" si="300"/>
        <v>236302.5</v>
      </c>
      <c r="C4724" s="586">
        <f t="shared" si="297"/>
        <v>3.5</v>
      </c>
      <c r="F4724">
        <v>4723</v>
      </c>
      <c r="G4724" s="587">
        <f t="shared" si="298"/>
        <v>472605</v>
      </c>
      <c r="H4724" s="586">
        <f t="shared" si="299"/>
        <v>7</v>
      </c>
    </row>
    <row r="4725" spans="1:8" x14ac:dyDescent="0.25">
      <c r="A4725">
        <v>4724</v>
      </c>
      <c r="B4725" s="579">
        <f t="shared" si="300"/>
        <v>236302.5</v>
      </c>
      <c r="C4725" s="586">
        <f t="shared" si="297"/>
        <v>3.5</v>
      </c>
      <c r="F4725">
        <v>4724</v>
      </c>
      <c r="G4725" s="587">
        <f t="shared" si="298"/>
        <v>472605</v>
      </c>
      <c r="H4725" s="586">
        <f t="shared" si="299"/>
        <v>7</v>
      </c>
    </row>
    <row r="4726" spans="1:8" x14ac:dyDescent="0.25">
      <c r="A4726">
        <v>4725</v>
      </c>
      <c r="B4726" s="579">
        <f t="shared" si="300"/>
        <v>236302.5</v>
      </c>
      <c r="C4726" s="586">
        <f t="shared" si="297"/>
        <v>3.5</v>
      </c>
      <c r="F4726">
        <v>4725</v>
      </c>
      <c r="G4726" s="587">
        <f t="shared" si="298"/>
        <v>472605</v>
      </c>
      <c r="H4726" s="586">
        <f t="shared" si="299"/>
        <v>7</v>
      </c>
    </row>
    <row r="4727" spans="1:8" x14ac:dyDescent="0.25">
      <c r="A4727">
        <v>4726</v>
      </c>
      <c r="B4727" s="579">
        <f t="shared" si="300"/>
        <v>236302.5</v>
      </c>
      <c r="C4727" s="586">
        <f t="shared" si="297"/>
        <v>3.5</v>
      </c>
      <c r="F4727">
        <v>4726</v>
      </c>
      <c r="G4727" s="587">
        <f t="shared" si="298"/>
        <v>472605</v>
      </c>
      <c r="H4727" s="586">
        <f t="shared" si="299"/>
        <v>7</v>
      </c>
    </row>
    <row r="4728" spans="1:8" x14ac:dyDescent="0.25">
      <c r="A4728">
        <v>4727</v>
      </c>
      <c r="B4728" s="579">
        <f t="shared" si="300"/>
        <v>236302.5</v>
      </c>
      <c r="C4728" s="586">
        <f t="shared" si="297"/>
        <v>3.5</v>
      </c>
      <c r="F4728">
        <v>4727</v>
      </c>
      <c r="G4728" s="587">
        <f t="shared" si="298"/>
        <v>472605</v>
      </c>
      <c r="H4728" s="586">
        <f t="shared" si="299"/>
        <v>7</v>
      </c>
    </row>
    <row r="4729" spans="1:8" x14ac:dyDescent="0.25">
      <c r="A4729">
        <v>4728</v>
      </c>
      <c r="B4729" s="579">
        <f t="shared" si="300"/>
        <v>236302.5</v>
      </c>
      <c r="C4729" s="586">
        <f t="shared" si="297"/>
        <v>3.5</v>
      </c>
      <c r="F4729">
        <v>4728</v>
      </c>
      <c r="G4729" s="587">
        <f t="shared" si="298"/>
        <v>472605</v>
      </c>
      <c r="H4729" s="586">
        <f t="shared" si="299"/>
        <v>7</v>
      </c>
    </row>
    <row r="4730" spans="1:8" x14ac:dyDescent="0.25">
      <c r="A4730">
        <v>4729</v>
      </c>
      <c r="B4730" s="579">
        <f t="shared" si="300"/>
        <v>236302.5</v>
      </c>
      <c r="C4730" s="586">
        <f t="shared" si="297"/>
        <v>3.5</v>
      </c>
      <c r="F4730">
        <v>4729</v>
      </c>
      <c r="G4730" s="587">
        <f t="shared" si="298"/>
        <v>472605</v>
      </c>
      <c r="H4730" s="586">
        <f t="shared" si="299"/>
        <v>7</v>
      </c>
    </row>
    <row r="4731" spans="1:8" x14ac:dyDescent="0.25">
      <c r="A4731">
        <v>4730</v>
      </c>
      <c r="B4731" s="579">
        <f t="shared" si="300"/>
        <v>236302.5</v>
      </c>
      <c r="C4731" s="586">
        <f t="shared" si="297"/>
        <v>3.5</v>
      </c>
      <c r="F4731">
        <v>4730</v>
      </c>
      <c r="G4731" s="587">
        <f t="shared" si="298"/>
        <v>472605</v>
      </c>
      <c r="H4731" s="586">
        <f t="shared" si="299"/>
        <v>7</v>
      </c>
    </row>
    <row r="4732" spans="1:8" x14ac:dyDescent="0.25">
      <c r="A4732">
        <v>4731</v>
      </c>
      <c r="B4732" s="579">
        <f t="shared" si="300"/>
        <v>236302.5</v>
      </c>
      <c r="C4732" s="586">
        <f t="shared" si="297"/>
        <v>3.5</v>
      </c>
      <c r="F4732">
        <v>4731</v>
      </c>
      <c r="G4732" s="587">
        <f t="shared" si="298"/>
        <v>472605</v>
      </c>
      <c r="H4732" s="586">
        <f t="shared" si="299"/>
        <v>7</v>
      </c>
    </row>
    <row r="4733" spans="1:8" x14ac:dyDescent="0.25">
      <c r="A4733">
        <v>4732</v>
      </c>
      <c r="B4733" s="579">
        <f t="shared" si="300"/>
        <v>236302.5</v>
      </c>
      <c r="C4733" s="586">
        <f t="shared" si="297"/>
        <v>3.5</v>
      </c>
      <c r="F4733">
        <v>4732</v>
      </c>
      <c r="G4733" s="587">
        <f t="shared" si="298"/>
        <v>472605</v>
      </c>
      <c r="H4733" s="586">
        <f t="shared" si="299"/>
        <v>7</v>
      </c>
    </row>
    <row r="4734" spans="1:8" x14ac:dyDescent="0.25">
      <c r="A4734">
        <v>4733</v>
      </c>
      <c r="B4734" s="579">
        <f t="shared" si="300"/>
        <v>236302.5</v>
      </c>
      <c r="C4734" s="586">
        <f t="shared" si="297"/>
        <v>3.5</v>
      </c>
      <c r="F4734">
        <v>4733</v>
      </c>
      <c r="G4734" s="587">
        <f t="shared" si="298"/>
        <v>472605</v>
      </c>
      <c r="H4734" s="586">
        <f t="shared" si="299"/>
        <v>7</v>
      </c>
    </row>
    <row r="4735" spans="1:8" x14ac:dyDescent="0.25">
      <c r="A4735">
        <v>4734</v>
      </c>
      <c r="B4735" s="579">
        <f t="shared" si="300"/>
        <v>236302.5</v>
      </c>
      <c r="C4735" s="586">
        <f t="shared" si="297"/>
        <v>3.5</v>
      </c>
      <c r="F4735">
        <v>4734</v>
      </c>
      <c r="G4735" s="587">
        <f t="shared" si="298"/>
        <v>472605</v>
      </c>
      <c r="H4735" s="586">
        <f t="shared" si="299"/>
        <v>7</v>
      </c>
    </row>
    <row r="4736" spans="1:8" x14ac:dyDescent="0.25">
      <c r="A4736">
        <v>4735</v>
      </c>
      <c r="B4736" s="579">
        <f t="shared" si="300"/>
        <v>236302.5</v>
      </c>
      <c r="C4736" s="586">
        <f t="shared" si="297"/>
        <v>3.5</v>
      </c>
      <c r="F4736">
        <v>4735</v>
      </c>
      <c r="G4736" s="587">
        <f t="shared" si="298"/>
        <v>472605</v>
      </c>
      <c r="H4736" s="586">
        <f t="shared" si="299"/>
        <v>7</v>
      </c>
    </row>
    <row r="4737" spans="1:8" x14ac:dyDescent="0.25">
      <c r="A4737">
        <v>4736</v>
      </c>
      <c r="B4737" s="579">
        <f t="shared" si="300"/>
        <v>236302.5</v>
      </c>
      <c r="C4737" s="586">
        <f t="shared" si="297"/>
        <v>3.5</v>
      </c>
      <c r="F4737">
        <v>4736</v>
      </c>
      <c r="G4737" s="587">
        <f t="shared" si="298"/>
        <v>472605</v>
      </c>
      <c r="H4737" s="586">
        <f t="shared" si="299"/>
        <v>7</v>
      </c>
    </row>
    <row r="4738" spans="1:8" x14ac:dyDescent="0.25">
      <c r="A4738">
        <v>4737</v>
      </c>
      <c r="B4738" s="579">
        <f t="shared" si="300"/>
        <v>236302.5</v>
      </c>
      <c r="C4738" s="586">
        <f t="shared" si="297"/>
        <v>3.5</v>
      </c>
      <c r="F4738">
        <v>4737</v>
      </c>
      <c r="G4738" s="587">
        <f t="shared" si="298"/>
        <v>472605</v>
      </c>
      <c r="H4738" s="586">
        <f t="shared" si="299"/>
        <v>7</v>
      </c>
    </row>
    <row r="4739" spans="1:8" x14ac:dyDescent="0.25">
      <c r="A4739">
        <v>4738</v>
      </c>
      <c r="B4739" s="579">
        <f t="shared" si="300"/>
        <v>236302.5</v>
      </c>
      <c r="C4739" s="586">
        <f t="shared" ref="C4739:C4802" si="301">B4739/$D$2</f>
        <v>3.5</v>
      </c>
      <c r="F4739">
        <v>4738</v>
      </c>
      <c r="G4739" s="587">
        <f t="shared" ref="G4739:G4802" si="302">H4739*$D$2</f>
        <v>472605</v>
      </c>
      <c r="H4739" s="586">
        <f t="shared" si="299"/>
        <v>7</v>
      </c>
    </row>
    <row r="4740" spans="1:8" x14ac:dyDescent="0.25">
      <c r="A4740">
        <v>4739</v>
      </c>
      <c r="B4740" s="579">
        <f t="shared" si="300"/>
        <v>236302.5</v>
      </c>
      <c r="C4740" s="586">
        <f t="shared" si="301"/>
        <v>3.5</v>
      </c>
      <c r="F4740">
        <v>4739</v>
      </c>
      <c r="G4740" s="587">
        <f t="shared" si="302"/>
        <v>472605</v>
      </c>
      <c r="H4740" s="586">
        <f t="shared" si="299"/>
        <v>7</v>
      </c>
    </row>
    <row r="4741" spans="1:8" x14ac:dyDescent="0.25">
      <c r="A4741">
        <v>4740</v>
      </c>
      <c r="B4741" s="579">
        <f t="shared" si="300"/>
        <v>236302.5</v>
      </c>
      <c r="C4741" s="586">
        <f t="shared" si="301"/>
        <v>3.5</v>
      </c>
      <c r="F4741">
        <v>4740</v>
      </c>
      <c r="G4741" s="587">
        <f t="shared" si="302"/>
        <v>472605</v>
      </c>
      <c r="H4741" s="586">
        <f t="shared" si="299"/>
        <v>7</v>
      </c>
    </row>
    <row r="4742" spans="1:8" x14ac:dyDescent="0.25">
      <c r="A4742">
        <v>4741</v>
      </c>
      <c r="B4742" s="579">
        <f t="shared" si="300"/>
        <v>236302.5</v>
      </c>
      <c r="C4742" s="586">
        <f t="shared" si="301"/>
        <v>3.5</v>
      </c>
      <c r="F4742">
        <v>4741</v>
      </c>
      <c r="G4742" s="587">
        <f t="shared" si="302"/>
        <v>472605</v>
      </c>
      <c r="H4742" s="586">
        <f t="shared" si="299"/>
        <v>7</v>
      </c>
    </row>
    <row r="4743" spans="1:8" x14ac:dyDescent="0.25">
      <c r="A4743">
        <v>4742</v>
      </c>
      <c r="B4743" s="579">
        <f t="shared" si="300"/>
        <v>236302.5</v>
      </c>
      <c r="C4743" s="586">
        <f t="shared" si="301"/>
        <v>3.5</v>
      </c>
      <c r="F4743">
        <v>4742</v>
      </c>
      <c r="G4743" s="587">
        <f t="shared" si="302"/>
        <v>472605</v>
      </c>
      <c r="H4743" s="586">
        <f t="shared" si="299"/>
        <v>7</v>
      </c>
    </row>
    <row r="4744" spans="1:8" x14ac:dyDescent="0.25">
      <c r="A4744">
        <v>4743</v>
      </c>
      <c r="B4744" s="579">
        <f t="shared" si="300"/>
        <v>236302.5</v>
      </c>
      <c r="C4744" s="586">
        <f t="shared" si="301"/>
        <v>3.5</v>
      </c>
      <c r="F4744">
        <v>4743</v>
      </c>
      <c r="G4744" s="587">
        <f t="shared" si="302"/>
        <v>472605</v>
      </c>
      <c r="H4744" s="586">
        <f t="shared" si="299"/>
        <v>7</v>
      </c>
    </row>
    <row r="4745" spans="1:8" x14ac:dyDescent="0.25">
      <c r="A4745">
        <v>4744</v>
      </c>
      <c r="B4745" s="579">
        <f t="shared" si="300"/>
        <v>236302.5</v>
      </c>
      <c r="C4745" s="586">
        <f t="shared" si="301"/>
        <v>3.5</v>
      </c>
      <c r="F4745">
        <v>4744</v>
      </c>
      <c r="G4745" s="587">
        <f t="shared" si="302"/>
        <v>472605</v>
      </c>
      <c r="H4745" s="586">
        <f t="shared" si="299"/>
        <v>7</v>
      </c>
    </row>
    <row r="4746" spans="1:8" x14ac:dyDescent="0.25">
      <c r="A4746">
        <v>4745</v>
      </c>
      <c r="B4746" s="579">
        <f t="shared" si="300"/>
        <v>236302.5</v>
      </c>
      <c r="C4746" s="586">
        <f t="shared" si="301"/>
        <v>3.5</v>
      </c>
      <c r="F4746">
        <v>4745</v>
      </c>
      <c r="G4746" s="587">
        <f t="shared" si="302"/>
        <v>472605</v>
      </c>
      <c r="H4746" s="586">
        <f t="shared" si="299"/>
        <v>7</v>
      </c>
    </row>
    <row r="4747" spans="1:8" x14ac:dyDescent="0.25">
      <c r="A4747">
        <v>4746</v>
      </c>
      <c r="B4747" s="579">
        <f t="shared" si="300"/>
        <v>236302.5</v>
      </c>
      <c r="C4747" s="586">
        <f t="shared" si="301"/>
        <v>3.5</v>
      </c>
      <c r="F4747">
        <v>4746</v>
      </c>
      <c r="G4747" s="587">
        <f t="shared" si="302"/>
        <v>472605</v>
      </c>
      <c r="H4747" s="586">
        <f t="shared" si="299"/>
        <v>7</v>
      </c>
    </row>
    <row r="4748" spans="1:8" x14ac:dyDescent="0.25">
      <c r="A4748">
        <v>4747</v>
      </c>
      <c r="B4748" s="579">
        <f t="shared" si="300"/>
        <v>236302.5</v>
      </c>
      <c r="C4748" s="586">
        <f t="shared" si="301"/>
        <v>3.5</v>
      </c>
      <c r="F4748">
        <v>4747</v>
      </c>
      <c r="G4748" s="587">
        <f t="shared" si="302"/>
        <v>472605</v>
      </c>
      <c r="H4748" s="586">
        <f t="shared" si="299"/>
        <v>7</v>
      </c>
    </row>
    <row r="4749" spans="1:8" x14ac:dyDescent="0.25">
      <c r="A4749">
        <v>4748</v>
      </c>
      <c r="B4749" s="579">
        <f t="shared" si="300"/>
        <v>236302.5</v>
      </c>
      <c r="C4749" s="586">
        <f t="shared" si="301"/>
        <v>3.5</v>
      </c>
      <c r="F4749">
        <v>4748</v>
      </c>
      <c r="G4749" s="587">
        <f t="shared" si="302"/>
        <v>472605</v>
      </c>
      <c r="H4749" s="586">
        <f t="shared" si="299"/>
        <v>7</v>
      </c>
    </row>
    <row r="4750" spans="1:8" x14ac:dyDescent="0.25">
      <c r="A4750">
        <v>4749</v>
      </c>
      <c r="B4750" s="579">
        <f t="shared" si="300"/>
        <v>236302.5</v>
      </c>
      <c r="C4750" s="586">
        <f t="shared" si="301"/>
        <v>3.5</v>
      </c>
      <c r="F4750">
        <v>4749</v>
      </c>
      <c r="G4750" s="587">
        <f t="shared" si="302"/>
        <v>472605</v>
      </c>
      <c r="H4750" s="586">
        <f t="shared" si="299"/>
        <v>7</v>
      </c>
    </row>
    <row r="4751" spans="1:8" x14ac:dyDescent="0.25">
      <c r="A4751">
        <v>4750</v>
      </c>
      <c r="B4751" s="579">
        <f t="shared" si="300"/>
        <v>236302.5</v>
      </c>
      <c r="C4751" s="586">
        <f t="shared" si="301"/>
        <v>3.5</v>
      </c>
      <c r="F4751">
        <v>4750</v>
      </c>
      <c r="G4751" s="587">
        <f t="shared" si="302"/>
        <v>472605</v>
      </c>
      <c r="H4751" s="586">
        <f t="shared" si="299"/>
        <v>7</v>
      </c>
    </row>
    <row r="4752" spans="1:8" x14ac:dyDescent="0.25">
      <c r="A4752">
        <v>4751</v>
      </c>
      <c r="B4752" s="579">
        <f t="shared" si="300"/>
        <v>236302.5</v>
      </c>
      <c r="C4752" s="586">
        <f t="shared" si="301"/>
        <v>3.5</v>
      </c>
      <c r="F4752">
        <v>4751</v>
      </c>
      <c r="G4752" s="587">
        <f t="shared" si="302"/>
        <v>472605</v>
      </c>
      <c r="H4752" s="586">
        <f t="shared" si="299"/>
        <v>7</v>
      </c>
    </row>
    <row r="4753" spans="1:8" x14ac:dyDescent="0.25">
      <c r="A4753">
        <v>4752</v>
      </c>
      <c r="B4753" s="579">
        <f t="shared" si="300"/>
        <v>236302.5</v>
      </c>
      <c r="C4753" s="586">
        <f t="shared" si="301"/>
        <v>3.5</v>
      </c>
      <c r="F4753">
        <v>4752</v>
      </c>
      <c r="G4753" s="587">
        <f t="shared" si="302"/>
        <v>472605</v>
      </c>
      <c r="H4753" s="586">
        <f t="shared" si="299"/>
        <v>7</v>
      </c>
    </row>
    <row r="4754" spans="1:8" x14ac:dyDescent="0.25">
      <c r="A4754">
        <v>4753</v>
      </c>
      <c r="B4754" s="579">
        <f t="shared" si="300"/>
        <v>236302.5</v>
      </c>
      <c r="C4754" s="586">
        <f t="shared" si="301"/>
        <v>3.5</v>
      </c>
      <c r="F4754">
        <v>4753</v>
      </c>
      <c r="G4754" s="587">
        <f t="shared" si="302"/>
        <v>472605</v>
      </c>
      <c r="H4754" s="586">
        <f t="shared" si="299"/>
        <v>7</v>
      </c>
    </row>
    <row r="4755" spans="1:8" x14ac:dyDescent="0.25">
      <c r="A4755">
        <v>4754</v>
      </c>
      <c r="B4755" s="579">
        <f t="shared" si="300"/>
        <v>236302.5</v>
      </c>
      <c r="C4755" s="586">
        <f t="shared" si="301"/>
        <v>3.5</v>
      </c>
      <c r="F4755">
        <v>4754</v>
      </c>
      <c r="G4755" s="587">
        <f t="shared" si="302"/>
        <v>472605</v>
      </c>
      <c r="H4755" s="586">
        <f t="shared" ref="H4755:H4818" si="303">$L$7</f>
        <v>7</v>
      </c>
    </row>
    <row r="4756" spans="1:8" x14ac:dyDescent="0.25">
      <c r="A4756">
        <v>4755</v>
      </c>
      <c r="B4756" s="579">
        <f t="shared" si="300"/>
        <v>236302.5</v>
      </c>
      <c r="C4756" s="586">
        <f t="shared" si="301"/>
        <v>3.5</v>
      </c>
      <c r="F4756">
        <v>4755</v>
      </c>
      <c r="G4756" s="587">
        <f t="shared" si="302"/>
        <v>472605</v>
      </c>
      <c r="H4756" s="586">
        <f t="shared" si="303"/>
        <v>7</v>
      </c>
    </row>
    <row r="4757" spans="1:8" x14ac:dyDescent="0.25">
      <c r="A4757">
        <v>4756</v>
      </c>
      <c r="B4757" s="579">
        <f t="shared" si="300"/>
        <v>236302.5</v>
      </c>
      <c r="C4757" s="586">
        <f t="shared" si="301"/>
        <v>3.5</v>
      </c>
      <c r="F4757">
        <v>4756</v>
      </c>
      <c r="G4757" s="587">
        <f t="shared" si="302"/>
        <v>472605</v>
      </c>
      <c r="H4757" s="586">
        <f t="shared" si="303"/>
        <v>7</v>
      </c>
    </row>
    <row r="4758" spans="1:8" x14ac:dyDescent="0.25">
      <c r="A4758">
        <v>4757</v>
      </c>
      <c r="B4758" s="579">
        <f t="shared" si="300"/>
        <v>236302.5</v>
      </c>
      <c r="C4758" s="586">
        <f t="shared" si="301"/>
        <v>3.5</v>
      </c>
      <c r="F4758">
        <v>4757</v>
      </c>
      <c r="G4758" s="587">
        <f t="shared" si="302"/>
        <v>472605</v>
      </c>
      <c r="H4758" s="586">
        <f t="shared" si="303"/>
        <v>7</v>
      </c>
    </row>
    <row r="4759" spans="1:8" x14ac:dyDescent="0.25">
      <c r="A4759">
        <v>4758</v>
      </c>
      <c r="B4759" s="579">
        <f t="shared" si="300"/>
        <v>236302.5</v>
      </c>
      <c r="C4759" s="586">
        <f t="shared" si="301"/>
        <v>3.5</v>
      </c>
      <c r="F4759">
        <v>4758</v>
      </c>
      <c r="G4759" s="587">
        <f t="shared" si="302"/>
        <v>472605</v>
      </c>
      <c r="H4759" s="586">
        <f t="shared" si="303"/>
        <v>7</v>
      </c>
    </row>
    <row r="4760" spans="1:8" x14ac:dyDescent="0.25">
      <c r="A4760">
        <v>4759</v>
      </c>
      <c r="B4760" s="579">
        <f t="shared" si="300"/>
        <v>236302.5</v>
      </c>
      <c r="C4760" s="586">
        <f t="shared" si="301"/>
        <v>3.5</v>
      </c>
      <c r="F4760">
        <v>4759</v>
      </c>
      <c r="G4760" s="587">
        <f t="shared" si="302"/>
        <v>472605</v>
      </c>
      <c r="H4760" s="586">
        <f t="shared" si="303"/>
        <v>7</v>
      </c>
    </row>
    <row r="4761" spans="1:8" x14ac:dyDescent="0.25">
      <c r="A4761">
        <v>4760</v>
      </c>
      <c r="B4761" s="579">
        <f t="shared" si="300"/>
        <v>236302.5</v>
      </c>
      <c r="C4761" s="586">
        <f t="shared" si="301"/>
        <v>3.5</v>
      </c>
      <c r="F4761">
        <v>4760</v>
      </c>
      <c r="G4761" s="587">
        <f t="shared" si="302"/>
        <v>472605</v>
      </c>
      <c r="H4761" s="586">
        <f t="shared" si="303"/>
        <v>7</v>
      </c>
    </row>
    <row r="4762" spans="1:8" x14ac:dyDescent="0.25">
      <c r="A4762">
        <v>4761</v>
      </c>
      <c r="B4762" s="579">
        <f t="shared" si="300"/>
        <v>236302.5</v>
      </c>
      <c r="C4762" s="586">
        <f t="shared" si="301"/>
        <v>3.5</v>
      </c>
      <c r="F4762">
        <v>4761</v>
      </c>
      <c r="G4762" s="587">
        <f t="shared" si="302"/>
        <v>472605</v>
      </c>
      <c r="H4762" s="586">
        <f t="shared" si="303"/>
        <v>7</v>
      </c>
    </row>
    <row r="4763" spans="1:8" x14ac:dyDescent="0.25">
      <c r="A4763">
        <v>4762</v>
      </c>
      <c r="B4763" s="579">
        <f t="shared" ref="B4763:B4826" si="304">3.5*$D$2</f>
        <v>236302.5</v>
      </c>
      <c r="C4763" s="586">
        <f t="shared" si="301"/>
        <v>3.5</v>
      </c>
      <c r="F4763">
        <v>4762</v>
      </c>
      <c r="G4763" s="587">
        <f t="shared" si="302"/>
        <v>472605</v>
      </c>
      <c r="H4763" s="586">
        <f t="shared" si="303"/>
        <v>7</v>
      </c>
    </row>
    <row r="4764" spans="1:8" x14ac:dyDescent="0.25">
      <c r="A4764">
        <v>4763</v>
      </c>
      <c r="B4764" s="579">
        <f t="shared" si="304"/>
        <v>236302.5</v>
      </c>
      <c r="C4764" s="586">
        <f t="shared" si="301"/>
        <v>3.5</v>
      </c>
      <c r="F4764">
        <v>4763</v>
      </c>
      <c r="G4764" s="587">
        <f t="shared" si="302"/>
        <v>472605</v>
      </c>
      <c r="H4764" s="586">
        <f t="shared" si="303"/>
        <v>7</v>
      </c>
    </row>
    <row r="4765" spans="1:8" x14ac:dyDescent="0.25">
      <c r="A4765">
        <v>4764</v>
      </c>
      <c r="B4765" s="579">
        <f t="shared" si="304"/>
        <v>236302.5</v>
      </c>
      <c r="C4765" s="586">
        <f t="shared" si="301"/>
        <v>3.5</v>
      </c>
      <c r="F4765">
        <v>4764</v>
      </c>
      <c r="G4765" s="587">
        <f t="shared" si="302"/>
        <v>472605</v>
      </c>
      <c r="H4765" s="586">
        <f t="shared" si="303"/>
        <v>7</v>
      </c>
    </row>
    <row r="4766" spans="1:8" x14ac:dyDescent="0.25">
      <c r="A4766">
        <v>4765</v>
      </c>
      <c r="B4766" s="579">
        <f t="shared" si="304"/>
        <v>236302.5</v>
      </c>
      <c r="C4766" s="586">
        <f t="shared" si="301"/>
        <v>3.5</v>
      </c>
      <c r="F4766">
        <v>4765</v>
      </c>
      <c r="G4766" s="587">
        <f t="shared" si="302"/>
        <v>472605</v>
      </c>
      <c r="H4766" s="586">
        <f t="shared" si="303"/>
        <v>7</v>
      </c>
    </row>
    <row r="4767" spans="1:8" x14ac:dyDescent="0.25">
      <c r="A4767">
        <v>4766</v>
      </c>
      <c r="B4767" s="579">
        <f t="shared" si="304"/>
        <v>236302.5</v>
      </c>
      <c r="C4767" s="586">
        <f t="shared" si="301"/>
        <v>3.5</v>
      </c>
      <c r="F4767">
        <v>4766</v>
      </c>
      <c r="G4767" s="587">
        <f t="shared" si="302"/>
        <v>472605</v>
      </c>
      <c r="H4767" s="586">
        <f t="shared" si="303"/>
        <v>7</v>
      </c>
    </row>
    <row r="4768" spans="1:8" x14ac:dyDescent="0.25">
      <c r="A4768">
        <v>4767</v>
      </c>
      <c r="B4768" s="579">
        <f t="shared" si="304"/>
        <v>236302.5</v>
      </c>
      <c r="C4768" s="586">
        <f t="shared" si="301"/>
        <v>3.5</v>
      </c>
      <c r="F4768">
        <v>4767</v>
      </c>
      <c r="G4768" s="587">
        <f t="shared" si="302"/>
        <v>472605</v>
      </c>
      <c r="H4768" s="586">
        <f t="shared" si="303"/>
        <v>7</v>
      </c>
    </row>
    <row r="4769" spans="1:8" x14ac:dyDescent="0.25">
      <c r="A4769">
        <v>4768</v>
      </c>
      <c r="B4769" s="579">
        <f t="shared" si="304"/>
        <v>236302.5</v>
      </c>
      <c r="C4769" s="586">
        <f t="shared" si="301"/>
        <v>3.5</v>
      </c>
      <c r="F4769">
        <v>4768</v>
      </c>
      <c r="G4769" s="587">
        <f t="shared" si="302"/>
        <v>472605</v>
      </c>
      <c r="H4769" s="586">
        <f t="shared" si="303"/>
        <v>7</v>
      </c>
    </row>
    <row r="4770" spans="1:8" x14ac:dyDescent="0.25">
      <c r="A4770">
        <v>4769</v>
      </c>
      <c r="B4770" s="579">
        <f t="shared" si="304"/>
        <v>236302.5</v>
      </c>
      <c r="C4770" s="586">
        <f t="shared" si="301"/>
        <v>3.5</v>
      </c>
      <c r="F4770">
        <v>4769</v>
      </c>
      <c r="G4770" s="587">
        <f t="shared" si="302"/>
        <v>472605</v>
      </c>
      <c r="H4770" s="586">
        <f t="shared" si="303"/>
        <v>7</v>
      </c>
    </row>
    <row r="4771" spans="1:8" x14ac:dyDescent="0.25">
      <c r="A4771">
        <v>4770</v>
      </c>
      <c r="B4771" s="579">
        <f t="shared" si="304"/>
        <v>236302.5</v>
      </c>
      <c r="C4771" s="586">
        <f t="shared" si="301"/>
        <v>3.5</v>
      </c>
      <c r="F4771">
        <v>4770</v>
      </c>
      <c r="G4771" s="587">
        <f t="shared" si="302"/>
        <v>472605</v>
      </c>
      <c r="H4771" s="586">
        <f t="shared" si="303"/>
        <v>7</v>
      </c>
    </row>
    <row r="4772" spans="1:8" x14ac:dyDescent="0.25">
      <c r="A4772">
        <v>4771</v>
      </c>
      <c r="B4772" s="579">
        <f t="shared" si="304"/>
        <v>236302.5</v>
      </c>
      <c r="C4772" s="586">
        <f t="shared" si="301"/>
        <v>3.5</v>
      </c>
      <c r="F4772">
        <v>4771</v>
      </c>
      <c r="G4772" s="587">
        <f t="shared" si="302"/>
        <v>472605</v>
      </c>
      <c r="H4772" s="586">
        <f t="shared" si="303"/>
        <v>7</v>
      </c>
    </row>
    <row r="4773" spans="1:8" x14ac:dyDescent="0.25">
      <c r="A4773">
        <v>4772</v>
      </c>
      <c r="B4773" s="579">
        <f t="shared" si="304"/>
        <v>236302.5</v>
      </c>
      <c r="C4773" s="586">
        <f t="shared" si="301"/>
        <v>3.5</v>
      </c>
      <c r="F4773">
        <v>4772</v>
      </c>
      <c r="G4773" s="587">
        <f t="shared" si="302"/>
        <v>472605</v>
      </c>
      <c r="H4773" s="586">
        <f t="shared" si="303"/>
        <v>7</v>
      </c>
    </row>
    <row r="4774" spans="1:8" x14ac:dyDescent="0.25">
      <c r="A4774">
        <v>4773</v>
      </c>
      <c r="B4774" s="579">
        <f t="shared" si="304"/>
        <v>236302.5</v>
      </c>
      <c r="C4774" s="586">
        <f t="shared" si="301"/>
        <v>3.5</v>
      </c>
      <c r="F4774">
        <v>4773</v>
      </c>
      <c r="G4774" s="587">
        <f t="shared" si="302"/>
        <v>472605</v>
      </c>
      <c r="H4774" s="586">
        <f t="shared" si="303"/>
        <v>7</v>
      </c>
    </row>
    <row r="4775" spans="1:8" x14ac:dyDescent="0.25">
      <c r="A4775">
        <v>4774</v>
      </c>
      <c r="B4775" s="579">
        <f t="shared" si="304"/>
        <v>236302.5</v>
      </c>
      <c r="C4775" s="586">
        <f t="shared" si="301"/>
        <v>3.5</v>
      </c>
      <c r="F4775">
        <v>4774</v>
      </c>
      <c r="G4775" s="587">
        <f t="shared" si="302"/>
        <v>472605</v>
      </c>
      <c r="H4775" s="586">
        <f t="shared" si="303"/>
        <v>7</v>
      </c>
    </row>
    <row r="4776" spans="1:8" x14ac:dyDescent="0.25">
      <c r="A4776">
        <v>4775</v>
      </c>
      <c r="B4776" s="579">
        <f t="shared" si="304"/>
        <v>236302.5</v>
      </c>
      <c r="C4776" s="586">
        <f t="shared" si="301"/>
        <v>3.5</v>
      </c>
      <c r="F4776">
        <v>4775</v>
      </c>
      <c r="G4776" s="587">
        <f t="shared" si="302"/>
        <v>472605</v>
      </c>
      <c r="H4776" s="586">
        <f t="shared" si="303"/>
        <v>7</v>
      </c>
    </row>
    <row r="4777" spans="1:8" x14ac:dyDescent="0.25">
      <c r="A4777">
        <v>4776</v>
      </c>
      <c r="B4777" s="579">
        <f t="shared" si="304"/>
        <v>236302.5</v>
      </c>
      <c r="C4777" s="586">
        <f t="shared" si="301"/>
        <v>3.5</v>
      </c>
      <c r="F4777">
        <v>4776</v>
      </c>
      <c r="G4777" s="587">
        <f t="shared" si="302"/>
        <v>472605</v>
      </c>
      <c r="H4777" s="586">
        <f t="shared" si="303"/>
        <v>7</v>
      </c>
    </row>
    <row r="4778" spans="1:8" x14ac:dyDescent="0.25">
      <c r="A4778">
        <v>4777</v>
      </c>
      <c r="B4778" s="579">
        <f t="shared" si="304"/>
        <v>236302.5</v>
      </c>
      <c r="C4778" s="586">
        <f t="shared" si="301"/>
        <v>3.5</v>
      </c>
      <c r="F4778">
        <v>4777</v>
      </c>
      <c r="G4778" s="587">
        <f t="shared" si="302"/>
        <v>472605</v>
      </c>
      <c r="H4778" s="586">
        <f t="shared" si="303"/>
        <v>7</v>
      </c>
    </row>
    <row r="4779" spans="1:8" x14ac:dyDescent="0.25">
      <c r="A4779">
        <v>4778</v>
      </c>
      <c r="B4779" s="579">
        <f t="shared" si="304"/>
        <v>236302.5</v>
      </c>
      <c r="C4779" s="586">
        <f t="shared" si="301"/>
        <v>3.5</v>
      </c>
      <c r="F4779">
        <v>4778</v>
      </c>
      <c r="G4779" s="587">
        <f t="shared" si="302"/>
        <v>472605</v>
      </c>
      <c r="H4779" s="586">
        <f t="shared" si="303"/>
        <v>7</v>
      </c>
    </row>
    <row r="4780" spans="1:8" x14ac:dyDescent="0.25">
      <c r="A4780">
        <v>4779</v>
      </c>
      <c r="B4780" s="579">
        <f t="shared" si="304"/>
        <v>236302.5</v>
      </c>
      <c r="C4780" s="586">
        <f t="shared" si="301"/>
        <v>3.5</v>
      </c>
      <c r="F4780">
        <v>4779</v>
      </c>
      <c r="G4780" s="587">
        <f t="shared" si="302"/>
        <v>472605</v>
      </c>
      <c r="H4780" s="586">
        <f t="shared" si="303"/>
        <v>7</v>
      </c>
    </row>
    <row r="4781" spans="1:8" x14ac:dyDescent="0.25">
      <c r="A4781">
        <v>4780</v>
      </c>
      <c r="B4781" s="579">
        <f t="shared" si="304"/>
        <v>236302.5</v>
      </c>
      <c r="C4781" s="586">
        <f t="shared" si="301"/>
        <v>3.5</v>
      </c>
      <c r="F4781">
        <v>4780</v>
      </c>
      <c r="G4781" s="587">
        <f t="shared" si="302"/>
        <v>472605</v>
      </c>
      <c r="H4781" s="586">
        <f t="shared" si="303"/>
        <v>7</v>
      </c>
    </row>
    <row r="4782" spans="1:8" x14ac:dyDescent="0.25">
      <c r="A4782">
        <v>4781</v>
      </c>
      <c r="B4782" s="579">
        <f t="shared" si="304"/>
        <v>236302.5</v>
      </c>
      <c r="C4782" s="586">
        <f t="shared" si="301"/>
        <v>3.5</v>
      </c>
      <c r="F4782">
        <v>4781</v>
      </c>
      <c r="G4782" s="587">
        <f t="shared" si="302"/>
        <v>472605</v>
      </c>
      <c r="H4782" s="586">
        <f t="shared" si="303"/>
        <v>7</v>
      </c>
    </row>
    <row r="4783" spans="1:8" x14ac:dyDescent="0.25">
      <c r="A4783">
        <v>4782</v>
      </c>
      <c r="B4783" s="579">
        <f t="shared" si="304"/>
        <v>236302.5</v>
      </c>
      <c r="C4783" s="586">
        <f t="shared" si="301"/>
        <v>3.5</v>
      </c>
      <c r="F4783">
        <v>4782</v>
      </c>
      <c r="G4783" s="587">
        <f t="shared" si="302"/>
        <v>472605</v>
      </c>
      <c r="H4783" s="586">
        <f t="shared" si="303"/>
        <v>7</v>
      </c>
    </row>
    <row r="4784" spans="1:8" x14ac:dyDescent="0.25">
      <c r="A4784">
        <v>4783</v>
      </c>
      <c r="B4784" s="579">
        <f t="shared" si="304"/>
        <v>236302.5</v>
      </c>
      <c r="C4784" s="586">
        <f t="shared" si="301"/>
        <v>3.5</v>
      </c>
      <c r="F4784">
        <v>4783</v>
      </c>
      <c r="G4784" s="587">
        <f t="shared" si="302"/>
        <v>472605</v>
      </c>
      <c r="H4784" s="586">
        <f t="shared" si="303"/>
        <v>7</v>
      </c>
    </row>
    <row r="4785" spans="1:8" x14ac:dyDescent="0.25">
      <c r="A4785">
        <v>4784</v>
      </c>
      <c r="B4785" s="579">
        <f t="shared" si="304"/>
        <v>236302.5</v>
      </c>
      <c r="C4785" s="586">
        <f t="shared" si="301"/>
        <v>3.5</v>
      </c>
      <c r="F4785">
        <v>4784</v>
      </c>
      <c r="G4785" s="587">
        <f t="shared" si="302"/>
        <v>472605</v>
      </c>
      <c r="H4785" s="586">
        <f t="shared" si="303"/>
        <v>7</v>
      </c>
    </row>
    <row r="4786" spans="1:8" x14ac:dyDescent="0.25">
      <c r="A4786">
        <v>4785</v>
      </c>
      <c r="B4786" s="579">
        <f t="shared" si="304"/>
        <v>236302.5</v>
      </c>
      <c r="C4786" s="586">
        <f t="shared" si="301"/>
        <v>3.5</v>
      </c>
      <c r="F4786">
        <v>4785</v>
      </c>
      <c r="G4786" s="587">
        <f t="shared" si="302"/>
        <v>472605</v>
      </c>
      <c r="H4786" s="586">
        <f t="shared" si="303"/>
        <v>7</v>
      </c>
    </row>
    <row r="4787" spans="1:8" x14ac:dyDescent="0.25">
      <c r="A4787">
        <v>4786</v>
      </c>
      <c r="B4787" s="579">
        <f t="shared" si="304"/>
        <v>236302.5</v>
      </c>
      <c r="C4787" s="586">
        <f t="shared" si="301"/>
        <v>3.5</v>
      </c>
      <c r="F4787">
        <v>4786</v>
      </c>
      <c r="G4787" s="587">
        <f t="shared" si="302"/>
        <v>472605</v>
      </c>
      <c r="H4787" s="586">
        <f t="shared" si="303"/>
        <v>7</v>
      </c>
    </row>
    <row r="4788" spans="1:8" x14ac:dyDescent="0.25">
      <c r="A4788">
        <v>4787</v>
      </c>
      <c r="B4788" s="579">
        <f t="shared" si="304"/>
        <v>236302.5</v>
      </c>
      <c r="C4788" s="586">
        <f t="shared" si="301"/>
        <v>3.5</v>
      </c>
      <c r="F4788">
        <v>4787</v>
      </c>
      <c r="G4788" s="587">
        <f t="shared" si="302"/>
        <v>472605</v>
      </c>
      <c r="H4788" s="586">
        <f t="shared" si="303"/>
        <v>7</v>
      </c>
    </row>
    <row r="4789" spans="1:8" x14ac:dyDescent="0.25">
      <c r="A4789">
        <v>4788</v>
      </c>
      <c r="B4789" s="579">
        <f t="shared" si="304"/>
        <v>236302.5</v>
      </c>
      <c r="C4789" s="586">
        <f t="shared" si="301"/>
        <v>3.5</v>
      </c>
      <c r="F4789">
        <v>4788</v>
      </c>
      <c r="G4789" s="587">
        <f t="shared" si="302"/>
        <v>472605</v>
      </c>
      <c r="H4789" s="586">
        <f t="shared" si="303"/>
        <v>7</v>
      </c>
    </row>
    <row r="4790" spans="1:8" x14ac:dyDescent="0.25">
      <c r="A4790">
        <v>4789</v>
      </c>
      <c r="B4790" s="579">
        <f t="shared" si="304"/>
        <v>236302.5</v>
      </c>
      <c r="C4790" s="586">
        <f t="shared" si="301"/>
        <v>3.5</v>
      </c>
      <c r="F4790">
        <v>4789</v>
      </c>
      <c r="G4790" s="587">
        <f t="shared" si="302"/>
        <v>472605</v>
      </c>
      <c r="H4790" s="586">
        <f t="shared" si="303"/>
        <v>7</v>
      </c>
    </row>
    <row r="4791" spans="1:8" x14ac:dyDescent="0.25">
      <c r="A4791">
        <v>4790</v>
      </c>
      <c r="B4791" s="579">
        <f t="shared" si="304"/>
        <v>236302.5</v>
      </c>
      <c r="C4791" s="586">
        <f t="shared" si="301"/>
        <v>3.5</v>
      </c>
      <c r="F4791">
        <v>4790</v>
      </c>
      <c r="G4791" s="587">
        <f t="shared" si="302"/>
        <v>472605</v>
      </c>
      <c r="H4791" s="586">
        <f t="shared" si="303"/>
        <v>7</v>
      </c>
    </row>
    <row r="4792" spans="1:8" x14ac:dyDescent="0.25">
      <c r="A4792">
        <v>4791</v>
      </c>
      <c r="B4792" s="579">
        <f t="shared" si="304"/>
        <v>236302.5</v>
      </c>
      <c r="C4792" s="586">
        <f t="shared" si="301"/>
        <v>3.5</v>
      </c>
      <c r="F4792">
        <v>4791</v>
      </c>
      <c r="G4792" s="587">
        <f t="shared" si="302"/>
        <v>472605</v>
      </c>
      <c r="H4792" s="586">
        <f t="shared" si="303"/>
        <v>7</v>
      </c>
    </row>
    <row r="4793" spans="1:8" x14ac:dyDescent="0.25">
      <c r="A4793">
        <v>4792</v>
      </c>
      <c r="B4793" s="579">
        <f t="shared" si="304"/>
        <v>236302.5</v>
      </c>
      <c r="C4793" s="586">
        <f t="shared" si="301"/>
        <v>3.5</v>
      </c>
      <c r="F4793">
        <v>4792</v>
      </c>
      <c r="G4793" s="587">
        <f t="shared" si="302"/>
        <v>472605</v>
      </c>
      <c r="H4793" s="586">
        <f t="shared" si="303"/>
        <v>7</v>
      </c>
    </row>
    <row r="4794" spans="1:8" x14ac:dyDescent="0.25">
      <c r="A4794">
        <v>4793</v>
      </c>
      <c r="B4794" s="579">
        <f t="shared" si="304"/>
        <v>236302.5</v>
      </c>
      <c r="C4794" s="586">
        <f t="shared" si="301"/>
        <v>3.5</v>
      </c>
      <c r="F4794">
        <v>4793</v>
      </c>
      <c r="G4794" s="587">
        <f t="shared" si="302"/>
        <v>472605</v>
      </c>
      <c r="H4794" s="586">
        <f t="shared" si="303"/>
        <v>7</v>
      </c>
    </row>
    <row r="4795" spans="1:8" x14ac:dyDescent="0.25">
      <c r="A4795">
        <v>4794</v>
      </c>
      <c r="B4795" s="579">
        <f t="shared" si="304"/>
        <v>236302.5</v>
      </c>
      <c r="C4795" s="586">
        <f t="shared" si="301"/>
        <v>3.5</v>
      </c>
      <c r="F4795">
        <v>4794</v>
      </c>
      <c r="G4795" s="587">
        <f t="shared" si="302"/>
        <v>472605</v>
      </c>
      <c r="H4795" s="586">
        <f t="shared" si="303"/>
        <v>7</v>
      </c>
    </row>
    <row r="4796" spans="1:8" x14ac:dyDescent="0.25">
      <c r="A4796">
        <v>4795</v>
      </c>
      <c r="B4796" s="579">
        <f t="shared" si="304"/>
        <v>236302.5</v>
      </c>
      <c r="C4796" s="586">
        <f t="shared" si="301"/>
        <v>3.5</v>
      </c>
      <c r="F4796">
        <v>4795</v>
      </c>
      <c r="G4796" s="587">
        <f t="shared" si="302"/>
        <v>472605</v>
      </c>
      <c r="H4796" s="586">
        <f t="shared" si="303"/>
        <v>7</v>
      </c>
    </row>
    <row r="4797" spans="1:8" x14ac:dyDescent="0.25">
      <c r="A4797">
        <v>4796</v>
      </c>
      <c r="B4797" s="579">
        <f t="shared" si="304"/>
        <v>236302.5</v>
      </c>
      <c r="C4797" s="586">
        <f t="shared" si="301"/>
        <v>3.5</v>
      </c>
      <c r="F4797">
        <v>4796</v>
      </c>
      <c r="G4797" s="587">
        <f t="shared" si="302"/>
        <v>472605</v>
      </c>
      <c r="H4797" s="586">
        <f t="shared" si="303"/>
        <v>7</v>
      </c>
    </row>
    <row r="4798" spans="1:8" x14ac:dyDescent="0.25">
      <c r="A4798">
        <v>4797</v>
      </c>
      <c r="B4798" s="579">
        <f t="shared" si="304"/>
        <v>236302.5</v>
      </c>
      <c r="C4798" s="586">
        <f t="shared" si="301"/>
        <v>3.5</v>
      </c>
      <c r="F4798">
        <v>4797</v>
      </c>
      <c r="G4798" s="587">
        <f t="shared" si="302"/>
        <v>472605</v>
      </c>
      <c r="H4798" s="586">
        <f t="shared" si="303"/>
        <v>7</v>
      </c>
    </row>
    <row r="4799" spans="1:8" x14ac:dyDescent="0.25">
      <c r="A4799">
        <v>4798</v>
      </c>
      <c r="B4799" s="579">
        <f t="shared" si="304"/>
        <v>236302.5</v>
      </c>
      <c r="C4799" s="586">
        <f t="shared" si="301"/>
        <v>3.5</v>
      </c>
      <c r="F4799">
        <v>4798</v>
      </c>
      <c r="G4799" s="587">
        <f t="shared" si="302"/>
        <v>472605</v>
      </c>
      <c r="H4799" s="586">
        <f t="shared" si="303"/>
        <v>7</v>
      </c>
    </row>
    <row r="4800" spans="1:8" x14ac:dyDescent="0.25">
      <c r="A4800">
        <v>4799</v>
      </c>
      <c r="B4800" s="579">
        <f t="shared" si="304"/>
        <v>236302.5</v>
      </c>
      <c r="C4800" s="586">
        <f t="shared" si="301"/>
        <v>3.5</v>
      </c>
      <c r="F4800">
        <v>4799</v>
      </c>
      <c r="G4800" s="587">
        <f t="shared" si="302"/>
        <v>472605</v>
      </c>
      <c r="H4800" s="586">
        <f t="shared" si="303"/>
        <v>7</v>
      </c>
    </row>
    <row r="4801" spans="1:8" x14ac:dyDescent="0.25">
      <c r="A4801">
        <v>4800</v>
      </c>
      <c r="B4801" s="579">
        <f t="shared" si="304"/>
        <v>236302.5</v>
      </c>
      <c r="C4801" s="586">
        <f t="shared" si="301"/>
        <v>3.5</v>
      </c>
      <c r="F4801">
        <v>4800</v>
      </c>
      <c r="G4801" s="587">
        <f t="shared" si="302"/>
        <v>472605</v>
      </c>
      <c r="H4801" s="586">
        <f t="shared" si="303"/>
        <v>7</v>
      </c>
    </row>
    <row r="4802" spans="1:8" x14ac:dyDescent="0.25">
      <c r="A4802">
        <v>4801</v>
      </c>
      <c r="B4802" s="579">
        <f t="shared" si="304"/>
        <v>236302.5</v>
      </c>
      <c r="C4802" s="586">
        <f t="shared" si="301"/>
        <v>3.5</v>
      </c>
      <c r="F4802">
        <v>4801</v>
      </c>
      <c r="G4802" s="587">
        <f t="shared" si="302"/>
        <v>472605</v>
      </c>
      <c r="H4802" s="586">
        <f t="shared" si="303"/>
        <v>7</v>
      </c>
    </row>
    <row r="4803" spans="1:8" x14ac:dyDescent="0.25">
      <c r="A4803">
        <v>4802</v>
      </c>
      <c r="B4803" s="579">
        <f t="shared" si="304"/>
        <v>236302.5</v>
      </c>
      <c r="C4803" s="586">
        <f t="shared" ref="C4803:C4866" si="305">B4803/$D$2</f>
        <v>3.5</v>
      </c>
      <c r="F4803">
        <v>4802</v>
      </c>
      <c r="G4803" s="587">
        <f t="shared" ref="G4803:G4866" si="306">H4803*$D$2</f>
        <v>472605</v>
      </c>
      <c r="H4803" s="586">
        <f t="shared" si="303"/>
        <v>7</v>
      </c>
    </row>
    <row r="4804" spans="1:8" x14ac:dyDescent="0.25">
      <c r="A4804">
        <v>4803</v>
      </c>
      <c r="B4804" s="579">
        <f t="shared" si="304"/>
        <v>236302.5</v>
      </c>
      <c r="C4804" s="586">
        <f t="shared" si="305"/>
        <v>3.5</v>
      </c>
      <c r="F4804">
        <v>4803</v>
      </c>
      <c r="G4804" s="587">
        <f t="shared" si="306"/>
        <v>472605</v>
      </c>
      <c r="H4804" s="586">
        <f t="shared" si="303"/>
        <v>7</v>
      </c>
    </row>
    <row r="4805" spans="1:8" x14ac:dyDescent="0.25">
      <c r="A4805">
        <v>4804</v>
      </c>
      <c r="B4805" s="579">
        <f t="shared" si="304"/>
        <v>236302.5</v>
      </c>
      <c r="C4805" s="586">
        <f t="shared" si="305"/>
        <v>3.5</v>
      </c>
      <c r="F4805">
        <v>4804</v>
      </c>
      <c r="G4805" s="587">
        <f t="shared" si="306"/>
        <v>472605</v>
      </c>
      <c r="H4805" s="586">
        <f t="shared" si="303"/>
        <v>7</v>
      </c>
    </row>
    <row r="4806" spans="1:8" x14ac:dyDescent="0.25">
      <c r="A4806">
        <v>4805</v>
      </c>
      <c r="B4806" s="579">
        <f t="shared" si="304"/>
        <v>236302.5</v>
      </c>
      <c r="C4806" s="586">
        <f t="shared" si="305"/>
        <v>3.5</v>
      </c>
      <c r="F4806">
        <v>4805</v>
      </c>
      <c r="G4806" s="587">
        <f t="shared" si="306"/>
        <v>472605</v>
      </c>
      <c r="H4806" s="586">
        <f t="shared" si="303"/>
        <v>7</v>
      </c>
    </row>
    <row r="4807" spans="1:8" x14ac:dyDescent="0.25">
      <c r="A4807">
        <v>4806</v>
      </c>
      <c r="B4807" s="579">
        <f t="shared" si="304"/>
        <v>236302.5</v>
      </c>
      <c r="C4807" s="586">
        <f t="shared" si="305"/>
        <v>3.5</v>
      </c>
      <c r="F4807">
        <v>4806</v>
      </c>
      <c r="G4807" s="587">
        <f t="shared" si="306"/>
        <v>472605</v>
      </c>
      <c r="H4807" s="586">
        <f t="shared" si="303"/>
        <v>7</v>
      </c>
    </row>
    <row r="4808" spans="1:8" x14ac:dyDescent="0.25">
      <c r="A4808">
        <v>4807</v>
      </c>
      <c r="B4808" s="579">
        <f t="shared" si="304"/>
        <v>236302.5</v>
      </c>
      <c r="C4808" s="586">
        <f t="shared" si="305"/>
        <v>3.5</v>
      </c>
      <c r="F4808">
        <v>4807</v>
      </c>
      <c r="G4808" s="587">
        <f t="shared" si="306"/>
        <v>472605</v>
      </c>
      <c r="H4808" s="586">
        <f t="shared" si="303"/>
        <v>7</v>
      </c>
    </row>
    <row r="4809" spans="1:8" x14ac:dyDescent="0.25">
      <c r="A4809">
        <v>4808</v>
      </c>
      <c r="B4809" s="579">
        <f t="shared" si="304"/>
        <v>236302.5</v>
      </c>
      <c r="C4809" s="586">
        <f t="shared" si="305"/>
        <v>3.5</v>
      </c>
      <c r="F4809">
        <v>4808</v>
      </c>
      <c r="G4809" s="587">
        <f t="shared" si="306"/>
        <v>472605</v>
      </c>
      <c r="H4809" s="586">
        <f t="shared" si="303"/>
        <v>7</v>
      </c>
    </row>
    <row r="4810" spans="1:8" x14ac:dyDescent="0.25">
      <c r="A4810">
        <v>4809</v>
      </c>
      <c r="B4810" s="579">
        <f t="shared" si="304"/>
        <v>236302.5</v>
      </c>
      <c r="C4810" s="586">
        <f t="shared" si="305"/>
        <v>3.5</v>
      </c>
      <c r="F4810">
        <v>4809</v>
      </c>
      <c r="G4810" s="587">
        <f t="shared" si="306"/>
        <v>472605</v>
      </c>
      <c r="H4810" s="586">
        <f t="shared" si="303"/>
        <v>7</v>
      </c>
    </row>
    <row r="4811" spans="1:8" x14ac:dyDescent="0.25">
      <c r="A4811">
        <v>4810</v>
      </c>
      <c r="B4811" s="579">
        <f t="shared" si="304"/>
        <v>236302.5</v>
      </c>
      <c r="C4811" s="586">
        <f t="shared" si="305"/>
        <v>3.5</v>
      </c>
      <c r="F4811">
        <v>4810</v>
      </c>
      <c r="G4811" s="587">
        <f t="shared" si="306"/>
        <v>472605</v>
      </c>
      <c r="H4811" s="586">
        <f t="shared" si="303"/>
        <v>7</v>
      </c>
    </row>
    <row r="4812" spans="1:8" x14ac:dyDescent="0.25">
      <c r="A4812">
        <v>4811</v>
      </c>
      <c r="B4812" s="579">
        <f t="shared" si="304"/>
        <v>236302.5</v>
      </c>
      <c r="C4812" s="586">
        <f t="shared" si="305"/>
        <v>3.5</v>
      </c>
      <c r="F4812">
        <v>4811</v>
      </c>
      <c r="G4812" s="587">
        <f t="shared" si="306"/>
        <v>472605</v>
      </c>
      <c r="H4812" s="586">
        <f t="shared" si="303"/>
        <v>7</v>
      </c>
    </row>
    <row r="4813" spans="1:8" x14ac:dyDescent="0.25">
      <c r="A4813">
        <v>4812</v>
      </c>
      <c r="B4813" s="579">
        <f t="shared" si="304"/>
        <v>236302.5</v>
      </c>
      <c r="C4813" s="586">
        <f t="shared" si="305"/>
        <v>3.5</v>
      </c>
      <c r="F4813">
        <v>4812</v>
      </c>
      <c r="G4813" s="587">
        <f t="shared" si="306"/>
        <v>472605</v>
      </c>
      <c r="H4813" s="586">
        <f t="shared" si="303"/>
        <v>7</v>
      </c>
    </row>
    <row r="4814" spans="1:8" x14ac:dyDescent="0.25">
      <c r="A4814">
        <v>4813</v>
      </c>
      <c r="B4814" s="579">
        <f t="shared" si="304"/>
        <v>236302.5</v>
      </c>
      <c r="C4814" s="586">
        <f t="shared" si="305"/>
        <v>3.5</v>
      </c>
      <c r="F4814">
        <v>4813</v>
      </c>
      <c r="G4814" s="587">
        <f t="shared" si="306"/>
        <v>472605</v>
      </c>
      <c r="H4814" s="586">
        <f t="shared" si="303"/>
        <v>7</v>
      </c>
    </row>
    <row r="4815" spans="1:8" x14ac:dyDescent="0.25">
      <c r="A4815">
        <v>4814</v>
      </c>
      <c r="B4815" s="579">
        <f t="shared" si="304"/>
        <v>236302.5</v>
      </c>
      <c r="C4815" s="586">
        <f t="shared" si="305"/>
        <v>3.5</v>
      </c>
      <c r="F4815">
        <v>4814</v>
      </c>
      <c r="G4815" s="587">
        <f t="shared" si="306"/>
        <v>472605</v>
      </c>
      <c r="H4815" s="586">
        <f t="shared" si="303"/>
        <v>7</v>
      </c>
    </row>
    <row r="4816" spans="1:8" x14ac:dyDescent="0.25">
      <c r="A4816">
        <v>4815</v>
      </c>
      <c r="B4816" s="579">
        <f t="shared" si="304"/>
        <v>236302.5</v>
      </c>
      <c r="C4816" s="586">
        <f t="shared" si="305"/>
        <v>3.5</v>
      </c>
      <c r="F4816">
        <v>4815</v>
      </c>
      <c r="G4816" s="587">
        <f t="shared" si="306"/>
        <v>472605</v>
      </c>
      <c r="H4816" s="586">
        <f t="shared" si="303"/>
        <v>7</v>
      </c>
    </row>
    <row r="4817" spans="1:8" x14ac:dyDescent="0.25">
      <c r="A4817">
        <v>4816</v>
      </c>
      <c r="B4817" s="579">
        <f t="shared" si="304"/>
        <v>236302.5</v>
      </c>
      <c r="C4817" s="586">
        <f t="shared" si="305"/>
        <v>3.5</v>
      </c>
      <c r="F4817">
        <v>4816</v>
      </c>
      <c r="G4817" s="587">
        <f t="shared" si="306"/>
        <v>472605</v>
      </c>
      <c r="H4817" s="586">
        <f t="shared" si="303"/>
        <v>7</v>
      </c>
    </row>
    <row r="4818" spans="1:8" x14ac:dyDescent="0.25">
      <c r="A4818">
        <v>4817</v>
      </c>
      <c r="B4818" s="579">
        <f t="shared" si="304"/>
        <v>236302.5</v>
      </c>
      <c r="C4818" s="586">
        <f t="shared" si="305"/>
        <v>3.5</v>
      </c>
      <c r="F4818">
        <v>4817</v>
      </c>
      <c r="G4818" s="587">
        <f t="shared" si="306"/>
        <v>472605</v>
      </c>
      <c r="H4818" s="586">
        <f t="shared" si="303"/>
        <v>7</v>
      </c>
    </row>
    <row r="4819" spans="1:8" x14ac:dyDescent="0.25">
      <c r="A4819">
        <v>4818</v>
      </c>
      <c r="B4819" s="579">
        <f t="shared" si="304"/>
        <v>236302.5</v>
      </c>
      <c r="C4819" s="586">
        <f t="shared" si="305"/>
        <v>3.5</v>
      </c>
      <c r="F4819">
        <v>4818</v>
      </c>
      <c r="G4819" s="587">
        <f t="shared" si="306"/>
        <v>472605</v>
      </c>
      <c r="H4819" s="586">
        <f t="shared" ref="H4819:H4882" si="307">$L$7</f>
        <v>7</v>
      </c>
    </row>
    <row r="4820" spans="1:8" x14ac:dyDescent="0.25">
      <c r="A4820">
        <v>4819</v>
      </c>
      <c r="B4820" s="579">
        <f t="shared" si="304"/>
        <v>236302.5</v>
      </c>
      <c r="C4820" s="586">
        <f t="shared" si="305"/>
        <v>3.5</v>
      </c>
      <c r="F4820">
        <v>4819</v>
      </c>
      <c r="G4820" s="587">
        <f t="shared" si="306"/>
        <v>472605</v>
      </c>
      <c r="H4820" s="586">
        <f t="shared" si="307"/>
        <v>7</v>
      </c>
    </row>
    <row r="4821" spans="1:8" x14ac:dyDescent="0.25">
      <c r="A4821">
        <v>4820</v>
      </c>
      <c r="B4821" s="579">
        <f t="shared" si="304"/>
        <v>236302.5</v>
      </c>
      <c r="C4821" s="586">
        <f t="shared" si="305"/>
        <v>3.5</v>
      </c>
      <c r="F4821">
        <v>4820</v>
      </c>
      <c r="G4821" s="587">
        <f t="shared" si="306"/>
        <v>472605</v>
      </c>
      <c r="H4821" s="586">
        <f t="shared" si="307"/>
        <v>7</v>
      </c>
    </row>
    <row r="4822" spans="1:8" x14ac:dyDescent="0.25">
      <c r="A4822">
        <v>4821</v>
      </c>
      <c r="B4822" s="579">
        <f t="shared" si="304"/>
        <v>236302.5</v>
      </c>
      <c r="C4822" s="586">
        <f t="shared" si="305"/>
        <v>3.5</v>
      </c>
      <c r="F4822">
        <v>4821</v>
      </c>
      <c r="G4822" s="587">
        <f t="shared" si="306"/>
        <v>472605</v>
      </c>
      <c r="H4822" s="586">
        <f t="shared" si="307"/>
        <v>7</v>
      </c>
    </row>
    <row r="4823" spans="1:8" x14ac:dyDescent="0.25">
      <c r="A4823">
        <v>4822</v>
      </c>
      <c r="B4823" s="579">
        <f t="shared" si="304"/>
        <v>236302.5</v>
      </c>
      <c r="C4823" s="586">
        <f t="shared" si="305"/>
        <v>3.5</v>
      </c>
      <c r="F4823">
        <v>4822</v>
      </c>
      <c r="G4823" s="587">
        <f t="shared" si="306"/>
        <v>472605</v>
      </c>
      <c r="H4823" s="586">
        <f t="shared" si="307"/>
        <v>7</v>
      </c>
    </row>
    <row r="4824" spans="1:8" x14ac:dyDescent="0.25">
      <c r="A4824">
        <v>4823</v>
      </c>
      <c r="B4824" s="579">
        <f t="shared" si="304"/>
        <v>236302.5</v>
      </c>
      <c r="C4824" s="586">
        <f t="shared" si="305"/>
        <v>3.5</v>
      </c>
      <c r="F4824">
        <v>4823</v>
      </c>
      <c r="G4824" s="587">
        <f t="shared" si="306"/>
        <v>472605</v>
      </c>
      <c r="H4824" s="586">
        <f t="shared" si="307"/>
        <v>7</v>
      </c>
    </row>
    <row r="4825" spans="1:8" x14ac:dyDescent="0.25">
      <c r="A4825">
        <v>4824</v>
      </c>
      <c r="B4825" s="579">
        <f t="shared" si="304"/>
        <v>236302.5</v>
      </c>
      <c r="C4825" s="586">
        <f t="shared" si="305"/>
        <v>3.5</v>
      </c>
      <c r="F4825">
        <v>4824</v>
      </c>
      <c r="G4825" s="587">
        <f t="shared" si="306"/>
        <v>472605</v>
      </c>
      <c r="H4825" s="586">
        <f t="shared" si="307"/>
        <v>7</v>
      </c>
    </row>
    <row r="4826" spans="1:8" x14ac:dyDescent="0.25">
      <c r="A4826">
        <v>4825</v>
      </c>
      <c r="B4826" s="579">
        <f t="shared" si="304"/>
        <v>236302.5</v>
      </c>
      <c r="C4826" s="586">
        <f t="shared" si="305"/>
        <v>3.5</v>
      </c>
      <c r="F4826">
        <v>4825</v>
      </c>
      <c r="G4826" s="587">
        <f t="shared" si="306"/>
        <v>472605</v>
      </c>
      <c r="H4826" s="586">
        <f t="shared" si="307"/>
        <v>7</v>
      </c>
    </row>
    <row r="4827" spans="1:8" x14ac:dyDescent="0.25">
      <c r="A4827">
        <v>4826</v>
      </c>
      <c r="B4827" s="579">
        <f t="shared" ref="B4827:B4890" si="308">3.5*$D$2</f>
        <v>236302.5</v>
      </c>
      <c r="C4827" s="586">
        <f t="shared" si="305"/>
        <v>3.5</v>
      </c>
      <c r="F4827">
        <v>4826</v>
      </c>
      <c r="G4827" s="587">
        <f t="shared" si="306"/>
        <v>472605</v>
      </c>
      <c r="H4827" s="586">
        <f t="shared" si="307"/>
        <v>7</v>
      </c>
    </row>
    <row r="4828" spans="1:8" x14ac:dyDescent="0.25">
      <c r="A4828">
        <v>4827</v>
      </c>
      <c r="B4828" s="579">
        <f t="shared" si="308"/>
        <v>236302.5</v>
      </c>
      <c r="C4828" s="586">
        <f t="shared" si="305"/>
        <v>3.5</v>
      </c>
      <c r="F4828">
        <v>4827</v>
      </c>
      <c r="G4828" s="587">
        <f t="shared" si="306"/>
        <v>472605</v>
      </c>
      <c r="H4828" s="586">
        <f t="shared" si="307"/>
        <v>7</v>
      </c>
    </row>
    <row r="4829" spans="1:8" x14ac:dyDescent="0.25">
      <c r="A4829">
        <v>4828</v>
      </c>
      <c r="B4829" s="579">
        <f t="shared" si="308"/>
        <v>236302.5</v>
      </c>
      <c r="C4829" s="586">
        <f t="shared" si="305"/>
        <v>3.5</v>
      </c>
      <c r="F4829">
        <v>4828</v>
      </c>
      <c r="G4829" s="587">
        <f t="shared" si="306"/>
        <v>472605</v>
      </c>
      <c r="H4829" s="586">
        <f t="shared" si="307"/>
        <v>7</v>
      </c>
    </row>
    <row r="4830" spans="1:8" x14ac:dyDescent="0.25">
      <c r="A4830">
        <v>4829</v>
      </c>
      <c r="B4830" s="579">
        <f t="shared" si="308"/>
        <v>236302.5</v>
      </c>
      <c r="C4830" s="586">
        <f t="shared" si="305"/>
        <v>3.5</v>
      </c>
      <c r="F4830">
        <v>4829</v>
      </c>
      <c r="G4830" s="587">
        <f t="shared" si="306"/>
        <v>472605</v>
      </c>
      <c r="H4830" s="586">
        <f t="shared" si="307"/>
        <v>7</v>
      </c>
    </row>
    <row r="4831" spans="1:8" x14ac:dyDescent="0.25">
      <c r="A4831">
        <v>4830</v>
      </c>
      <c r="B4831" s="579">
        <f t="shared" si="308"/>
        <v>236302.5</v>
      </c>
      <c r="C4831" s="586">
        <f t="shared" si="305"/>
        <v>3.5</v>
      </c>
      <c r="F4831">
        <v>4830</v>
      </c>
      <c r="G4831" s="587">
        <f t="shared" si="306"/>
        <v>472605</v>
      </c>
      <c r="H4831" s="586">
        <f t="shared" si="307"/>
        <v>7</v>
      </c>
    </row>
    <row r="4832" spans="1:8" x14ac:dyDescent="0.25">
      <c r="A4832">
        <v>4831</v>
      </c>
      <c r="B4832" s="579">
        <f t="shared" si="308"/>
        <v>236302.5</v>
      </c>
      <c r="C4832" s="586">
        <f t="shared" si="305"/>
        <v>3.5</v>
      </c>
      <c r="F4832">
        <v>4831</v>
      </c>
      <c r="G4832" s="587">
        <f t="shared" si="306"/>
        <v>472605</v>
      </c>
      <c r="H4832" s="586">
        <f t="shared" si="307"/>
        <v>7</v>
      </c>
    </row>
    <row r="4833" spans="1:8" x14ac:dyDescent="0.25">
      <c r="A4833">
        <v>4832</v>
      </c>
      <c r="B4833" s="579">
        <f t="shared" si="308"/>
        <v>236302.5</v>
      </c>
      <c r="C4833" s="586">
        <f t="shared" si="305"/>
        <v>3.5</v>
      </c>
      <c r="F4833">
        <v>4832</v>
      </c>
      <c r="G4833" s="587">
        <f t="shared" si="306"/>
        <v>472605</v>
      </c>
      <c r="H4833" s="586">
        <f t="shared" si="307"/>
        <v>7</v>
      </c>
    </row>
    <row r="4834" spans="1:8" x14ac:dyDescent="0.25">
      <c r="A4834">
        <v>4833</v>
      </c>
      <c r="B4834" s="579">
        <f t="shared" si="308"/>
        <v>236302.5</v>
      </c>
      <c r="C4834" s="586">
        <f t="shared" si="305"/>
        <v>3.5</v>
      </c>
      <c r="F4834">
        <v>4833</v>
      </c>
      <c r="G4834" s="587">
        <f t="shared" si="306"/>
        <v>472605</v>
      </c>
      <c r="H4834" s="586">
        <f t="shared" si="307"/>
        <v>7</v>
      </c>
    </row>
    <row r="4835" spans="1:8" x14ac:dyDescent="0.25">
      <c r="A4835">
        <v>4834</v>
      </c>
      <c r="B4835" s="579">
        <f t="shared" si="308"/>
        <v>236302.5</v>
      </c>
      <c r="C4835" s="586">
        <f t="shared" si="305"/>
        <v>3.5</v>
      </c>
      <c r="F4835">
        <v>4834</v>
      </c>
      <c r="G4835" s="587">
        <f t="shared" si="306"/>
        <v>472605</v>
      </c>
      <c r="H4835" s="586">
        <f t="shared" si="307"/>
        <v>7</v>
      </c>
    </row>
    <row r="4836" spans="1:8" x14ac:dyDescent="0.25">
      <c r="A4836">
        <v>4835</v>
      </c>
      <c r="B4836" s="579">
        <f t="shared" si="308"/>
        <v>236302.5</v>
      </c>
      <c r="C4836" s="586">
        <f t="shared" si="305"/>
        <v>3.5</v>
      </c>
      <c r="F4836">
        <v>4835</v>
      </c>
      <c r="G4836" s="587">
        <f t="shared" si="306"/>
        <v>472605</v>
      </c>
      <c r="H4836" s="586">
        <f t="shared" si="307"/>
        <v>7</v>
      </c>
    </row>
    <row r="4837" spans="1:8" x14ac:dyDescent="0.25">
      <c r="A4837">
        <v>4836</v>
      </c>
      <c r="B4837" s="579">
        <f t="shared" si="308"/>
        <v>236302.5</v>
      </c>
      <c r="C4837" s="586">
        <f t="shared" si="305"/>
        <v>3.5</v>
      </c>
      <c r="F4837">
        <v>4836</v>
      </c>
      <c r="G4837" s="587">
        <f t="shared" si="306"/>
        <v>472605</v>
      </c>
      <c r="H4837" s="586">
        <f t="shared" si="307"/>
        <v>7</v>
      </c>
    </row>
    <row r="4838" spans="1:8" x14ac:dyDescent="0.25">
      <c r="A4838">
        <v>4837</v>
      </c>
      <c r="B4838" s="579">
        <f t="shared" si="308"/>
        <v>236302.5</v>
      </c>
      <c r="C4838" s="586">
        <f t="shared" si="305"/>
        <v>3.5</v>
      </c>
      <c r="F4838">
        <v>4837</v>
      </c>
      <c r="G4838" s="587">
        <f t="shared" si="306"/>
        <v>472605</v>
      </c>
      <c r="H4838" s="586">
        <f t="shared" si="307"/>
        <v>7</v>
      </c>
    </row>
    <row r="4839" spans="1:8" x14ac:dyDescent="0.25">
      <c r="A4839">
        <v>4838</v>
      </c>
      <c r="B4839" s="579">
        <f t="shared" si="308"/>
        <v>236302.5</v>
      </c>
      <c r="C4839" s="586">
        <f t="shared" si="305"/>
        <v>3.5</v>
      </c>
      <c r="F4839">
        <v>4838</v>
      </c>
      <c r="G4839" s="587">
        <f t="shared" si="306"/>
        <v>472605</v>
      </c>
      <c r="H4839" s="586">
        <f t="shared" si="307"/>
        <v>7</v>
      </c>
    </row>
    <row r="4840" spans="1:8" x14ac:dyDescent="0.25">
      <c r="A4840">
        <v>4839</v>
      </c>
      <c r="B4840" s="579">
        <f t="shared" si="308"/>
        <v>236302.5</v>
      </c>
      <c r="C4840" s="586">
        <f t="shared" si="305"/>
        <v>3.5</v>
      </c>
      <c r="F4840">
        <v>4839</v>
      </c>
      <c r="G4840" s="587">
        <f t="shared" si="306"/>
        <v>472605</v>
      </c>
      <c r="H4840" s="586">
        <f t="shared" si="307"/>
        <v>7</v>
      </c>
    </row>
    <row r="4841" spans="1:8" x14ac:dyDescent="0.25">
      <c r="A4841">
        <v>4840</v>
      </c>
      <c r="B4841" s="579">
        <f t="shared" si="308"/>
        <v>236302.5</v>
      </c>
      <c r="C4841" s="586">
        <f t="shared" si="305"/>
        <v>3.5</v>
      </c>
      <c r="F4841">
        <v>4840</v>
      </c>
      <c r="G4841" s="587">
        <f t="shared" si="306"/>
        <v>472605</v>
      </c>
      <c r="H4841" s="586">
        <f t="shared" si="307"/>
        <v>7</v>
      </c>
    </row>
    <row r="4842" spans="1:8" x14ac:dyDescent="0.25">
      <c r="A4842">
        <v>4841</v>
      </c>
      <c r="B4842" s="579">
        <f t="shared" si="308"/>
        <v>236302.5</v>
      </c>
      <c r="C4842" s="586">
        <f t="shared" si="305"/>
        <v>3.5</v>
      </c>
      <c r="F4842">
        <v>4841</v>
      </c>
      <c r="G4842" s="587">
        <f t="shared" si="306"/>
        <v>472605</v>
      </c>
      <c r="H4842" s="586">
        <f t="shared" si="307"/>
        <v>7</v>
      </c>
    </row>
    <row r="4843" spans="1:8" x14ac:dyDescent="0.25">
      <c r="A4843">
        <v>4842</v>
      </c>
      <c r="B4843" s="579">
        <f t="shared" si="308"/>
        <v>236302.5</v>
      </c>
      <c r="C4843" s="586">
        <f t="shared" si="305"/>
        <v>3.5</v>
      </c>
      <c r="F4843">
        <v>4842</v>
      </c>
      <c r="G4843" s="587">
        <f t="shared" si="306"/>
        <v>472605</v>
      </c>
      <c r="H4843" s="586">
        <f t="shared" si="307"/>
        <v>7</v>
      </c>
    </row>
    <row r="4844" spans="1:8" x14ac:dyDescent="0.25">
      <c r="A4844">
        <v>4843</v>
      </c>
      <c r="B4844" s="579">
        <f t="shared" si="308"/>
        <v>236302.5</v>
      </c>
      <c r="C4844" s="586">
        <f t="shared" si="305"/>
        <v>3.5</v>
      </c>
      <c r="F4844">
        <v>4843</v>
      </c>
      <c r="G4844" s="587">
        <f t="shared" si="306"/>
        <v>472605</v>
      </c>
      <c r="H4844" s="586">
        <f t="shared" si="307"/>
        <v>7</v>
      </c>
    </row>
    <row r="4845" spans="1:8" x14ac:dyDescent="0.25">
      <c r="A4845">
        <v>4844</v>
      </c>
      <c r="B4845" s="579">
        <f t="shared" si="308"/>
        <v>236302.5</v>
      </c>
      <c r="C4845" s="586">
        <f t="shared" si="305"/>
        <v>3.5</v>
      </c>
      <c r="F4845">
        <v>4844</v>
      </c>
      <c r="G4845" s="587">
        <f t="shared" si="306"/>
        <v>472605</v>
      </c>
      <c r="H4845" s="586">
        <f t="shared" si="307"/>
        <v>7</v>
      </c>
    </row>
    <row r="4846" spans="1:8" x14ac:dyDescent="0.25">
      <c r="A4846">
        <v>4845</v>
      </c>
      <c r="B4846" s="579">
        <f t="shared" si="308"/>
        <v>236302.5</v>
      </c>
      <c r="C4846" s="586">
        <f t="shared" si="305"/>
        <v>3.5</v>
      </c>
      <c r="F4846">
        <v>4845</v>
      </c>
      <c r="G4846" s="587">
        <f t="shared" si="306"/>
        <v>472605</v>
      </c>
      <c r="H4846" s="586">
        <f t="shared" si="307"/>
        <v>7</v>
      </c>
    </row>
    <row r="4847" spans="1:8" x14ac:dyDescent="0.25">
      <c r="A4847">
        <v>4846</v>
      </c>
      <c r="B4847" s="579">
        <f t="shared" si="308"/>
        <v>236302.5</v>
      </c>
      <c r="C4847" s="586">
        <f t="shared" si="305"/>
        <v>3.5</v>
      </c>
      <c r="F4847">
        <v>4846</v>
      </c>
      <c r="G4847" s="587">
        <f t="shared" si="306"/>
        <v>472605</v>
      </c>
      <c r="H4847" s="586">
        <f t="shared" si="307"/>
        <v>7</v>
      </c>
    </row>
    <row r="4848" spans="1:8" x14ac:dyDescent="0.25">
      <c r="A4848">
        <v>4847</v>
      </c>
      <c r="B4848" s="579">
        <f t="shared" si="308"/>
        <v>236302.5</v>
      </c>
      <c r="C4848" s="586">
        <f t="shared" si="305"/>
        <v>3.5</v>
      </c>
      <c r="F4848">
        <v>4847</v>
      </c>
      <c r="G4848" s="587">
        <f t="shared" si="306"/>
        <v>472605</v>
      </c>
      <c r="H4848" s="586">
        <f t="shared" si="307"/>
        <v>7</v>
      </c>
    </row>
    <row r="4849" spans="1:8" x14ac:dyDescent="0.25">
      <c r="A4849">
        <v>4848</v>
      </c>
      <c r="B4849" s="579">
        <f t="shared" si="308"/>
        <v>236302.5</v>
      </c>
      <c r="C4849" s="586">
        <f t="shared" si="305"/>
        <v>3.5</v>
      </c>
      <c r="F4849">
        <v>4848</v>
      </c>
      <c r="G4849" s="587">
        <f t="shared" si="306"/>
        <v>472605</v>
      </c>
      <c r="H4849" s="586">
        <f t="shared" si="307"/>
        <v>7</v>
      </c>
    </row>
    <row r="4850" spans="1:8" x14ac:dyDescent="0.25">
      <c r="A4850">
        <v>4849</v>
      </c>
      <c r="B4850" s="579">
        <f t="shared" si="308"/>
        <v>236302.5</v>
      </c>
      <c r="C4850" s="586">
        <f t="shared" si="305"/>
        <v>3.5</v>
      </c>
      <c r="F4850">
        <v>4849</v>
      </c>
      <c r="G4850" s="587">
        <f t="shared" si="306"/>
        <v>472605</v>
      </c>
      <c r="H4850" s="586">
        <f t="shared" si="307"/>
        <v>7</v>
      </c>
    </row>
    <row r="4851" spans="1:8" x14ac:dyDescent="0.25">
      <c r="A4851">
        <v>4850</v>
      </c>
      <c r="B4851" s="579">
        <f t="shared" si="308"/>
        <v>236302.5</v>
      </c>
      <c r="C4851" s="586">
        <f t="shared" si="305"/>
        <v>3.5</v>
      </c>
      <c r="F4851">
        <v>4850</v>
      </c>
      <c r="G4851" s="587">
        <f t="shared" si="306"/>
        <v>472605</v>
      </c>
      <c r="H4851" s="586">
        <f t="shared" si="307"/>
        <v>7</v>
      </c>
    </row>
    <row r="4852" spans="1:8" x14ac:dyDescent="0.25">
      <c r="A4852">
        <v>4851</v>
      </c>
      <c r="B4852" s="579">
        <f t="shared" si="308"/>
        <v>236302.5</v>
      </c>
      <c r="C4852" s="586">
        <f t="shared" si="305"/>
        <v>3.5</v>
      </c>
      <c r="F4852">
        <v>4851</v>
      </c>
      <c r="G4852" s="587">
        <f t="shared" si="306"/>
        <v>472605</v>
      </c>
      <c r="H4852" s="586">
        <f t="shared" si="307"/>
        <v>7</v>
      </c>
    </row>
    <row r="4853" spans="1:8" x14ac:dyDescent="0.25">
      <c r="A4853">
        <v>4852</v>
      </c>
      <c r="B4853" s="579">
        <f t="shared" si="308"/>
        <v>236302.5</v>
      </c>
      <c r="C4853" s="586">
        <f t="shared" si="305"/>
        <v>3.5</v>
      </c>
      <c r="F4853">
        <v>4852</v>
      </c>
      <c r="G4853" s="587">
        <f t="shared" si="306"/>
        <v>472605</v>
      </c>
      <c r="H4853" s="586">
        <f t="shared" si="307"/>
        <v>7</v>
      </c>
    </row>
    <row r="4854" spans="1:8" x14ac:dyDescent="0.25">
      <c r="A4854">
        <v>4853</v>
      </c>
      <c r="B4854" s="579">
        <f t="shared" si="308"/>
        <v>236302.5</v>
      </c>
      <c r="C4854" s="586">
        <f t="shared" si="305"/>
        <v>3.5</v>
      </c>
      <c r="F4854">
        <v>4853</v>
      </c>
      <c r="G4854" s="587">
        <f t="shared" si="306"/>
        <v>472605</v>
      </c>
      <c r="H4854" s="586">
        <f t="shared" si="307"/>
        <v>7</v>
      </c>
    </row>
    <row r="4855" spans="1:8" x14ac:dyDescent="0.25">
      <c r="A4855">
        <v>4854</v>
      </c>
      <c r="B4855" s="579">
        <f t="shared" si="308"/>
        <v>236302.5</v>
      </c>
      <c r="C4855" s="586">
        <f t="shared" si="305"/>
        <v>3.5</v>
      </c>
      <c r="F4855">
        <v>4854</v>
      </c>
      <c r="G4855" s="587">
        <f t="shared" si="306"/>
        <v>472605</v>
      </c>
      <c r="H4855" s="586">
        <f t="shared" si="307"/>
        <v>7</v>
      </c>
    </row>
    <row r="4856" spans="1:8" x14ac:dyDescent="0.25">
      <c r="A4856">
        <v>4855</v>
      </c>
      <c r="B4856" s="579">
        <f t="shared" si="308"/>
        <v>236302.5</v>
      </c>
      <c r="C4856" s="586">
        <f t="shared" si="305"/>
        <v>3.5</v>
      </c>
      <c r="F4856">
        <v>4855</v>
      </c>
      <c r="G4856" s="587">
        <f t="shared" si="306"/>
        <v>472605</v>
      </c>
      <c r="H4856" s="586">
        <f t="shared" si="307"/>
        <v>7</v>
      </c>
    </row>
    <row r="4857" spans="1:8" x14ac:dyDescent="0.25">
      <c r="A4857">
        <v>4856</v>
      </c>
      <c r="B4857" s="579">
        <f t="shared" si="308"/>
        <v>236302.5</v>
      </c>
      <c r="C4857" s="586">
        <f t="shared" si="305"/>
        <v>3.5</v>
      </c>
      <c r="F4857">
        <v>4856</v>
      </c>
      <c r="G4857" s="587">
        <f t="shared" si="306"/>
        <v>472605</v>
      </c>
      <c r="H4857" s="586">
        <f t="shared" si="307"/>
        <v>7</v>
      </c>
    </row>
    <row r="4858" spans="1:8" x14ac:dyDescent="0.25">
      <c r="A4858">
        <v>4857</v>
      </c>
      <c r="B4858" s="579">
        <f t="shared" si="308"/>
        <v>236302.5</v>
      </c>
      <c r="C4858" s="586">
        <f t="shared" si="305"/>
        <v>3.5</v>
      </c>
      <c r="F4858">
        <v>4857</v>
      </c>
      <c r="G4858" s="587">
        <f t="shared" si="306"/>
        <v>472605</v>
      </c>
      <c r="H4858" s="586">
        <f t="shared" si="307"/>
        <v>7</v>
      </c>
    </row>
    <row r="4859" spans="1:8" x14ac:dyDescent="0.25">
      <c r="A4859">
        <v>4858</v>
      </c>
      <c r="B4859" s="579">
        <f t="shared" si="308"/>
        <v>236302.5</v>
      </c>
      <c r="C4859" s="586">
        <f t="shared" si="305"/>
        <v>3.5</v>
      </c>
      <c r="F4859">
        <v>4858</v>
      </c>
      <c r="G4859" s="587">
        <f t="shared" si="306"/>
        <v>472605</v>
      </c>
      <c r="H4859" s="586">
        <f t="shared" si="307"/>
        <v>7</v>
      </c>
    </row>
    <row r="4860" spans="1:8" x14ac:dyDescent="0.25">
      <c r="A4860">
        <v>4859</v>
      </c>
      <c r="B4860" s="579">
        <f t="shared" si="308"/>
        <v>236302.5</v>
      </c>
      <c r="C4860" s="586">
        <f t="shared" si="305"/>
        <v>3.5</v>
      </c>
      <c r="F4860">
        <v>4859</v>
      </c>
      <c r="G4860" s="587">
        <f t="shared" si="306"/>
        <v>472605</v>
      </c>
      <c r="H4860" s="586">
        <f t="shared" si="307"/>
        <v>7</v>
      </c>
    </row>
    <row r="4861" spans="1:8" x14ac:dyDescent="0.25">
      <c r="A4861">
        <v>4860</v>
      </c>
      <c r="B4861" s="579">
        <f t="shared" si="308"/>
        <v>236302.5</v>
      </c>
      <c r="C4861" s="586">
        <f t="shared" si="305"/>
        <v>3.5</v>
      </c>
      <c r="F4861">
        <v>4860</v>
      </c>
      <c r="G4861" s="587">
        <f t="shared" si="306"/>
        <v>472605</v>
      </c>
      <c r="H4861" s="586">
        <f t="shared" si="307"/>
        <v>7</v>
      </c>
    </row>
    <row r="4862" spans="1:8" x14ac:dyDescent="0.25">
      <c r="A4862">
        <v>4861</v>
      </c>
      <c r="B4862" s="579">
        <f t="shared" si="308"/>
        <v>236302.5</v>
      </c>
      <c r="C4862" s="586">
        <f t="shared" si="305"/>
        <v>3.5</v>
      </c>
      <c r="F4862">
        <v>4861</v>
      </c>
      <c r="G4862" s="587">
        <f t="shared" si="306"/>
        <v>472605</v>
      </c>
      <c r="H4862" s="586">
        <f t="shared" si="307"/>
        <v>7</v>
      </c>
    </row>
    <row r="4863" spans="1:8" x14ac:dyDescent="0.25">
      <c r="A4863">
        <v>4862</v>
      </c>
      <c r="B4863" s="579">
        <f t="shared" si="308"/>
        <v>236302.5</v>
      </c>
      <c r="C4863" s="586">
        <f t="shared" si="305"/>
        <v>3.5</v>
      </c>
      <c r="F4863">
        <v>4862</v>
      </c>
      <c r="G4863" s="587">
        <f t="shared" si="306"/>
        <v>472605</v>
      </c>
      <c r="H4863" s="586">
        <f t="shared" si="307"/>
        <v>7</v>
      </c>
    </row>
    <row r="4864" spans="1:8" x14ac:dyDescent="0.25">
      <c r="A4864">
        <v>4863</v>
      </c>
      <c r="B4864" s="579">
        <f t="shared" si="308"/>
        <v>236302.5</v>
      </c>
      <c r="C4864" s="586">
        <f t="shared" si="305"/>
        <v>3.5</v>
      </c>
      <c r="F4864">
        <v>4863</v>
      </c>
      <c r="G4864" s="587">
        <f t="shared" si="306"/>
        <v>472605</v>
      </c>
      <c r="H4864" s="586">
        <f t="shared" si="307"/>
        <v>7</v>
      </c>
    </row>
    <row r="4865" spans="1:8" x14ac:dyDescent="0.25">
      <c r="A4865">
        <v>4864</v>
      </c>
      <c r="B4865" s="579">
        <f t="shared" si="308"/>
        <v>236302.5</v>
      </c>
      <c r="C4865" s="586">
        <f t="shared" si="305"/>
        <v>3.5</v>
      </c>
      <c r="F4865">
        <v>4864</v>
      </c>
      <c r="G4865" s="587">
        <f t="shared" si="306"/>
        <v>472605</v>
      </c>
      <c r="H4865" s="586">
        <f t="shared" si="307"/>
        <v>7</v>
      </c>
    </row>
    <row r="4866" spans="1:8" x14ac:dyDescent="0.25">
      <c r="A4866">
        <v>4865</v>
      </c>
      <c r="B4866" s="579">
        <f t="shared" si="308"/>
        <v>236302.5</v>
      </c>
      <c r="C4866" s="586">
        <f t="shared" si="305"/>
        <v>3.5</v>
      </c>
      <c r="F4866">
        <v>4865</v>
      </c>
      <c r="G4866" s="587">
        <f t="shared" si="306"/>
        <v>472605</v>
      </c>
      <c r="H4866" s="586">
        <f t="shared" si="307"/>
        <v>7</v>
      </c>
    </row>
    <row r="4867" spans="1:8" x14ac:dyDescent="0.25">
      <c r="A4867">
        <v>4866</v>
      </c>
      <c r="B4867" s="579">
        <f t="shared" si="308"/>
        <v>236302.5</v>
      </c>
      <c r="C4867" s="586">
        <f t="shared" ref="C4867:C4930" si="309">B4867/$D$2</f>
        <v>3.5</v>
      </c>
      <c r="F4867">
        <v>4866</v>
      </c>
      <c r="G4867" s="587">
        <f t="shared" ref="G4867:G4930" si="310">H4867*$D$2</f>
        <v>472605</v>
      </c>
      <c r="H4867" s="586">
        <f t="shared" si="307"/>
        <v>7</v>
      </c>
    </row>
    <row r="4868" spans="1:8" x14ac:dyDescent="0.25">
      <c r="A4868">
        <v>4867</v>
      </c>
      <c r="B4868" s="579">
        <f t="shared" si="308"/>
        <v>236302.5</v>
      </c>
      <c r="C4868" s="586">
        <f t="shared" si="309"/>
        <v>3.5</v>
      </c>
      <c r="F4868">
        <v>4867</v>
      </c>
      <c r="G4868" s="587">
        <f t="shared" si="310"/>
        <v>472605</v>
      </c>
      <c r="H4868" s="586">
        <f t="shared" si="307"/>
        <v>7</v>
      </c>
    </row>
    <row r="4869" spans="1:8" x14ac:dyDescent="0.25">
      <c r="A4869">
        <v>4868</v>
      </c>
      <c r="B4869" s="579">
        <f t="shared" si="308"/>
        <v>236302.5</v>
      </c>
      <c r="C4869" s="586">
        <f t="shared" si="309"/>
        <v>3.5</v>
      </c>
      <c r="F4869">
        <v>4868</v>
      </c>
      <c r="G4869" s="587">
        <f t="shared" si="310"/>
        <v>472605</v>
      </c>
      <c r="H4869" s="586">
        <f t="shared" si="307"/>
        <v>7</v>
      </c>
    </row>
    <row r="4870" spans="1:8" x14ac:dyDescent="0.25">
      <c r="A4870">
        <v>4869</v>
      </c>
      <c r="B4870" s="579">
        <f t="shared" si="308"/>
        <v>236302.5</v>
      </c>
      <c r="C4870" s="586">
        <f t="shared" si="309"/>
        <v>3.5</v>
      </c>
      <c r="F4870">
        <v>4869</v>
      </c>
      <c r="G4870" s="587">
        <f t="shared" si="310"/>
        <v>472605</v>
      </c>
      <c r="H4870" s="586">
        <f t="shared" si="307"/>
        <v>7</v>
      </c>
    </row>
    <row r="4871" spans="1:8" x14ac:dyDescent="0.25">
      <c r="A4871">
        <v>4870</v>
      </c>
      <c r="B4871" s="579">
        <f t="shared" si="308"/>
        <v>236302.5</v>
      </c>
      <c r="C4871" s="586">
        <f t="shared" si="309"/>
        <v>3.5</v>
      </c>
      <c r="F4871">
        <v>4870</v>
      </c>
      <c r="G4871" s="587">
        <f t="shared" si="310"/>
        <v>472605</v>
      </c>
      <c r="H4871" s="586">
        <f t="shared" si="307"/>
        <v>7</v>
      </c>
    </row>
    <row r="4872" spans="1:8" x14ac:dyDescent="0.25">
      <c r="A4872">
        <v>4871</v>
      </c>
      <c r="B4872" s="579">
        <f t="shared" si="308"/>
        <v>236302.5</v>
      </c>
      <c r="C4872" s="586">
        <f t="shared" si="309"/>
        <v>3.5</v>
      </c>
      <c r="F4872">
        <v>4871</v>
      </c>
      <c r="G4872" s="587">
        <f t="shared" si="310"/>
        <v>472605</v>
      </c>
      <c r="H4872" s="586">
        <f t="shared" si="307"/>
        <v>7</v>
      </c>
    </row>
    <row r="4873" spans="1:8" x14ac:dyDescent="0.25">
      <c r="A4873">
        <v>4872</v>
      </c>
      <c r="B4873" s="579">
        <f t="shared" si="308"/>
        <v>236302.5</v>
      </c>
      <c r="C4873" s="586">
        <f t="shared" si="309"/>
        <v>3.5</v>
      </c>
      <c r="F4873">
        <v>4872</v>
      </c>
      <c r="G4873" s="587">
        <f t="shared" si="310"/>
        <v>472605</v>
      </c>
      <c r="H4873" s="586">
        <f t="shared" si="307"/>
        <v>7</v>
      </c>
    </row>
    <row r="4874" spans="1:8" x14ac:dyDescent="0.25">
      <c r="A4874">
        <v>4873</v>
      </c>
      <c r="B4874" s="579">
        <f t="shared" si="308"/>
        <v>236302.5</v>
      </c>
      <c r="C4874" s="586">
        <f t="shared" si="309"/>
        <v>3.5</v>
      </c>
      <c r="F4874">
        <v>4873</v>
      </c>
      <c r="G4874" s="587">
        <f t="shared" si="310"/>
        <v>472605</v>
      </c>
      <c r="H4874" s="586">
        <f t="shared" si="307"/>
        <v>7</v>
      </c>
    </row>
    <row r="4875" spans="1:8" x14ac:dyDescent="0.25">
      <c r="A4875">
        <v>4874</v>
      </c>
      <c r="B4875" s="579">
        <f t="shared" si="308"/>
        <v>236302.5</v>
      </c>
      <c r="C4875" s="586">
        <f t="shared" si="309"/>
        <v>3.5</v>
      </c>
      <c r="F4875">
        <v>4874</v>
      </c>
      <c r="G4875" s="587">
        <f t="shared" si="310"/>
        <v>472605</v>
      </c>
      <c r="H4875" s="586">
        <f t="shared" si="307"/>
        <v>7</v>
      </c>
    </row>
    <row r="4876" spans="1:8" x14ac:dyDescent="0.25">
      <c r="A4876">
        <v>4875</v>
      </c>
      <c r="B4876" s="579">
        <f t="shared" si="308"/>
        <v>236302.5</v>
      </c>
      <c r="C4876" s="586">
        <f t="shared" si="309"/>
        <v>3.5</v>
      </c>
      <c r="F4876">
        <v>4875</v>
      </c>
      <c r="G4876" s="587">
        <f t="shared" si="310"/>
        <v>472605</v>
      </c>
      <c r="H4876" s="586">
        <f t="shared" si="307"/>
        <v>7</v>
      </c>
    </row>
    <row r="4877" spans="1:8" x14ac:dyDescent="0.25">
      <c r="A4877">
        <v>4876</v>
      </c>
      <c r="B4877" s="579">
        <f t="shared" si="308"/>
        <v>236302.5</v>
      </c>
      <c r="C4877" s="586">
        <f t="shared" si="309"/>
        <v>3.5</v>
      </c>
      <c r="F4877">
        <v>4876</v>
      </c>
      <c r="G4877" s="587">
        <f t="shared" si="310"/>
        <v>472605</v>
      </c>
      <c r="H4877" s="586">
        <f t="shared" si="307"/>
        <v>7</v>
      </c>
    </row>
    <row r="4878" spans="1:8" x14ac:dyDescent="0.25">
      <c r="A4878">
        <v>4877</v>
      </c>
      <c r="B4878" s="579">
        <f t="shared" si="308"/>
        <v>236302.5</v>
      </c>
      <c r="C4878" s="586">
        <f t="shared" si="309"/>
        <v>3.5</v>
      </c>
      <c r="F4878">
        <v>4877</v>
      </c>
      <c r="G4878" s="587">
        <f t="shared" si="310"/>
        <v>472605</v>
      </c>
      <c r="H4878" s="586">
        <f t="shared" si="307"/>
        <v>7</v>
      </c>
    </row>
    <row r="4879" spans="1:8" x14ac:dyDescent="0.25">
      <c r="A4879">
        <v>4878</v>
      </c>
      <c r="B4879" s="579">
        <f t="shared" si="308"/>
        <v>236302.5</v>
      </c>
      <c r="C4879" s="586">
        <f t="shared" si="309"/>
        <v>3.5</v>
      </c>
      <c r="F4879">
        <v>4878</v>
      </c>
      <c r="G4879" s="587">
        <f t="shared" si="310"/>
        <v>472605</v>
      </c>
      <c r="H4879" s="586">
        <f t="shared" si="307"/>
        <v>7</v>
      </c>
    </row>
    <row r="4880" spans="1:8" x14ac:dyDescent="0.25">
      <c r="A4880">
        <v>4879</v>
      </c>
      <c r="B4880" s="579">
        <f t="shared" si="308"/>
        <v>236302.5</v>
      </c>
      <c r="C4880" s="586">
        <f t="shared" si="309"/>
        <v>3.5</v>
      </c>
      <c r="F4880">
        <v>4879</v>
      </c>
      <c r="G4880" s="587">
        <f t="shared" si="310"/>
        <v>472605</v>
      </c>
      <c r="H4880" s="586">
        <f t="shared" si="307"/>
        <v>7</v>
      </c>
    </row>
    <row r="4881" spans="1:8" x14ac:dyDescent="0.25">
      <c r="A4881">
        <v>4880</v>
      </c>
      <c r="B4881" s="579">
        <f t="shared" si="308"/>
        <v>236302.5</v>
      </c>
      <c r="C4881" s="586">
        <f t="shared" si="309"/>
        <v>3.5</v>
      </c>
      <c r="F4881">
        <v>4880</v>
      </c>
      <c r="G4881" s="587">
        <f t="shared" si="310"/>
        <v>472605</v>
      </c>
      <c r="H4881" s="586">
        <f t="shared" si="307"/>
        <v>7</v>
      </c>
    </row>
    <row r="4882" spans="1:8" x14ac:dyDescent="0.25">
      <c r="A4882">
        <v>4881</v>
      </c>
      <c r="B4882" s="579">
        <f t="shared" si="308"/>
        <v>236302.5</v>
      </c>
      <c r="C4882" s="586">
        <f t="shared" si="309"/>
        <v>3.5</v>
      </c>
      <c r="F4882">
        <v>4881</v>
      </c>
      <c r="G4882" s="587">
        <f t="shared" si="310"/>
        <v>472605</v>
      </c>
      <c r="H4882" s="586">
        <f t="shared" si="307"/>
        <v>7</v>
      </c>
    </row>
    <row r="4883" spans="1:8" x14ac:dyDescent="0.25">
      <c r="A4883">
        <v>4882</v>
      </c>
      <c r="B4883" s="579">
        <f t="shared" si="308"/>
        <v>236302.5</v>
      </c>
      <c r="C4883" s="586">
        <f t="shared" si="309"/>
        <v>3.5</v>
      </c>
      <c r="F4883">
        <v>4882</v>
      </c>
      <c r="G4883" s="587">
        <f t="shared" si="310"/>
        <v>472605</v>
      </c>
      <c r="H4883" s="586">
        <f t="shared" ref="H4883:H4946" si="311">$L$7</f>
        <v>7</v>
      </c>
    </row>
    <row r="4884" spans="1:8" x14ac:dyDescent="0.25">
      <c r="A4884">
        <v>4883</v>
      </c>
      <c r="B4884" s="579">
        <f t="shared" si="308"/>
        <v>236302.5</v>
      </c>
      <c r="C4884" s="586">
        <f t="shared" si="309"/>
        <v>3.5</v>
      </c>
      <c r="F4884">
        <v>4883</v>
      </c>
      <c r="G4884" s="587">
        <f t="shared" si="310"/>
        <v>472605</v>
      </c>
      <c r="H4884" s="586">
        <f t="shared" si="311"/>
        <v>7</v>
      </c>
    </row>
    <row r="4885" spans="1:8" x14ac:dyDescent="0.25">
      <c r="A4885">
        <v>4884</v>
      </c>
      <c r="B4885" s="579">
        <f t="shared" si="308"/>
        <v>236302.5</v>
      </c>
      <c r="C4885" s="586">
        <f t="shared" si="309"/>
        <v>3.5</v>
      </c>
      <c r="F4885">
        <v>4884</v>
      </c>
      <c r="G4885" s="587">
        <f t="shared" si="310"/>
        <v>472605</v>
      </c>
      <c r="H4885" s="586">
        <f t="shared" si="311"/>
        <v>7</v>
      </c>
    </row>
    <row r="4886" spans="1:8" x14ac:dyDescent="0.25">
      <c r="A4886">
        <v>4885</v>
      </c>
      <c r="B4886" s="579">
        <f t="shared" si="308"/>
        <v>236302.5</v>
      </c>
      <c r="C4886" s="586">
        <f t="shared" si="309"/>
        <v>3.5</v>
      </c>
      <c r="F4886">
        <v>4885</v>
      </c>
      <c r="G4886" s="587">
        <f t="shared" si="310"/>
        <v>472605</v>
      </c>
      <c r="H4886" s="586">
        <f t="shared" si="311"/>
        <v>7</v>
      </c>
    </row>
    <row r="4887" spans="1:8" x14ac:dyDescent="0.25">
      <c r="A4887">
        <v>4886</v>
      </c>
      <c r="B4887" s="579">
        <f t="shared" si="308"/>
        <v>236302.5</v>
      </c>
      <c r="C4887" s="586">
        <f t="shared" si="309"/>
        <v>3.5</v>
      </c>
      <c r="F4887">
        <v>4886</v>
      </c>
      <c r="G4887" s="587">
        <f t="shared" si="310"/>
        <v>472605</v>
      </c>
      <c r="H4887" s="586">
        <f t="shared" si="311"/>
        <v>7</v>
      </c>
    </row>
    <row r="4888" spans="1:8" x14ac:dyDescent="0.25">
      <c r="A4888">
        <v>4887</v>
      </c>
      <c r="B4888" s="579">
        <f t="shared" si="308"/>
        <v>236302.5</v>
      </c>
      <c r="C4888" s="586">
        <f t="shared" si="309"/>
        <v>3.5</v>
      </c>
      <c r="F4888">
        <v>4887</v>
      </c>
      <c r="G4888" s="587">
        <f t="shared" si="310"/>
        <v>472605</v>
      </c>
      <c r="H4888" s="586">
        <f t="shared" si="311"/>
        <v>7</v>
      </c>
    </row>
    <row r="4889" spans="1:8" x14ac:dyDescent="0.25">
      <c r="A4889">
        <v>4888</v>
      </c>
      <c r="B4889" s="579">
        <f t="shared" si="308"/>
        <v>236302.5</v>
      </c>
      <c r="C4889" s="586">
        <f t="shared" si="309"/>
        <v>3.5</v>
      </c>
      <c r="F4889">
        <v>4888</v>
      </c>
      <c r="G4889" s="587">
        <f t="shared" si="310"/>
        <v>472605</v>
      </c>
      <c r="H4889" s="586">
        <f t="shared" si="311"/>
        <v>7</v>
      </c>
    </row>
    <row r="4890" spans="1:8" x14ac:dyDescent="0.25">
      <c r="A4890">
        <v>4889</v>
      </c>
      <c r="B4890" s="579">
        <f t="shared" si="308"/>
        <v>236302.5</v>
      </c>
      <c r="C4890" s="586">
        <f t="shared" si="309"/>
        <v>3.5</v>
      </c>
      <c r="F4890">
        <v>4889</v>
      </c>
      <c r="G4890" s="587">
        <f t="shared" si="310"/>
        <v>472605</v>
      </c>
      <c r="H4890" s="586">
        <f t="shared" si="311"/>
        <v>7</v>
      </c>
    </row>
    <row r="4891" spans="1:8" x14ac:dyDescent="0.25">
      <c r="A4891">
        <v>4890</v>
      </c>
      <c r="B4891" s="579">
        <f t="shared" ref="B4891:B4954" si="312">3.5*$D$2</f>
        <v>236302.5</v>
      </c>
      <c r="C4891" s="586">
        <f t="shared" si="309"/>
        <v>3.5</v>
      </c>
      <c r="F4891">
        <v>4890</v>
      </c>
      <c r="G4891" s="587">
        <f t="shared" si="310"/>
        <v>472605</v>
      </c>
      <c r="H4891" s="586">
        <f t="shared" si="311"/>
        <v>7</v>
      </c>
    </row>
    <row r="4892" spans="1:8" x14ac:dyDescent="0.25">
      <c r="A4892">
        <v>4891</v>
      </c>
      <c r="B4892" s="579">
        <f t="shared" si="312"/>
        <v>236302.5</v>
      </c>
      <c r="C4892" s="586">
        <f t="shared" si="309"/>
        <v>3.5</v>
      </c>
      <c r="F4892">
        <v>4891</v>
      </c>
      <c r="G4892" s="587">
        <f t="shared" si="310"/>
        <v>472605</v>
      </c>
      <c r="H4892" s="586">
        <f t="shared" si="311"/>
        <v>7</v>
      </c>
    </row>
    <row r="4893" spans="1:8" x14ac:dyDescent="0.25">
      <c r="A4893">
        <v>4892</v>
      </c>
      <c r="B4893" s="579">
        <f t="shared" si="312"/>
        <v>236302.5</v>
      </c>
      <c r="C4893" s="586">
        <f t="shared" si="309"/>
        <v>3.5</v>
      </c>
      <c r="F4893">
        <v>4892</v>
      </c>
      <c r="G4893" s="587">
        <f t="shared" si="310"/>
        <v>472605</v>
      </c>
      <c r="H4893" s="586">
        <f t="shared" si="311"/>
        <v>7</v>
      </c>
    </row>
    <row r="4894" spans="1:8" x14ac:dyDescent="0.25">
      <c r="A4894">
        <v>4893</v>
      </c>
      <c r="B4894" s="579">
        <f t="shared" si="312"/>
        <v>236302.5</v>
      </c>
      <c r="C4894" s="586">
        <f t="shared" si="309"/>
        <v>3.5</v>
      </c>
      <c r="F4894">
        <v>4893</v>
      </c>
      <c r="G4894" s="587">
        <f t="shared" si="310"/>
        <v>472605</v>
      </c>
      <c r="H4894" s="586">
        <f t="shared" si="311"/>
        <v>7</v>
      </c>
    </row>
    <row r="4895" spans="1:8" x14ac:dyDescent="0.25">
      <c r="A4895">
        <v>4894</v>
      </c>
      <c r="B4895" s="579">
        <f t="shared" si="312"/>
        <v>236302.5</v>
      </c>
      <c r="C4895" s="586">
        <f t="shared" si="309"/>
        <v>3.5</v>
      </c>
      <c r="F4895">
        <v>4894</v>
      </c>
      <c r="G4895" s="587">
        <f t="shared" si="310"/>
        <v>472605</v>
      </c>
      <c r="H4895" s="586">
        <f t="shared" si="311"/>
        <v>7</v>
      </c>
    </row>
    <row r="4896" spans="1:8" x14ac:dyDescent="0.25">
      <c r="A4896">
        <v>4895</v>
      </c>
      <c r="B4896" s="579">
        <f t="shared" si="312"/>
        <v>236302.5</v>
      </c>
      <c r="C4896" s="586">
        <f t="shared" si="309"/>
        <v>3.5</v>
      </c>
      <c r="F4896">
        <v>4895</v>
      </c>
      <c r="G4896" s="587">
        <f t="shared" si="310"/>
        <v>472605</v>
      </c>
      <c r="H4896" s="586">
        <f t="shared" si="311"/>
        <v>7</v>
      </c>
    </row>
    <row r="4897" spans="1:8" x14ac:dyDescent="0.25">
      <c r="A4897">
        <v>4896</v>
      </c>
      <c r="B4897" s="579">
        <f t="shared" si="312"/>
        <v>236302.5</v>
      </c>
      <c r="C4897" s="586">
        <f t="shared" si="309"/>
        <v>3.5</v>
      </c>
      <c r="F4897">
        <v>4896</v>
      </c>
      <c r="G4897" s="587">
        <f t="shared" si="310"/>
        <v>472605</v>
      </c>
      <c r="H4897" s="586">
        <f t="shared" si="311"/>
        <v>7</v>
      </c>
    </row>
    <row r="4898" spans="1:8" x14ac:dyDescent="0.25">
      <c r="A4898">
        <v>4897</v>
      </c>
      <c r="B4898" s="579">
        <f t="shared" si="312"/>
        <v>236302.5</v>
      </c>
      <c r="C4898" s="586">
        <f t="shared" si="309"/>
        <v>3.5</v>
      </c>
      <c r="F4898">
        <v>4897</v>
      </c>
      <c r="G4898" s="587">
        <f t="shared" si="310"/>
        <v>472605</v>
      </c>
      <c r="H4898" s="586">
        <f t="shared" si="311"/>
        <v>7</v>
      </c>
    </row>
    <row r="4899" spans="1:8" x14ac:dyDescent="0.25">
      <c r="A4899">
        <v>4898</v>
      </c>
      <c r="B4899" s="579">
        <f t="shared" si="312"/>
        <v>236302.5</v>
      </c>
      <c r="C4899" s="586">
        <f t="shared" si="309"/>
        <v>3.5</v>
      </c>
      <c r="F4899">
        <v>4898</v>
      </c>
      <c r="G4899" s="587">
        <f t="shared" si="310"/>
        <v>472605</v>
      </c>
      <c r="H4899" s="586">
        <f t="shared" si="311"/>
        <v>7</v>
      </c>
    </row>
    <row r="4900" spans="1:8" x14ac:dyDescent="0.25">
      <c r="A4900">
        <v>4899</v>
      </c>
      <c r="B4900" s="579">
        <f t="shared" si="312"/>
        <v>236302.5</v>
      </c>
      <c r="C4900" s="586">
        <f t="shared" si="309"/>
        <v>3.5</v>
      </c>
      <c r="F4900">
        <v>4899</v>
      </c>
      <c r="G4900" s="587">
        <f t="shared" si="310"/>
        <v>472605</v>
      </c>
      <c r="H4900" s="586">
        <f t="shared" si="311"/>
        <v>7</v>
      </c>
    </row>
    <row r="4901" spans="1:8" x14ac:dyDescent="0.25">
      <c r="A4901">
        <v>4900</v>
      </c>
      <c r="B4901" s="579">
        <f t="shared" si="312"/>
        <v>236302.5</v>
      </c>
      <c r="C4901" s="586">
        <f t="shared" si="309"/>
        <v>3.5</v>
      </c>
      <c r="F4901">
        <v>4900</v>
      </c>
      <c r="G4901" s="587">
        <f t="shared" si="310"/>
        <v>472605</v>
      </c>
      <c r="H4901" s="586">
        <f t="shared" si="311"/>
        <v>7</v>
      </c>
    </row>
    <row r="4902" spans="1:8" x14ac:dyDescent="0.25">
      <c r="A4902">
        <v>4901</v>
      </c>
      <c r="B4902" s="579">
        <f t="shared" si="312"/>
        <v>236302.5</v>
      </c>
      <c r="C4902" s="586">
        <f t="shared" si="309"/>
        <v>3.5</v>
      </c>
      <c r="F4902">
        <v>4901</v>
      </c>
      <c r="G4902" s="587">
        <f t="shared" si="310"/>
        <v>472605</v>
      </c>
      <c r="H4902" s="586">
        <f t="shared" si="311"/>
        <v>7</v>
      </c>
    </row>
    <row r="4903" spans="1:8" x14ac:dyDescent="0.25">
      <c r="A4903">
        <v>4902</v>
      </c>
      <c r="B4903" s="579">
        <f t="shared" si="312"/>
        <v>236302.5</v>
      </c>
      <c r="C4903" s="586">
        <f t="shared" si="309"/>
        <v>3.5</v>
      </c>
      <c r="F4903">
        <v>4902</v>
      </c>
      <c r="G4903" s="587">
        <f t="shared" si="310"/>
        <v>472605</v>
      </c>
      <c r="H4903" s="586">
        <f t="shared" si="311"/>
        <v>7</v>
      </c>
    </row>
    <row r="4904" spans="1:8" x14ac:dyDescent="0.25">
      <c r="A4904">
        <v>4903</v>
      </c>
      <c r="B4904" s="579">
        <f t="shared" si="312"/>
        <v>236302.5</v>
      </c>
      <c r="C4904" s="586">
        <f t="shared" si="309"/>
        <v>3.5</v>
      </c>
      <c r="F4904">
        <v>4903</v>
      </c>
      <c r="G4904" s="587">
        <f t="shared" si="310"/>
        <v>472605</v>
      </c>
      <c r="H4904" s="586">
        <f t="shared" si="311"/>
        <v>7</v>
      </c>
    </row>
    <row r="4905" spans="1:8" x14ac:dyDescent="0.25">
      <c r="A4905">
        <v>4904</v>
      </c>
      <c r="B4905" s="579">
        <f t="shared" si="312"/>
        <v>236302.5</v>
      </c>
      <c r="C4905" s="586">
        <f t="shared" si="309"/>
        <v>3.5</v>
      </c>
      <c r="F4905">
        <v>4904</v>
      </c>
      <c r="G4905" s="587">
        <f t="shared" si="310"/>
        <v>472605</v>
      </c>
      <c r="H4905" s="586">
        <f t="shared" si="311"/>
        <v>7</v>
      </c>
    </row>
    <row r="4906" spans="1:8" x14ac:dyDescent="0.25">
      <c r="A4906">
        <v>4905</v>
      </c>
      <c r="B4906" s="579">
        <f t="shared" si="312"/>
        <v>236302.5</v>
      </c>
      <c r="C4906" s="586">
        <f t="shared" si="309"/>
        <v>3.5</v>
      </c>
      <c r="F4906">
        <v>4905</v>
      </c>
      <c r="G4906" s="587">
        <f t="shared" si="310"/>
        <v>472605</v>
      </c>
      <c r="H4906" s="586">
        <f t="shared" si="311"/>
        <v>7</v>
      </c>
    </row>
    <row r="4907" spans="1:8" x14ac:dyDescent="0.25">
      <c r="A4907">
        <v>4906</v>
      </c>
      <c r="B4907" s="579">
        <f t="shared" si="312"/>
        <v>236302.5</v>
      </c>
      <c r="C4907" s="586">
        <f t="shared" si="309"/>
        <v>3.5</v>
      </c>
      <c r="F4907">
        <v>4906</v>
      </c>
      <c r="G4907" s="587">
        <f t="shared" si="310"/>
        <v>472605</v>
      </c>
      <c r="H4907" s="586">
        <f t="shared" si="311"/>
        <v>7</v>
      </c>
    </row>
    <row r="4908" spans="1:8" x14ac:dyDescent="0.25">
      <c r="A4908">
        <v>4907</v>
      </c>
      <c r="B4908" s="579">
        <f t="shared" si="312"/>
        <v>236302.5</v>
      </c>
      <c r="C4908" s="586">
        <f t="shared" si="309"/>
        <v>3.5</v>
      </c>
      <c r="F4908">
        <v>4907</v>
      </c>
      <c r="G4908" s="587">
        <f t="shared" si="310"/>
        <v>472605</v>
      </c>
      <c r="H4908" s="586">
        <f t="shared" si="311"/>
        <v>7</v>
      </c>
    </row>
    <row r="4909" spans="1:8" x14ac:dyDescent="0.25">
      <c r="A4909">
        <v>4908</v>
      </c>
      <c r="B4909" s="579">
        <f t="shared" si="312"/>
        <v>236302.5</v>
      </c>
      <c r="C4909" s="586">
        <f t="shared" si="309"/>
        <v>3.5</v>
      </c>
      <c r="F4909">
        <v>4908</v>
      </c>
      <c r="G4909" s="587">
        <f t="shared" si="310"/>
        <v>472605</v>
      </c>
      <c r="H4909" s="586">
        <f t="shared" si="311"/>
        <v>7</v>
      </c>
    </row>
    <row r="4910" spans="1:8" x14ac:dyDescent="0.25">
      <c r="A4910">
        <v>4909</v>
      </c>
      <c r="B4910" s="579">
        <f t="shared" si="312"/>
        <v>236302.5</v>
      </c>
      <c r="C4910" s="586">
        <f t="shared" si="309"/>
        <v>3.5</v>
      </c>
      <c r="F4910">
        <v>4909</v>
      </c>
      <c r="G4910" s="587">
        <f t="shared" si="310"/>
        <v>472605</v>
      </c>
      <c r="H4910" s="586">
        <f t="shared" si="311"/>
        <v>7</v>
      </c>
    </row>
    <row r="4911" spans="1:8" x14ac:dyDescent="0.25">
      <c r="A4911">
        <v>4910</v>
      </c>
      <c r="B4911" s="579">
        <f t="shared" si="312"/>
        <v>236302.5</v>
      </c>
      <c r="C4911" s="586">
        <f t="shared" si="309"/>
        <v>3.5</v>
      </c>
      <c r="F4911">
        <v>4910</v>
      </c>
      <c r="G4911" s="587">
        <f t="shared" si="310"/>
        <v>472605</v>
      </c>
      <c r="H4911" s="586">
        <f t="shared" si="311"/>
        <v>7</v>
      </c>
    </row>
    <row r="4912" spans="1:8" x14ac:dyDescent="0.25">
      <c r="A4912">
        <v>4911</v>
      </c>
      <c r="B4912" s="579">
        <f t="shared" si="312"/>
        <v>236302.5</v>
      </c>
      <c r="C4912" s="586">
        <f t="shared" si="309"/>
        <v>3.5</v>
      </c>
      <c r="F4912">
        <v>4911</v>
      </c>
      <c r="G4912" s="587">
        <f t="shared" si="310"/>
        <v>472605</v>
      </c>
      <c r="H4912" s="586">
        <f t="shared" si="311"/>
        <v>7</v>
      </c>
    </row>
    <row r="4913" spans="1:8" x14ac:dyDescent="0.25">
      <c r="A4913">
        <v>4912</v>
      </c>
      <c r="B4913" s="579">
        <f t="shared" si="312"/>
        <v>236302.5</v>
      </c>
      <c r="C4913" s="586">
        <f t="shared" si="309"/>
        <v>3.5</v>
      </c>
      <c r="F4913">
        <v>4912</v>
      </c>
      <c r="G4913" s="587">
        <f t="shared" si="310"/>
        <v>472605</v>
      </c>
      <c r="H4913" s="586">
        <f t="shared" si="311"/>
        <v>7</v>
      </c>
    </row>
    <row r="4914" spans="1:8" x14ac:dyDescent="0.25">
      <c r="A4914">
        <v>4913</v>
      </c>
      <c r="B4914" s="579">
        <f t="shared" si="312"/>
        <v>236302.5</v>
      </c>
      <c r="C4914" s="586">
        <f t="shared" si="309"/>
        <v>3.5</v>
      </c>
      <c r="F4914">
        <v>4913</v>
      </c>
      <c r="G4914" s="587">
        <f t="shared" si="310"/>
        <v>472605</v>
      </c>
      <c r="H4914" s="586">
        <f t="shared" si="311"/>
        <v>7</v>
      </c>
    </row>
    <row r="4915" spans="1:8" x14ac:dyDescent="0.25">
      <c r="A4915">
        <v>4914</v>
      </c>
      <c r="B4915" s="579">
        <f t="shared" si="312"/>
        <v>236302.5</v>
      </c>
      <c r="C4915" s="586">
        <f t="shared" si="309"/>
        <v>3.5</v>
      </c>
      <c r="F4915">
        <v>4914</v>
      </c>
      <c r="G4915" s="587">
        <f t="shared" si="310"/>
        <v>472605</v>
      </c>
      <c r="H4915" s="586">
        <f t="shared" si="311"/>
        <v>7</v>
      </c>
    </row>
    <row r="4916" spans="1:8" x14ac:dyDescent="0.25">
      <c r="A4916">
        <v>4915</v>
      </c>
      <c r="B4916" s="579">
        <f t="shared" si="312"/>
        <v>236302.5</v>
      </c>
      <c r="C4916" s="586">
        <f t="shared" si="309"/>
        <v>3.5</v>
      </c>
      <c r="F4916">
        <v>4915</v>
      </c>
      <c r="G4916" s="587">
        <f t="shared" si="310"/>
        <v>472605</v>
      </c>
      <c r="H4916" s="586">
        <f t="shared" si="311"/>
        <v>7</v>
      </c>
    </row>
    <row r="4917" spans="1:8" x14ac:dyDescent="0.25">
      <c r="A4917">
        <v>4916</v>
      </c>
      <c r="B4917" s="579">
        <f t="shared" si="312"/>
        <v>236302.5</v>
      </c>
      <c r="C4917" s="586">
        <f t="shared" si="309"/>
        <v>3.5</v>
      </c>
      <c r="F4917">
        <v>4916</v>
      </c>
      <c r="G4917" s="587">
        <f t="shared" si="310"/>
        <v>472605</v>
      </c>
      <c r="H4917" s="586">
        <f t="shared" si="311"/>
        <v>7</v>
      </c>
    </row>
    <row r="4918" spans="1:8" x14ac:dyDescent="0.25">
      <c r="A4918">
        <v>4917</v>
      </c>
      <c r="B4918" s="579">
        <f t="shared" si="312"/>
        <v>236302.5</v>
      </c>
      <c r="C4918" s="586">
        <f t="shared" si="309"/>
        <v>3.5</v>
      </c>
      <c r="F4918">
        <v>4917</v>
      </c>
      <c r="G4918" s="587">
        <f t="shared" si="310"/>
        <v>472605</v>
      </c>
      <c r="H4918" s="586">
        <f t="shared" si="311"/>
        <v>7</v>
      </c>
    </row>
    <row r="4919" spans="1:8" x14ac:dyDescent="0.25">
      <c r="A4919">
        <v>4918</v>
      </c>
      <c r="B4919" s="579">
        <f t="shared" si="312"/>
        <v>236302.5</v>
      </c>
      <c r="C4919" s="586">
        <f t="shared" si="309"/>
        <v>3.5</v>
      </c>
      <c r="F4919">
        <v>4918</v>
      </c>
      <c r="G4919" s="587">
        <f t="shared" si="310"/>
        <v>472605</v>
      </c>
      <c r="H4919" s="586">
        <f t="shared" si="311"/>
        <v>7</v>
      </c>
    </row>
    <row r="4920" spans="1:8" x14ac:dyDescent="0.25">
      <c r="A4920">
        <v>4919</v>
      </c>
      <c r="B4920" s="579">
        <f t="shared" si="312"/>
        <v>236302.5</v>
      </c>
      <c r="C4920" s="586">
        <f t="shared" si="309"/>
        <v>3.5</v>
      </c>
      <c r="F4920">
        <v>4919</v>
      </c>
      <c r="G4920" s="587">
        <f t="shared" si="310"/>
        <v>472605</v>
      </c>
      <c r="H4920" s="586">
        <f t="shared" si="311"/>
        <v>7</v>
      </c>
    </row>
    <row r="4921" spans="1:8" x14ac:dyDescent="0.25">
      <c r="A4921">
        <v>4920</v>
      </c>
      <c r="B4921" s="579">
        <f t="shared" si="312"/>
        <v>236302.5</v>
      </c>
      <c r="C4921" s="586">
        <f t="shared" si="309"/>
        <v>3.5</v>
      </c>
      <c r="F4921">
        <v>4920</v>
      </c>
      <c r="G4921" s="587">
        <f t="shared" si="310"/>
        <v>472605</v>
      </c>
      <c r="H4921" s="586">
        <f t="shared" si="311"/>
        <v>7</v>
      </c>
    </row>
    <row r="4922" spans="1:8" x14ac:dyDescent="0.25">
      <c r="A4922">
        <v>4921</v>
      </c>
      <c r="B4922" s="579">
        <f t="shared" si="312"/>
        <v>236302.5</v>
      </c>
      <c r="C4922" s="586">
        <f t="shared" si="309"/>
        <v>3.5</v>
      </c>
      <c r="F4922">
        <v>4921</v>
      </c>
      <c r="G4922" s="587">
        <f t="shared" si="310"/>
        <v>472605</v>
      </c>
      <c r="H4922" s="586">
        <f t="shared" si="311"/>
        <v>7</v>
      </c>
    </row>
    <row r="4923" spans="1:8" x14ac:dyDescent="0.25">
      <c r="A4923">
        <v>4922</v>
      </c>
      <c r="B4923" s="579">
        <f t="shared" si="312"/>
        <v>236302.5</v>
      </c>
      <c r="C4923" s="586">
        <f t="shared" si="309"/>
        <v>3.5</v>
      </c>
      <c r="F4923">
        <v>4922</v>
      </c>
      <c r="G4923" s="587">
        <f t="shared" si="310"/>
        <v>472605</v>
      </c>
      <c r="H4923" s="586">
        <f t="shared" si="311"/>
        <v>7</v>
      </c>
    </row>
    <row r="4924" spans="1:8" x14ac:dyDescent="0.25">
      <c r="A4924">
        <v>4923</v>
      </c>
      <c r="B4924" s="579">
        <f t="shared" si="312"/>
        <v>236302.5</v>
      </c>
      <c r="C4924" s="586">
        <f t="shared" si="309"/>
        <v>3.5</v>
      </c>
      <c r="F4924">
        <v>4923</v>
      </c>
      <c r="G4924" s="587">
        <f t="shared" si="310"/>
        <v>472605</v>
      </c>
      <c r="H4924" s="586">
        <f t="shared" si="311"/>
        <v>7</v>
      </c>
    </row>
    <row r="4925" spans="1:8" x14ac:dyDescent="0.25">
      <c r="A4925">
        <v>4924</v>
      </c>
      <c r="B4925" s="579">
        <f t="shared" si="312"/>
        <v>236302.5</v>
      </c>
      <c r="C4925" s="586">
        <f t="shared" si="309"/>
        <v>3.5</v>
      </c>
      <c r="F4925">
        <v>4924</v>
      </c>
      <c r="G4925" s="587">
        <f t="shared" si="310"/>
        <v>472605</v>
      </c>
      <c r="H4925" s="586">
        <f t="shared" si="311"/>
        <v>7</v>
      </c>
    </row>
    <row r="4926" spans="1:8" x14ac:dyDescent="0.25">
      <c r="A4926">
        <v>4925</v>
      </c>
      <c r="B4926" s="579">
        <f t="shared" si="312"/>
        <v>236302.5</v>
      </c>
      <c r="C4926" s="586">
        <f t="shared" si="309"/>
        <v>3.5</v>
      </c>
      <c r="F4926">
        <v>4925</v>
      </c>
      <c r="G4926" s="587">
        <f t="shared" si="310"/>
        <v>472605</v>
      </c>
      <c r="H4926" s="586">
        <f t="shared" si="311"/>
        <v>7</v>
      </c>
    </row>
    <row r="4927" spans="1:8" x14ac:dyDescent="0.25">
      <c r="A4927">
        <v>4926</v>
      </c>
      <c r="B4927" s="579">
        <f t="shared" si="312"/>
        <v>236302.5</v>
      </c>
      <c r="C4927" s="586">
        <f t="shared" si="309"/>
        <v>3.5</v>
      </c>
      <c r="F4927">
        <v>4926</v>
      </c>
      <c r="G4927" s="587">
        <f t="shared" si="310"/>
        <v>472605</v>
      </c>
      <c r="H4927" s="586">
        <f t="shared" si="311"/>
        <v>7</v>
      </c>
    </row>
    <row r="4928" spans="1:8" x14ac:dyDescent="0.25">
      <c r="A4928">
        <v>4927</v>
      </c>
      <c r="B4928" s="579">
        <f t="shared" si="312"/>
        <v>236302.5</v>
      </c>
      <c r="C4928" s="586">
        <f t="shared" si="309"/>
        <v>3.5</v>
      </c>
      <c r="F4928">
        <v>4927</v>
      </c>
      <c r="G4928" s="587">
        <f t="shared" si="310"/>
        <v>472605</v>
      </c>
      <c r="H4928" s="586">
        <f t="shared" si="311"/>
        <v>7</v>
      </c>
    </row>
    <row r="4929" spans="1:8" x14ac:dyDescent="0.25">
      <c r="A4929">
        <v>4928</v>
      </c>
      <c r="B4929" s="579">
        <f t="shared" si="312"/>
        <v>236302.5</v>
      </c>
      <c r="C4929" s="586">
        <f t="shared" si="309"/>
        <v>3.5</v>
      </c>
      <c r="F4929">
        <v>4928</v>
      </c>
      <c r="G4929" s="587">
        <f t="shared" si="310"/>
        <v>472605</v>
      </c>
      <c r="H4929" s="586">
        <f t="shared" si="311"/>
        <v>7</v>
      </c>
    </row>
    <row r="4930" spans="1:8" x14ac:dyDescent="0.25">
      <c r="A4930">
        <v>4929</v>
      </c>
      <c r="B4930" s="579">
        <f t="shared" si="312"/>
        <v>236302.5</v>
      </c>
      <c r="C4930" s="586">
        <f t="shared" si="309"/>
        <v>3.5</v>
      </c>
      <c r="F4930">
        <v>4929</v>
      </c>
      <c r="G4930" s="587">
        <f t="shared" si="310"/>
        <v>472605</v>
      </c>
      <c r="H4930" s="586">
        <f t="shared" si="311"/>
        <v>7</v>
      </c>
    </row>
    <row r="4931" spans="1:8" x14ac:dyDescent="0.25">
      <c r="A4931">
        <v>4930</v>
      </c>
      <c r="B4931" s="579">
        <f t="shared" si="312"/>
        <v>236302.5</v>
      </c>
      <c r="C4931" s="586">
        <f t="shared" ref="C4931:C4994" si="313">B4931/$D$2</f>
        <v>3.5</v>
      </c>
      <c r="F4931">
        <v>4930</v>
      </c>
      <c r="G4931" s="587">
        <f t="shared" ref="G4931:G4994" si="314">H4931*$D$2</f>
        <v>472605</v>
      </c>
      <c r="H4931" s="586">
        <f t="shared" si="311"/>
        <v>7</v>
      </c>
    </row>
    <row r="4932" spans="1:8" x14ac:dyDescent="0.25">
      <c r="A4932">
        <v>4931</v>
      </c>
      <c r="B4932" s="579">
        <f t="shared" si="312"/>
        <v>236302.5</v>
      </c>
      <c r="C4932" s="586">
        <f t="shared" si="313"/>
        <v>3.5</v>
      </c>
      <c r="F4932">
        <v>4931</v>
      </c>
      <c r="G4932" s="587">
        <f t="shared" si="314"/>
        <v>472605</v>
      </c>
      <c r="H4932" s="586">
        <f t="shared" si="311"/>
        <v>7</v>
      </c>
    </row>
    <row r="4933" spans="1:8" x14ac:dyDescent="0.25">
      <c r="A4933">
        <v>4932</v>
      </c>
      <c r="B4933" s="579">
        <f t="shared" si="312"/>
        <v>236302.5</v>
      </c>
      <c r="C4933" s="586">
        <f t="shared" si="313"/>
        <v>3.5</v>
      </c>
      <c r="F4933">
        <v>4932</v>
      </c>
      <c r="G4933" s="587">
        <f t="shared" si="314"/>
        <v>472605</v>
      </c>
      <c r="H4933" s="586">
        <f t="shared" si="311"/>
        <v>7</v>
      </c>
    </row>
    <row r="4934" spans="1:8" x14ac:dyDescent="0.25">
      <c r="A4934">
        <v>4933</v>
      </c>
      <c r="B4934" s="579">
        <f t="shared" si="312"/>
        <v>236302.5</v>
      </c>
      <c r="C4934" s="586">
        <f t="shared" si="313"/>
        <v>3.5</v>
      </c>
      <c r="F4934">
        <v>4933</v>
      </c>
      <c r="G4934" s="587">
        <f t="shared" si="314"/>
        <v>472605</v>
      </c>
      <c r="H4934" s="586">
        <f t="shared" si="311"/>
        <v>7</v>
      </c>
    </row>
    <row r="4935" spans="1:8" x14ac:dyDescent="0.25">
      <c r="A4935">
        <v>4934</v>
      </c>
      <c r="B4935" s="579">
        <f t="shared" si="312"/>
        <v>236302.5</v>
      </c>
      <c r="C4935" s="586">
        <f t="shared" si="313"/>
        <v>3.5</v>
      </c>
      <c r="F4935">
        <v>4934</v>
      </c>
      <c r="G4935" s="587">
        <f t="shared" si="314"/>
        <v>472605</v>
      </c>
      <c r="H4935" s="586">
        <f t="shared" si="311"/>
        <v>7</v>
      </c>
    </row>
    <row r="4936" spans="1:8" x14ac:dyDescent="0.25">
      <c r="A4936">
        <v>4935</v>
      </c>
      <c r="B4936" s="579">
        <f t="shared" si="312"/>
        <v>236302.5</v>
      </c>
      <c r="C4936" s="586">
        <f t="shared" si="313"/>
        <v>3.5</v>
      </c>
      <c r="F4936">
        <v>4935</v>
      </c>
      <c r="G4936" s="587">
        <f t="shared" si="314"/>
        <v>472605</v>
      </c>
      <c r="H4936" s="586">
        <f t="shared" si="311"/>
        <v>7</v>
      </c>
    </row>
    <row r="4937" spans="1:8" x14ac:dyDescent="0.25">
      <c r="A4937">
        <v>4936</v>
      </c>
      <c r="B4937" s="579">
        <f t="shared" si="312"/>
        <v>236302.5</v>
      </c>
      <c r="C4937" s="586">
        <f t="shared" si="313"/>
        <v>3.5</v>
      </c>
      <c r="F4937">
        <v>4936</v>
      </c>
      <c r="G4937" s="587">
        <f t="shared" si="314"/>
        <v>472605</v>
      </c>
      <c r="H4937" s="586">
        <f t="shared" si="311"/>
        <v>7</v>
      </c>
    </row>
    <row r="4938" spans="1:8" x14ac:dyDescent="0.25">
      <c r="A4938">
        <v>4937</v>
      </c>
      <c r="B4938" s="579">
        <f t="shared" si="312"/>
        <v>236302.5</v>
      </c>
      <c r="C4938" s="586">
        <f t="shared" si="313"/>
        <v>3.5</v>
      </c>
      <c r="F4938">
        <v>4937</v>
      </c>
      <c r="G4938" s="587">
        <f t="shared" si="314"/>
        <v>472605</v>
      </c>
      <c r="H4938" s="586">
        <f t="shared" si="311"/>
        <v>7</v>
      </c>
    </row>
    <row r="4939" spans="1:8" x14ac:dyDescent="0.25">
      <c r="A4939">
        <v>4938</v>
      </c>
      <c r="B4939" s="579">
        <f t="shared" si="312"/>
        <v>236302.5</v>
      </c>
      <c r="C4939" s="586">
        <f t="shared" si="313"/>
        <v>3.5</v>
      </c>
      <c r="F4939">
        <v>4938</v>
      </c>
      <c r="G4939" s="587">
        <f t="shared" si="314"/>
        <v>472605</v>
      </c>
      <c r="H4939" s="586">
        <f t="shared" si="311"/>
        <v>7</v>
      </c>
    </row>
    <row r="4940" spans="1:8" x14ac:dyDescent="0.25">
      <c r="A4940">
        <v>4939</v>
      </c>
      <c r="B4940" s="579">
        <f t="shared" si="312"/>
        <v>236302.5</v>
      </c>
      <c r="C4940" s="586">
        <f t="shared" si="313"/>
        <v>3.5</v>
      </c>
      <c r="F4940">
        <v>4939</v>
      </c>
      <c r="G4940" s="587">
        <f t="shared" si="314"/>
        <v>472605</v>
      </c>
      <c r="H4940" s="586">
        <f t="shared" si="311"/>
        <v>7</v>
      </c>
    </row>
    <row r="4941" spans="1:8" x14ac:dyDescent="0.25">
      <c r="A4941">
        <v>4940</v>
      </c>
      <c r="B4941" s="579">
        <f t="shared" si="312"/>
        <v>236302.5</v>
      </c>
      <c r="C4941" s="586">
        <f t="shared" si="313"/>
        <v>3.5</v>
      </c>
      <c r="F4941">
        <v>4940</v>
      </c>
      <c r="G4941" s="587">
        <f t="shared" si="314"/>
        <v>472605</v>
      </c>
      <c r="H4941" s="586">
        <f t="shared" si="311"/>
        <v>7</v>
      </c>
    </row>
    <row r="4942" spans="1:8" x14ac:dyDescent="0.25">
      <c r="A4942">
        <v>4941</v>
      </c>
      <c r="B4942" s="579">
        <f t="shared" si="312"/>
        <v>236302.5</v>
      </c>
      <c r="C4942" s="586">
        <f t="shared" si="313"/>
        <v>3.5</v>
      </c>
      <c r="F4942">
        <v>4941</v>
      </c>
      <c r="G4942" s="587">
        <f t="shared" si="314"/>
        <v>472605</v>
      </c>
      <c r="H4942" s="586">
        <f t="shared" si="311"/>
        <v>7</v>
      </c>
    </row>
    <row r="4943" spans="1:8" x14ac:dyDescent="0.25">
      <c r="A4943">
        <v>4942</v>
      </c>
      <c r="B4943" s="579">
        <f t="shared" si="312"/>
        <v>236302.5</v>
      </c>
      <c r="C4943" s="586">
        <f t="shared" si="313"/>
        <v>3.5</v>
      </c>
      <c r="F4943">
        <v>4942</v>
      </c>
      <c r="G4943" s="587">
        <f t="shared" si="314"/>
        <v>472605</v>
      </c>
      <c r="H4943" s="586">
        <f t="shared" si="311"/>
        <v>7</v>
      </c>
    </row>
    <row r="4944" spans="1:8" x14ac:dyDescent="0.25">
      <c r="A4944">
        <v>4943</v>
      </c>
      <c r="B4944" s="579">
        <f t="shared" si="312"/>
        <v>236302.5</v>
      </c>
      <c r="C4944" s="586">
        <f t="shared" si="313"/>
        <v>3.5</v>
      </c>
      <c r="F4944">
        <v>4943</v>
      </c>
      <c r="G4944" s="587">
        <f t="shared" si="314"/>
        <v>472605</v>
      </c>
      <c r="H4944" s="586">
        <f t="shared" si="311"/>
        <v>7</v>
      </c>
    </row>
    <row r="4945" spans="1:8" x14ac:dyDescent="0.25">
      <c r="A4945">
        <v>4944</v>
      </c>
      <c r="B4945" s="579">
        <f t="shared" si="312"/>
        <v>236302.5</v>
      </c>
      <c r="C4945" s="586">
        <f t="shared" si="313"/>
        <v>3.5</v>
      </c>
      <c r="F4945">
        <v>4944</v>
      </c>
      <c r="G4945" s="587">
        <f t="shared" si="314"/>
        <v>472605</v>
      </c>
      <c r="H4945" s="586">
        <f t="shared" si="311"/>
        <v>7</v>
      </c>
    </row>
    <row r="4946" spans="1:8" x14ac:dyDescent="0.25">
      <c r="A4946">
        <v>4945</v>
      </c>
      <c r="B4946" s="579">
        <f t="shared" si="312"/>
        <v>236302.5</v>
      </c>
      <c r="C4946" s="586">
        <f t="shared" si="313"/>
        <v>3.5</v>
      </c>
      <c r="F4946">
        <v>4945</v>
      </c>
      <c r="G4946" s="587">
        <f t="shared" si="314"/>
        <v>472605</v>
      </c>
      <c r="H4946" s="586">
        <f t="shared" si="311"/>
        <v>7</v>
      </c>
    </row>
    <row r="4947" spans="1:8" x14ac:dyDescent="0.25">
      <c r="A4947">
        <v>4946</v>
      </c>
      <c r="B4947" s="579">
        <f t="shared" si="312"/>
        <v>236302.5</v>
      </c>
      <c r="C4947" s="586">
        <f t="shared" si="313"/>
        <v>3.5</v>
      </c>
      <c r="F4947">
        <v>4946</v>
      </c>
      <c r="G4947" s="587">
        <f t="shared" si="314"/>
        <v>472605</v>
      </c>
      <c r="H4947" s="586">
        <f t="shared" ref="H4947:H5001" si="315">$L$7</f>
        <v>7</v>
      </c>
    </row>
    <row r="4948" spans="1:8" x14ac:dyDescent="0.25">
      <c r="A4948">
        <v>4947</v>
      </c>
      <c r="B4948" s="579">
        <f t="shared" si="312"/>
        <v>236302.5</v>
      </c>
      <c r="C4948" s="586">
        <f t="shared" si="313"/>
        <v>3.5</v>
      </c>
      <c r="F4948">
        <v>4947</v>
      </c>
      <c r="G4948" s="587">
        <f t="shared" si="314"/>
        <v>472605</v>
      </c>
      <c r="H4948" s="586">
        <f t="shared" si="315"/>
        <v>7</v>
      </c>
    </row>
    <row r="4949" spans="1:8" x14ac:dyDescent="0.25">
      <c r="A4949">
        <v>4948</v>
      </c>
      <c r="B4949" s="579">
        <f t="shared" si="312"/>
        <v>236302.5</v>
      </c>
      <c r="C4949" s="586">
        <f t="shared" si="313"/>
        <v>3.5</v>
      </c>
      <c r="F4949">
        <v>4948</v>
      </c>
      <c r="G4949" s="587">
        <f t="shared" si="314"/>
        <v>472605</v>
      </c>
      <c r="H4949" s="586">
        <f t="shared" si="315"/>
        <v>7</v>
      </c>
    </row>
    <row r="4950" spans="1:8" x14ac:dyDescent="0.25">
      <c r="A4950">
        <v>4949</v>
      </c>
      <c r="B4950" s="579">
        <f t="shared" si="312"/>
        <v>236302.5</v>
      </c>
      <c r="C4950" s="586">
        <f t="shared" si="313"/>
        <v>3.5</v>
      </c>
      <c r="F4950">
        <v>4949</v>
      </c>
      <c r="G4950" s="587">
        <f t="shared" si="314"/>
        <v>472605</v>
      </c>
      <c r="H4950" s="586">
        <f t="shared" si="315"/>
        <v>7</v>
      </c>
    </row>
    <row r="4951" spans="1:8" x14ac:dyDescent="0.25">
      <c r="A4951">
        <v>4950</v>
      </c>
      <c r="B4951" s="579">
        <f t="shared" si="312"/>
        <v>236302.5</v>
      </c>
      <c r="C4951" s="586">
        <f t="shared" si="313"/>
        <v>3.5</v>
      </c>
      <c r="F4951">
        <v>4950</v>
      </c>
      <c r="G4951" s="587">
        <f t="shared" si="314"/>
        <v>472605</v>
      </c>
      <c r="H4951" s="586">
        <f t="shared" si="315"/>
        <v>7</v>
      </c>
    </row>
    <row r="4952" spans="1:8" x14ac:dyDescent="0.25">
      <c r="A4952">
        <v>4951</v>
      </c>
      <c r="B4952" s="579">
        <f t="shared" si="312"/>
        <v>236302.5</v>
      </c>
      <c r="C4952" s="586">
        <f t="shared" si="313"/>
        <v>3.5</v>
      </c>
      <c r="F4952">
        <v>4951</v>
      </c>
      <c r="G4952" s="587">
        <f t="shared" si="314"/>
        <v>472605</v>
      </c>
      <c r="H4952" s="586">
        <f t="shared" si="315"/>
        <v>7</v>
      </c>
    </row>
    <row r="4953" spans="1:8" x14ac:dyDescent="0.25">
      <c r="A4953">
        <v>4952</v>
      </c>
      <c r="B4953" s="579">
        <f t="shared" si="312"/>
        <v>236302.5</v>
      </c>
      <c r="C4953" s="586">
        <f t="shared" si="313"/>
        <v>3.5</v>
      </c>
      <c r="F4953">
        <v>4952</v>
      </c>
      <c r="G4953" s="587">
        <f t="shared" si="314"/>
        <v>472605</v>
      </c>
      <c r="H4953" s="586">
        <f t="shared" si="315"/>
        <v>7</v>
      </c>
    </row>
    <row r="4954" spans="1:8" x14ac:dyDescent="0.25">
      <c r="A4954">
        <v>4953</v>
      </c>
      <c r="B4954" s="579">
        <f t="shared" si="312"/>
        <v>236302.5</v>
      </c>
      <c r="C4954" s="586">
        <f t="shared" si="313"/>
        <v>3.5</v>
      </c>
      <c r="F4954">
        <v>4953</v>
      </c>
      <c r="G4954" s="587">
        <f t="shared" si="314"/>
        <v>472605</v>
      </c>
      <c r="H4954" s="586">
        <f t="shared" si="315"/>
        <v>7</v>
      </c>
    </row>
    <row r="4955" spans="1:8" x14ac:dyDescent="0.25">
      <c r="A4955">
        <v>4954</v>
      </c>
      <c r="B4955" s="579">
        <f t="shared" ref="B4955:B5001" si="316">3.5*$D$2</f>
        <v>236302.5</v>
      </c>
      <c r="C4955" s="586">
        <f t="shared" si="313"/>
        <v>3.5</v>
      </c>
      <c r="F4955">
        <v>4954</v>
      </c>
      <c r="G4955" s="587">
        <f t="shared" si="314"/>
        <v>472605</v>
      </c>
      <c r="H4955" s="586">
        <f t="shared" si="315"/>
        <v>7</v>
      </c>
    </row>
    <row r="4956" spans="1:8" x14ac:dyDescent="0.25">
      <c r="A4956">
        <v>4955</v>
      </c>
      <c r="B4956" s="579">
        <f t="shared" si="316"/>
        <v>236302.5</v>
      </c>
      <c r="C4956" s="586">
        <f t="shared" si="313"/>
        <v>3.5</v>
      </c>
      <c r="F4956">
        <v>4955</v>
      </c>
      <c r="G4956" s="587">
        <f t="shared" si="314"/>
        <v>472605</v>
      </c>
      <c r="H4956" s="586">
        <f t="shared" si="315"/>
        <v>7</v>
      </c>
    </row>
    <row r="4957" spans="1:8" x14ac:dyDescent="0.25">
      <c r="A4957">
        <v>4956</v>
      </c>
      <c r="B4957" s="579">
        <f t="shared" si="316"/>
        <v>236302.5</v>
      </c>
      <c r="C4957" s="586">
        <f t="shared" si="313"/>
        <v>3.5</v>
      </c>
      <c r="F4957">
        <v>4956</v>
      </c>
      <c r="G4957" s="587">
        <f t="shared" si="314"/>
        <v>472605</v>
      </c>
      <c r="H4957" s="586">
        <f t="shared" si="315"/>
        <v>7</v>
      </c>
    </row>
    <row r="4958" spans="1:8" x14ac:dyDescent="0.25">
      <c r="A4958">
        <v>4957</v>
      </c>
      <c r="B4958" s="579">
        <f t="shared" si="316"/>
        <v>236302.5</v>
      </c>
      <c r="C4958" s="586">
        <f t="shared" si="313"/>
        <v>3.5</v>
      </c>
      <c r="F4958">
        <v>4957</v>
      </c>
      <c r="G4958" s="587">
        <f t="shared" si="314"/>
        <v>472605</v>
      </c>
      <c r="H4958" s="586">
        <f t="shared" si="315"/>
        <v>7</v>
      </c>
    </row>
    <row r="4959" spans="1:8" x14ac:dyDescent="0.25">
      <c r="A4959">
        <v>4958</v>
      </c>
      <c r="B4959" s="579">
        <f t="shared" si="316"/>
        <v>236302.5</v>
      </c>
      <c r="C4959" s="586">
        <f t="shared" si="313"/>
        <v>3.5</v>
      </c>
      <c r="F4959">
        <v>4958</v>
      </c>
      <c r="G4959" s="587">
        <f t="shared" si="314"/>
        <v>472605</v>
      </c>
      <c r="H4959" s="586">
        <f t="shared" si="315"/>
        <v>7</v>
      </c>
    </row>
    <row r="4960" spans="1:8" x14ac:dyDescent="0.25">
      <c r="A4960">
        <v>4959</v>
      </c>
      <c r="B4960" s="579">
        <f t="shared" si="316"/>
        <v>236302.5</v>
      </c>
      <c r="C4960" s="586">
        <f t="shared" si="313"/>
        <v>3.5</v>
      </c>
      <c r="F4960">
        <v>4959</v>
      </c>
      <c r="G4960" s="587">
        <f t="shared" si="314"/>
        <v>472605</v>
      </c>
      <c r="H4960" s="586">
        <f t="shared" si="315"/>
        <v>7</v>
      </c>
    </row>
    <row r="4961" spans="1:8" x14ac:dyDescent="0.25">
      <c r="A4961">
        <v>4960</v>
      </c>
      <c r="B4961" s="579">
        <f t="shared" si="316"/>
        <v>236302.5</v>
      </c>
      <c r="C4961" s="586">
        <f t="shared" si="313"/>
        <v>3.5</v>
      </c>
      <c r="F4961">
        <v>4960</v>
      </c>
      <c r="G4961" s="587">
        <f t="shared" si="314"/>
        <v>472605</v>
      </c>
      <c r="H4961" s="586">
        <f t="shared" si="315"/>
        <v>7</v>
      </c>
    </row>
    <row r="4962" spans="1:8" x14ac:dyDescent="0.25">
      <c r="A4962">
        <v>4961</v>
      </c>
      <c r="B4962" s="579">
        <f t="shared" si="316"/>
        <v>236302.5</v>
      </c>
      <c r="C4962" s="586">
        <f t="shared" si="313"/>
        <v>3.5</v>
      </c>
      <c r="F4962">
        <v>4961</v>
      </c>
      <c r="G4962" s="587">
        <f t="shared" si="314"/>
        <v>472605</v>
      </c>
      <c r="H4962" s="586">
        <f t="shared" si="315"/>
        <v>7</v>
      </c>
    </row>
    <row r="4963" spans="1:8" x14ac:dyDescent="0.25">
      <c r="A4963">
        <v>4962</v>
      </c>
      <c r="B4963" s="579">
        <f t="shared" si="316"/>
        <v>236302.5</v>
      </c>
      <c r="C4963" s="586">
        <f t="shared" si="313"/>
        <v>3.5</v>
      </c>
      <c r="F4963">
        <v>4962</v>
      </c>
      <c r="G4963" s="587">
        <f t="shared" si="314"/>
        <v>472605</v>
      </c>
      <c r="H4963" s="586">
        <f t="shared" si="315"/>
        <v>7</v>
      </c>
    </row>
    <row r="4964" spans="1:8" x14ac:dyDescent="0.25">
      <c r="A4964">
        <v>4963</v>
      </c>
      <c r="B4964" s="579">
        <f t="shared" si="316"/>
        <v>236302.5</v>
      </c>
      <c r="C4964" s="586">
        <f t="shared" si="313"/>
        <v>3.5</v>
      </c>
      <c r="F4964">
        <v>4963</v>
      </c>
      <c r="G4964" s="587">
        <f t="shared" si="314"/>
        <v>472605</v>
      </c>
      <c r="H4964" s="586">
        <f t="shared" si="315"/>
        <v>7</v>
      </c>
    </row>
    <row r="4965" spans="1:8" x14ac:dyDescent="0.25">
      <c r="A4965">
        <v>4964</v>
      </c>
      <c r="B4965" s="579">
        <f t="shared" si="316"/>
        <v>236302.5</v>
      </c>
      <c r="C4965" s="586">
        <f t="shared" si="313"/>
        <v>3.5</v>
      </c>
      <c r="F4965">
        <v>4964</v>
      </c>
      <c r="G4965" s="587">
        <f t="shared" si="314"/>
        <v>472605</v>
      </c>
      <c r="H4965" s="586">
        <f t="shared" si="315"/>
        <v>7</v>
      </c>
    </row>
    <row r="4966" spans="1:8" x14ac:dyDescent="0.25">
      <c r="A4966">
        <v>4965</v>
      </c>
      <c r="B4966" s="579">
        <f t="shared" si="316"/>
        <v>236302.5</v>
      </c>
      <c r="C4966" s="586">
        <f t="shared" si="313"/>
        <v>3.5</v>
      </c>
      <c r="F4966">
        <v>4965</v>
      </c>
      <c r="G4966" s="587">
        <f t="shared" si="314"/>
        <v>472605</v>
      </c>
      <c r="H4966" s="586">
        <f t="shared" si="315"/>
        <v>7</v>
      </c>
    </row>
    <row r="4967" spans="1:8" x14ac:dyDescent="0.25">
      <c r="A4967">
        <v>4966</v>
      </c>
      <c r="B4967" s="579">
        <f t="shared" si="316"/>
        <v>236302.5</v>
      </c>
      <c r="C4967" s="586">
        <f t="shared" si="313"/>
        <v>3.5</v>
      </c>
      <c r="F4967">
        <v>4966</v>
      </c>
      <c r="G4967" s="587">
        <f t="shared" si="314"/>
        <v>472605</v>
      </c>
      <c r="H4967" s="586">
        <f t="shared" si="315"/>
        <v>7</v>
      </c>
    </row>
    <row r="4968" spans="1:8" x14ac:dyDescent="0.25">
      <c r="A4968">
        <v>4967</v>
      </c>
      <c r="B4968" s="579">
        <f t="shared" si="316"/>
        <v>236302.5</v>
      </c>
      <c r="C4968" s="586">
        <f t="shared" si="313"/>
        <v>3.5</v>
      </c>
      <c r="F4968">
        <v>4967</v>
      </c>
      <c r="G4968" s="587">
        <f t="shared" si="314"/>
        <v>472605</v>
      </c>
      <c r="H4968" s="586">
        <f t="shared" si="315"/>
        <v>7</v>
      </c>
    </row>
    <row r="4969" spans="1:8" x14ac:dyDescent="0.25">
      <c r="A4969">
        <v>4968</v>
      </c>
      <c r="B4969" s="579">
        <f t="shared" si="316"/>
        <v>236302.5</v>
      </c>
      <c r="C4969" s="586">
        <f t="shared" si="313"/>
        <v>3.5</v>
      </c>
      <c r="F4969">
        <v>4968</v>
      </c>
      <c r="G4969" s="587">
        <f t="shared" si="314"/>
        <v>472605</v>
      </c>
      <c r="H4969" s="586">
        <f t="shared" si="315"/>
        <v>7</v>
      </c>
    </row>
    <row r="4970" spans="1:8" x14ac:dyDescent="0.25">
      <c r="A4970">
        <v>4969</v>
      </c>
      <c r="B4970" s="579">
        <f t="shared" si="316"/>
        <v>236302.5</v>
      </c>
      <c r="C4970" s="586">
        <f t="shared" si="313"/>
        <v>3.5</v>
      </c>
      <c r="F4970">
        <v>4969</v>
      </c>
      <c r="G4970" s="587">
        <f t="shared" si="314"/>
        <v>472605</v>
      </c>
      <c r="H4970" s="586">
        <f t="shared" si="315"/>
        <v>7</v>
      </c>
    </row>
    <row r="4971" spans="1:8" x14ac:dyDescent="0.25">
      <c r="A4971">
        <v>4970</v>
      </c>
      <c r="B4971" s="579">
        <f t="shared" si="316"/>
        <v>236302.5</v>
      </c>
      <c r="C4971" s="586">
        <f t="shared" si="313"/>
        <v>3.5</v>
      </c>
      <c r="F4971">
        <v>4970</v>
      </c>
      <c r="G4971" s="587">
        <f t="shared" si="314"/>
        <v>472605</v>
      </c>
      <c r="H4971" s="586">
        <f t="shared" si="315"/>
        <v>7</v>
      </c>
    </row>
    <row r="4972" spans="1:8" x14ac:dyDescent="0.25">
      <c r="A4972">
        <v>4971</v>
      </c>
      <c r="B4972" s="579">
        <f t="shared" si="316"/>
        <v>236302.5</v>
      </c>
      <c r="C4972" s="586">
        <f t="shared" si="313"/>
        <v>3.5</v>
      </c>
      <c r="F4972">
        <v>4971</v>
      </c>
      <c r="G4972" s="587">
        <f t="shared" si="314"/>
        <v>472605</v>
      </c>
      <c r="H4972" s="586">
        <f t="shared" si="315"/>
        <v>7</v>
      </c>
    </row>
    <row r="4973" spans="1:8" x14ac:dyDescent="0.25">
      <c r="A4973">
        <v>4972</v>
      </c>
      <c r="B4973" s="579">
        <f t="shared" si="316"/>
        <v>236302.5</v>
      </c>
      <c r="C4973" s="586">
        <f t="shared" si="313"/>
        <v>3.5</v>
      </c>
      <c r="F4973">
        <v>4972</v>
      </c>
      <c r="G4973" s="587">
        <f t="shared" si="314"/>
        <v>472605</v>
      </c>
      <c r="H4973" s="586">
        <f t="shared" si="315"/>
        <v>7</v>
      </c>
    </row>
    <row r="4974" spans="1:8" x14ac:dyDescent="0.25">
      <c r="A4974">
        <v>4973</v>
      </c>
      <c r="B4974" s="579">
        <f t="shared" si="316"/>
        <v>236302.5</v>
      </c>
      <c r="C4974" s="586">
        <f t="shared" si="313"/>
        <v>3.5</v>
      </c>
      <c r="F4974">
        <v>4973</v>
      </c>
      <c r="G4974" s="587">
        <f t="shared" si="314"/>
        <v>472605</v>
      </c>
      <c r="H4974" s="586">
        <f t="shared" si="315"/>
        <v>7</v>
      </c>
    </row>
    <row r="4975" spans="1:8" x14ac:dyDescent="0.25">
      <c r="A4975">
        <v>4974</v>
      </c>
      <c r="B4975" s="579">
        <f t="shared" si="316"/>
        <v>236302.5</v>
      </c>
      <c r="C4975" s="586">
        <f t="shared" si="313"/>
        <v>3.5</v>
      </c>
      <c r="F4975">
        <v>4974</v>
      </c>
      <c r="G4975" s="587">
        <f t="shared" si="314"/>
        <v>472605</v>
      </c>
      <c r="H4975" s="586">
        <f t="shared" si="315"/>
        <v>7</v>
      </c>
    </row>
    <row r="4976" spans="1:8" x14ac:dyDescent="0.25">
      <c r="A4976">
        <v>4975</v>
      </c>
      <c r="B4976" s="579">
        <f t="shared" si="316"/>
        <v>236302.5</v>
      </c>
      <c r="C4976" s="586">
        <f t="shared" si="313"/>
        <v>3.5</v>
      </c>
      <c r="F4976">
        <v>4975</v>
      </c>
      <c r="G4976" s="587">
        <f t="shared" si="314"/>
        <v>472605</v>
      </c>
      <c r="H4976" s="586">
        <f t="shared" si="315"/>
        <v>7</v>
      </c>
    </row>
    <row r="4977" spans="1:8" x14ac:dyDescent="0.25">
      <c r="A4977">
        <v>4976</v>
      </c>
      <c r="B4977" s="579">
        <f t="shared" si="316"/>
        <v>236302.5</v>
      </c>
      <c r="C4977" s="586">
        <f t="shared" si="313"/>
        <v>3.5</v>
      </c>
      <c r="F4977">
        <v>4976</v>
      </c>
      <c r="G4977" s="587">
        <f t="shared" si="314"/>
        <v>472605</v>
      </c>
      <c r="H4977" s="586">
        <f t="shared" si="315"/>
        <v>7</v>
      </c>
    </row>
    <row r="4978" spans="1:8" x14ac:dyDescent="0.25">
      <c r="A4978">
        <v>4977</v>
      </c>
      <c r="B4978" s="579">
        <f t="shared" si="316"/>
        <v>236302.5</v>
      </c>
      <c r="C4978" s="586">
        <f t="shared" si="313"/>
        <v>3.5</v>
      </c>
      <c r="F4978">
        <v>4977</v>
      </c>
      <c r="G4978" s="587">
        <f t="shared" si="314"/>
        <v>472605</v>
      </c>
      <c r="H4978" s="586">
        <f t="shared" si="315"/>
        <v>7</v>
      </c>
    </row>
    <row r="4979" spans="1:8" x14ac:dyDescent="0.25">
      <c r="A4979">
        <v>4978</v>
      </c>
      <c r="B4979" s="579">
        <f t="shared" si="316"/>
        <v>236302.5</v>
      </c>
      <c r="C4979" s="586">
        <f t="shared" si="313"/>
        <v>3.5</v>
      </c>
      <c r="F4979">
        <v>4978</v>
      </c>
      <c r="G4979" s="587">
        <f t="shared" si="314"/>
        <v>472605</v>
      </c>
      <c r="H4979" s="586">
        <f t="shared" si="315"/>
        <v>7</v>
      </c>
    </row>
    <row r="4980" spans="1:8" x14ac:dyDescent="0.25">
      <c r="A4980">
        <v>4979</v>
      </c>
      <c r="B4980" s="579">
        <f t="shared" si="316"/>
        <v>236302.5</v>
      </c>
      <c r="C4980" s="586">
        <f t="shared" si="313"/>
        <v>3.5</v>
      </c>
      <c r="F4980">
        <v>4979</v>
      </c>
      <c r="G4980" s="587">
        <f t="shared" si="314"/>
        <v>472605</v>
      </c>
      <c r="H4980" s="586">
        <f t="shared" si="315"/>
        <v>7</v>
      </c>
    </row>
    <row r="4981" spans="1:8" x14ac:dyDescent="0.25">
      <c r="A4981">
        <v>4980</v>
      </c>
      <c r="B4981" s="579">
        <f t="shared" si="316"/>
        <v>236302.5</v>
      </c>
      <c r="C4981" s="586">
        <f t="shared" si="313"/>
        <v>3.5</v>
      </c>
      <c r="F4981">
        <v>4980</v>
      </c>
      <c r="G4981" s="587">
        <f t="shared" si="314"/>
        <v>472605</v>
      </c>
      <c r="H4981" s="586">
        <f t="shared" si="315"/>
        <v>7</v>
      </c>
    </row>
    <row r="4982" spans="1:8" x14ac:dyDescent="0.25">
      <c r="A4982">
        <v>4981</v>
      </c>
      <c r="B4982" s="579">
        <f t="shared" si="316"/>
        <v>236302.5</v>
      </c>
      <c r="C4982" s="586">
        <f t="shared" si="313"/>
        <v>3.5</v>
      </c>
      <c r="F4982">
        <v>4981</v>
      </c>
      <c r="G4982" s="587">
        <f t="shared" si="314"/>
        <v>472605</v>
      </c>
      <c r="H4982" s="586">
        <f t="shared" si="315"/>
        <v>7</v>
      </c>
    </row>
    <row r="4983" spans="1:8" x14ac:dyDescent="0.25">
      <c r="A4983">
        <v>4982</v>
      </c>
      <c r="B4983" s="579">
        <f t="shared" si="316"/>
        <v>236302.5</v>
      </c>
      <c r="C4983" s="586">
        <f t="shared" si="313"/>
        <v>3.5</v>
      </c>
      <c r="F4983">
        <v>4982</v>
      </c>
      <c r="G4983" s="587">
        <f t="shared" si="314"/>
        <v>472605</v>
      </c>
      <c r="H4983" s="586">
        <f t="shared" si="315"/>
        <v>7</v>
      </c>
    </row>
    <row r="4984" spans="1:8" x14ac:dyDescent="0.25">
      <c r="A4984">
        <v>4983</v>
      </c>
      <c r="B4984" s="579">
        <f t="shared" si="316"/>
        <v>236302.5</v>
      </c>
      <c r="C4984" s="586">
        <f t="shared" si="313"/>
        <v>3.5</v>
      </c>
      <c r="F4984">
        <v>4983</v>
      </c>
      <c r="G4984" s="587">
        <f t="shared" si="314"/>
        <v>472605</v>
      </c>
      <c r="H4984" s="586">
        <f t="shared" si="315"/>
        <v>7</v>
      </c>
    </row>
    <row r="4985" spans="1:8" x14ac:dyDescent="0.25">
      <c r="A4985">
        <v>4984</v>
      </c>
      <c r="B4985" s="579">
        <f t="shared" si="316"/>
        <v>236302.5</v>
      </c>
      <c r="C4985" s="586">
        <f t="shared" si="313"/>
        <v>3.5</v>
      </c>
      <c r="F4985">
        <v>4984</v>
      </c>
      <c r="G4985" s="587">
        <f t="shared" si="314"/>
        <v>472605</v>
      </c>
      <c r="H4985" s="586">
        <f t="shared" si="315"/>
        <v>7</v>
      </c>
    </row>
    <row r="4986" spans="1:8" x14ac:dyDescent="0.25">
      <c r="A4986">
        <v>4985</v>
      </c>
      <c r="B4986" s="579">
        <f t="shared" si="316"/>
        <v>236302.5</v>
      </c>
      <c r="C4986" s="586">
        <f t="shared" si="313"/>
        <v>3.5</v>
      </c>
      <c r="F4986">
        <v>4985</v>
      </c>
      <c r="G4986" s="587">
        <f t="shared" si="314"/>
        <v>472605</v>
      </c>
      <c r="H4986" s="586">
        <f t="shared" si="315"/>
        <v>7</v>
      </c>
    </row>
    <row r="4987" spans="1:8" x14ac:dyDescent="0.25">
      <c r="A4987">
        <v>4986</v>
      </c>
      <c r="B4987" s="579">
        <f t="shared" si="316"/>
        <v>236302.5</v>
      </c>
      <c r="C4987" s="586">
        <f t="shared" si="313"/>
        <v>3.5</v>
      </c>
      <c r="F4987">
        <v>4986</v>
      </c>
      <c r="G4987" s="587">
        <f t="shared" si="314"/>
        <v>472605</v>
      </c>
      <c r="H4987" s="586">
        <f t="shared" si="315"/>
        <v>7</v>
      </c>
    </row>
    <row r="4988" spans="1:8" x14ac:dyDescent="0.25">
      <c r="A4988">
        <v>4987</v>
      </c>
      <c r="B4988" s="579">
        <f t="shared" si="316"/>
        <v>236302.5</v>
      </c>
      <c r="C4988" s="586">
        <f t="shared" si="313"/>
        <v>3.5</v>
      </c>
      <c r="F4988">
        <v>4987</v>
      </c>
      <c r="G4988" s="587">
        <f t="shared" si="314"/>
        <v>472605</v>
      </c>
      <c r="H4988" s="586">
        <f t="shared" si="315"/>
        <v>7</v>
      </c>
    </row>
    <row r="4989" spans="1:8" x14ac:dyDescent="0.25">
      <c r="A4989">
        <v>4988</v>
      </c>
      <c r="B4989" s="579">
        <f t="shared" si="316"/>
        <v>236302.5</v>
      </c>
      <c r="C4989" s="586">
        <f t="shared" si="313"/>
        <v>3.5</v>
      </c>
      <c r="F4989">
        <v>4988</v>
      </c>
      <c r="G4989" s="587">
        <f t="shared" si="314"/>
        <v>472605</v>
      </c>
      <c r="H4989" s="586">
        <f t="shared" si="315"/>
        <v>7</v>
      </c>
    </row>
    <row r="4990" spans="1:8" x14ac:dyDescent="0.25">
      <c r="A4990">
        <v>4989</v>
      </c>
      <c r="B4990" s="579">
        <f t="shared" si="316"/>
        <v>236302.5</v>
      </c>
      <c r="C4990" s="586">
        <f t="shared" si="313"/>
        <v>3.5</v>
      </c>
      <c r="F4990">
        <v>4989</v>
      </c>
      <c r="G4990" s="587">
        <f t="shared" si="314"/>
        <v>472605</v>
      </c>
      <c r="H4990" s="586">
        <f t="shared" si="315"/>
        <v>7</v>
      </c>
    </row>
    <row r="4991" spans="1:8" x14ac:dyDescent="0.25">
      <c r="A4991">
        <v>4990</v>
      </c>
      <c r="B4991" s="579">
        <f t="shared" si="316"/>
        <v>236302.5</v>
      </c>
      <c r="C4991" s="586">
        <f t="shared" si="313"/>
        <v>3.5</v>
      </c>
      <c r="F4991">
        <v>4990</v>
      </c>
      <c r="G4991" s="587">
        <f t="shared" si="314"/>
        <v>472605</v>
      </c>
      <c r="H4991" s="586">
        <f t="shared" si="315"/>
        <v>7</v>
      </c>
    </row>
    <row r="4992" spans="1:8" x14ac:dyDescent="0.25">
      <c r="A4992">
        <v>4991</v>
      </c>
      <c r="B4992" s="579">
        <f t="shared" si="316"/>
        <v>236302.5</v>
      </c>
      <c r="C4992" s="586">
        <f t="shared" si="313"/>
        <v>3.5</v>
      </c>
      <c r="F4992">
        <v>4991</v>
      </c>
      <c r="G4992" s="587">
        <f t="shared" si="314"/>
        <v>472605</v>
      </c>
      <c r="H4992" s="586">
        <f t="shared" si="315"/>
        <v>7</v>
      </c>
    </row>
    <row r="4993" spans="1:8" x14ac:dyDescent="0.25">
      <c r="A4993">
        <v>4992</v>
      </c>
      <c r="B4993" s="579">
        <f t="shared" si="316"/>
        <v>236302.5</v>
      </c>
      <c r="C4993" s="586">
        <f t="shared" si="313"/>
        <v>3.5</v>
      </c>
      <c r="F4993">
        <v>4992</v>
      </c>
      <c r="G4993" s="587">
        <f t="shared" si="314"/>
        <v>472605</v>
      </c>
      <c r="H4993" s="586">
        <f t="shared" si="315"/>
        <v>7</v>
      </c>
    </row>
    <row r="4994" spans="1:8" x14ac:dyDescent="0.25">
      <c r="A4994">
        <v>4993</v>
      </c>
      <c r="B4994" s="579">
        <f t="shared" si="316"/>
        <v>236302.5</v>
      </c>
      <c r="C4994" s="586">
        <f t="shared" si="313"/>
        <v>3.5</v>
      </c>
      <c r="F4994">
        <v>4993</v>
      </c>
      <c r="G4994" s="587">
        <f t="shared" si="314"/>
        <v>472605</v>
      </c>
      <c r="H4994" s="586">
        <f t="shared" si="315"/>
        <v>7</v>
      </c>
    </row>
    <row r="4995" spans="1:8" x14ac:dyDescent="0.25">
      <c r="A4995">
        <v>4994</v>
      </c>
      <c r="B4995" s="579">
        <f t="shared" si="316"/>
        <v>236302.5</v>
      </c>
      <c r="C4995" s="586">
        <f t="shared" ref="C4995:C5001" si="317">B4995/$D$2</f>
        <v>3.5</v>
      </c>
      <c r="F4995">
        <v>4994</v>
      </c>
      <c r="G4995" s="587">
        <f t="shared" ref="G4995:G5001" si="318">H4995*$D$2</f>
        <v>472605</v>
      </c>
      <c r="H4995" s="586">
        <f t="shared" si="315"/>
        <v>7</v>
      </c>
    </row>
    <row r="4996" spans="1:8" x14ac:dyDescent="0.25">
      <c r="A4996">
        <v>4995</v>
      </c>
      <c r="B4996" s="579">
        <f t="shared" si="316"/>
        <v>236302.5</v>
      </c>
      <c r="C4996" s="586">
        <f t="shared" si="317"/>
        <v>3.5</v>
      </c>
      <c r="F4996">
        <v>4995</v>
      </c>
      <c r="G4996" s="587">
        <f t="shared" si="318"/>
        <v>472605</v>
      </c>
      <c r="H4996" s="586">
        <f t="shared" si="315"/>
        <v>7</v>
      </c>
    </row>
    <row r="4997" spans="1:8" x14ac:dyDescent="0.25">
      <c r="A4997">
        <v>4996</v>
      </c>
      <c r="B4997" s="579">
        <f t="shared" si="316"/>
        <v>236302.5</v>
      </c>
      <c r="C4997" s="586">
        <f t="shared" si="317"/>
        <v>3.5</v>
      </c>
      <c r="F4997">
        <v>4996</v>
      </c>
      <c r="G4997" s="587">
        <f t="shared" si="318"/>
        <v>472605</v>
      </c>
      <c r="H4997" s="586">
        <f t="shared" si="315"/>
        <v>7</v>
      </c>
    </row>
    <row r="4998" spans="1:8" x14ac:dyDescent="0.25">
      <c r="A4998">
        <v>4997</v>
      </c>
      <c r="B4998" s="579">
        <f t="shared" si="316"/>
        <v>236302.5</v>
      </c>
      <c r="C4998" s="586">
        <f t="shared" si="317"/>
        <v>3.5</v>
      </c>
      <c r="F4998">
        <v>4997</v>
      </c>
      <c r="G4998" s="587">
        <f t="shared" si="318"/>
        <v>472605</v>
      </c>
      <c r="H4998" s="586">
        <f t="shared" si="315"/>
        <v>7</v>
      </c>
    </row>
    <row r="4999" spans="1:8" x14ac:dyDescent="0.25">
      <c r="A4999">
        <v>4998</v>
      </c>
      <c r="B4999" s="579">
        <f t="shared" si="316"/>
        <v>236302.5</v>
      </c>
      <c r="C4999" s="586">
        <f t="shared" si="317"/>
        <v>3.5</v>
      </c>
      <c r="F4999">
        <v>4998</v>
      </c>
      <c r="G4999" s="587">
        <f t="shared" si="318"/>
        <v>472605</v>
      </c>
      <c r="H4999" s="586">
        <f t="shared" si="315"/>
        <v>7</v>
      </c>
    </row>
    <row r="5000" spans="1:8" x14ac:dyDescent="0.25">
      <c r="A5000">
        <v>4999</v>
      </c>
      <c r="B5000" s="579">
        <f t="shared" si="316"/>
        <v>236302.5</v>
      </c>
      <c r="C5000" s="586">
        <f t="shared" si="317"/>
        <v>3.5</v>
      </c>
      <c r="F5000">
        <v>4999</v>
      </c>
      <c r="G5000" s="587">
        <f t="shared" si="318"/>
        <v>472605</v>
      </c>
      <c r="H5000" s="586">
        <f t="shared" si="315"/>
        <v>7</v>
      </c>
    </row>
    <row r="5001" spans="1:8" x14ac:dyDescent="0.25">
      <c r="A5001">
        <v>5000</v>
      </c>
      <c r="B5001" s="579">
        <f t="shared" si="316"/>
        <v>236302.5</v>
      </c>
      <c r="C5001" s="586">
        <f t="shared" si="317"/>
        <v>3.5</v>
      </c>
      <c r="F5001">
        <v>5000</v>
      </c>
      <c r="G5001" s="587">
        <f t="shared" si="318"/>
        <v>472605</v>
      </c>
      <c r="H5001" s="586">
        <f t="shared" si="315"/>
        <v>7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L325"/>
  <sheetViews>
    <sheetView showGridLines="0" topLeftCell="C1" zoomScale="70" zoomScaleNormal="70" zoomScalePageLayoutView="150" workbookViewId="0">
      <pane ySplit="16" topLeftCell="A27" activePane="bottomLeft" state="frozen"/>
      <selection activeCell="C1" sqref="C1"/>
      <selection pane="bottomLeft" activeCell="AF37" sqref="AF37"/>
    </sheetView>
  </sheetViews>
  <sheetFormatPr defaultColWidth="8.85546875" defaultRowHeight="12.75" outlineLevelRow="1" outlineLevelCol="1" x14ac:dyDescent="0.2"/>
  <cols>
    <col min="1" max="1" width="12.42578125" style="413" hidden="1" customWidth="1" outlineLevel="1"/>
    <col min="2" max="2" width="1.7109375" style="414" customWidth="1" outlineLevel="1"/>
    <col min="3" max="3" width="57.85546875" style="417" bestFit="1" customWidth="1"/>
    <col min="4" max="4" width="14.28515625" style="414" hidden="1" customWidth="1"/>
    <col min="5" max="5" width="13.7109375" style="414" hidden="1" customWidth="1"/>
    <col min="6" max="6" width="16" style="414" hidden="1" customWidth="1"/>
    <col min="7" max="7" width="13.7109375" style="177" customWidth="1"/>
    <col min="8" max="8" width="14.85546875" style="178" hidden="1" customWidth="1" outlineLevel="1"/>
    <col min="9" max="9" width="15.7109375" style="178" hidden="1" customWidth="1" outlineLevel="1"/>
    <col min="10" max="10" width="13.85546875" style="178" hidden="1" customWidth="1" outlineLevel="1"/>
    <col min="11" max="11" width="16.42578125" style="178" hidden="1" customWidth="1" outlineLevel="1"/>
    <col min="12" max="12" width="16.28515625" style="178" hidden="1" customWidth="1" outlineLevel="1"/>
    <col min="13" max="13" width="1.42578125" style="414" customWidth="1" collapsed="1"/>
    <col min="14" max="14" width="14.85546875" style="415" hidden="1" customWidth="1"/>
    <col min="15" max="15" width="14.85546875" style="416" hidden="1" customWidth="1"/>
    <col min="16" max="16" width="2.140625" style="414" hidden="1" customWidth="1"/>
    <col min="17" max="17" width="14.85546875" style="415" customWidth="1"/>
    <col min="18" max="18" width="16.28515625" style="416" customWidth="1"/>
    <col min="19" max="19" width="1.42578125" style="414" customWidth="1"/>
    <col min="20" max="20" width="14.85546875" style="415" customWidth="1"/>
    <col min="21" max="21" width="16.85546875" style="416" customWidth="1"/>
    <col min="22" max="22" width="1.42578125" style="414" customWidth="1"/>
    <col min="23" max="23" width="14.85546875" style="415" customWidth="1"/>
    <col min="24" max="24" width="16.85546875" style="416" customWidth="1"/>
    <col min="25" max="25" width="1.42578125" style="414" customWidth="1"/>
    <col min="26" max="26" width="14.85546875" style="415" customWidth="1"/>
    <col min="27" max="27" width="19" style="416" customWidth="1"/>
    <col min="28" max="28" width="1.42578125" style="414" customWidth="1"/>
    <col min="29" max="29" width="14.85546875" style="415" customWidth="1"/>
    <col min="30" max="30" width="17" style="416" customWidth="1"/>
    <col min="31" max="31" width="8.85546875" style="417"/>
    <col min="32" max="32" width="21.7109375" style="417" customWidth="1"/>
    <col min="33" max="16384" width="8.85546875" style="417"/>
  </cols>
  <sheetData>
    <row r="1" spans="1:38" hidden="1" x14ac:dyDescent="0.2"/>
    <row r="2" spans="1:38" s="383" customFormat="1" ht="26.25" x14ac:dyDescent="0.4">
      <c r="C2" s="449" t="str">
        <f>'Start Here - Data Entry '!D3&amp;" - SALARY EXPENSES"</f>
        <v>Legacy Options HS - SALARY EXPENSES</v>
      </c>
      <c r="F2" s="379"/>
      <c r="I2" s="379"/>
      <c r="N2" s="379"/>
      <c r="R2" s="445"/>
      <c r="W2" s="450" t="s">
        <v>252</v>
      </c>
      <c r="AE2" s="520"/>
      <c r="AF2" s="520"/>
      <c r="AG2" s="520"/>
      <c r="AH2" s="520"/>
      <c r="AI2" s="520"/>
      <c r="AJ2" s="520"/>
      <c r="AK2" s="520"/>
      <c r="AL2" s="520"/>
    </row>
    <row r="3" spans="1:38" s="383" customFormat="1" ht="21" x14ac:dyDescent="0.35">
      <c r="F3" s="380"/>
      <c r="I3" s="380"/>
      <c r="N3" s="380"/>
      <c r="W3" s="450" t="s">
        <v>253</v>
      </c>
      <c r="AE3" s="520"/>
      <c r="AF3" s="520"/>
      <c r="AG3" s="520"/>
      <c r="AH3" s="520"/>
      <c r="AI3" s="520"/>
      <c r="AJ3" s="520"/>
      <c r="AK3" s="520"/>
      <c r="AL3" s="520"/>
    </row>
    <row r="4" spans="1:38" s="383" customFormat="1" ht="18.75" x14ac:dyDescent="0.3">
      <c r="F4" s="381"/>
      <c r="I4" s="381"/>
      <c r="N4" s="381"/>
      <c r="W4" s="386" t="s">
        <v>333</v>
      </c>
      <c r="AE4" s="520"/>
      <c r="AF4" s="520"/>
      <c r="AG4" s="520"/>
      <c r="AH4" s="520"/>
      <c r="AI4" s="520"/>
      <c r="AJ4" s="520"/>
      <c r="AK4" s="520"/>
      <c r="AL4" s="520"/>
    </row>
    <row r="5" spans="1:38" s="383" customFormat="1" ht="21" x14ac:dyDescent="0.35">
      <c r="A5" s="382"/>
      <c r="F5" s="381"/>
      <c r="H5" s="384"/>
      <c r="I5" s="384"/>
      <c r="J5" s="384"/>
      <c r="K5" s="384"/>
      <c r="L5" s="384"/>
      <c r="N5" s="384"/>
      <c r="O5" s="385"/>
      <c r="P5" s="385"/>
      <c r="Q5" s="460" t="s">
        <v>336</v>
      </c>
      <c r="S5" s="385"/>
      <c r="T5" s="385"/>
      <c r="U5" s="385"/>
      <c r="V5" s="385"/>
      <c r="W5" s="451" t="s">
        <v>334</v>
      </c>
      <c r="AA5" s="385"/>
      <c r="AB5" s="385"/>
      <c r="AC5" s="385"/>
      <c r="AD5" s="385"/>
      <c r="AE5" s="520"/>
      <c r="AF5" s="520"/>
      <c r="AG5" s="520"/>
      <c r="AH5" s="520"/>
      <c r="AI5" s="520"/>
      <c r="AJ5" s="520"/>
      <c r="AK5" s="520"/>
      <c r="AL5" s="520"/>
    </row>
    <row r="6" spans="1:38" s="387" customFormat="1" ht="18.75" x14ac:dyDescent="0.3">
      <c r="A6" s="386"/>
      <c r="C6" s="390"/>
      <c r="D6" s="412"/>
      <c r="E6" s="412"/>
      <c r="F6" s="381"/>
      <c r="G6" s="412"/>
      <c r="H6" s="388"/>
      <c r="I6" s="389"/>
      <c r="J6" s="388"/>
      <c r="K6" s="388"/>
      <c r="L6" s="388"/>
      <c r="M6" s="388"/>
      <c r="N6" s="389"/>
      <c r="O6" s="390"/>
      <c r="P6" s="390"/>
      <c r="Q6" s="390"/>
      <c r="R6" s="390"/>
      <c r="S6" s="390"/>
      <c r="T6" s="390"/>
      <c r="U6" s="390"/>
      <c r="V6" s="390"/>
      <c r="W6" s="452" t="s">
        <v>384</v>
      </c>
      <c r="X6" s="390"/>
      <c r="Y6" s="390"/>
      <c r="Z6" s="390"/>
      <c r="AA6" s="390"/>
      <c r="AB6" s="390"/>
      <c r="AC6" s="390"/>
      <c r="AD6" s="390"/>
      <c r="AE6" s="521"/>
      <c r="AF6" s="521"/>
      <c r="AG6" s="521"/>
      <c r="AH6" s="521"/>
      <c r="AI6" s="521"/>
      <c r="AJ6" s="521"/>
      <c r="AK6" s="521"/>
      <c r="AL6" s="521"/>
    </row>
    <row r="7" spans="1:38" x14ac:dyDescent="0.2">
      <c r="C7" s="383"/>
      <c r="D7" s="385"/>
      <c r="E7" s="385"/>
      <c r="F7" s="381"/>
      <c r="G7" s="383"/>
      <c r="AE7" s="522"/>
      <c r="AF7" s="522"/>
      <c r="AG7" s="522"/>
      <c r="AH7" s="522"/>
      <c r="AI7" s="522"/>
      <c r="AJ7" s="522"/>
      <c r="AK7" s="522"/>
      <c r="AL7" s="522"/>
    </row>
    <row r="8" spans="1:38" ht="21.75" hidden="1" customHeight="1" outlineLevel="1" x14ac:dyDescent="0.2">
      <c r="C8" s="633" t="s">
        <v>150</v>
      </c>
      <c r="D8" s="634"/>
      <c r="E8" s="634"/>
      <c r="F8" s="635"/>
      <c r="G8" s="636"/>
      <c r="AE8" s="522"/>
      <c r="AF8" s="522"/>
      <c r="AG8" s="522"/>
      <c r="AH8" s="522"/>
      <c r="AI8" s="522"/>
      <c r="AJ8" s="522"/>
      <c r="AK8" s="522"/>
      <c r="AL8" s="522"/>
    </row>
    <row r="9" spans="1:38" ht="15" hidden="1" outlineLevel="1" x14ac:dyDescent="0.25">
      <c r="C9" s="418" t="s">
        <v>151</v>
      </c>
      <c r="D9" s="419"/>
      <c r="E9" s="420"/>
      <c r="F9" s="420"/>
      <c r="G9" s="421"/>
      <c r="H9" s="422"/>
      <c r="I9" s="422"/>
      <c r="J9" s="422"/>
      <c r="K9" s="422"/>
      <c r="L9" s="422"/>
      <c r="M9" s="423"/>
      <c r="N9" s="424">
        <v>0</v>
      </c>
      <c r="O9" s="425"/>
      <c r="P9" s="426"/>
      <c r="Q9" s="427">
        <f>VALUE('Calculations - HIDE'!$K$214)</f>
        <v>0.6</v>
      </c>
      <c r="R9" s="425"/>
      <c r="S9" s="426"/>
      <c r="T9" s="424">
        <f>'Calculations - HIDE'!$Q$214</f>
        <v>0.6</v>
      </c>
      <c r="U9" s="425"/>
      <c r="V9" s="426"/>
      <c r="W9" s="424">
        <f>'Calculations - HIDE'!$W$214</f>
        <v>0.6</v>
      </c>
      <c r="X9" s="425"/>
      <c r="Y9" s="426"/>
      <c r="Z9" s="424">
        <f>'Calculations - HIDE'!$AC$214</f>
        <v>0.6</v>
      </c>
      <c r="AA9" s="425"/>
      <c r="AB9" s="426"/>
      <c r="AC9" s="424">
        <f>'Calculations - HIDE'!$AI$214</f>
        <v>0.6</v>
      </c>
      <c r="AD9" s="425"/>
      <c r="AE9" s="522"/>
      <c r="AF9" s="522"/>
      <c r="AG9" s="522"/>
      <c r="AH9" s="522"/>
      <c r="AI9" s="522"/>
      <c r="AJ9" s="522"/>
      <c r="AK9" s="522"/>
      <c r="AL9" s="522"/>
    </row>
    <row r="10" spans="1:38" ht="15" hidden="1" outlineLevel="1" x14ac:dyDescent="0.25">
      <c r="C10" s="418" t="s">
        <v>152</v>
      </c>
      <c r="D10" s="419"/>
      <c r="E10" s="420"/>
      <c r="F10" s="420"/>
      <c r="G10" s="421"/>
      <c r="H10" s="422"/>
      <c r="I10" s="422"/>
      <c r="J10" s="422"/>
      <c r="K10" s="422"/>
      <c r="L10" s="422"/>
      <c r="M10" s="423"/>
      <c r="N10" s="424">
        <v>0</v>
      </c>
      <c r="O10" s="425"/>
      <c r="P10" s="426"/>
      <c r="Q10" s="427">
        <f>'Calculations - HIDE'!$K$239</f>
        <v>0.8</v>
      </c>
      <c r="R10" s="425"/>
      <c r="S10" s="426"/>
      <c r="T10" s="424">
        <f>'Calculations - HIDE'!$Q$239</f>
        <v>0.8</v>
      </c>
      <c r="U10" s="425"/>
      <c r="V10" s="426"/>
      <c r="W10" s="424">
        <f>'Calculations - HIDE'!$W$239</f>
        <v>0.8</v>
      </c>
      <c r="X10" s="425"/>
      <c r="Y10" s="426"/>
      <c r="Z10" s="424">
        <f>'Calculations - HIDE'!$AC$239</f>
        <v>0.8</v>
      </c>
      <c r="AA10" s="425"/>
      <c r="AB10" s="426"/>
      <c r="AC10" s="424">
        <f>'Calculations - HIDE'!$AI$239</f>
        <v>0.8</v>
      </c>
      <c r="AD10" s="425"/>
      <c r="AE10" s="522"/>
      <c r="AF10" s="522"/>
      <c r="AG10" s="522"/>
      <c r="AH10" s="522"/>
      <c r="AI10" s="522"/>
      <c r="AJ10" s="522"/>
      <c r="AK10" s="522"/>
      <c r="AL10" s="522"/>
    </row>
    <row r="11" spans="1:38" ht="15" hidden="1" outlineLevel="1" x14ac:dyDescent="0.25">
      <c r="C11" s="418" t="s">
        <v>153</v>
      </c>
      <c r="D11" s="419"/>
      <c r="E11" s="420"/>
      <c r="F11" s="420"/>
      <c r="G11" s="421"/>
      <c r="H11" s="422"/>
      <c r="I11" s="422"/>
      <c r="J11" s="422"/>
      <c r="K11" s="422"/>
      <c r="L11" s="422"/>
      <c r="M11" s="423"/>
      <c r="N11" s="424">
        <v>0</v>
      </c>
      <c r="O11" s="425"/>
      <c r="P11" s="426"/>
      <c r="Q11" s="428">
        <f>'Calculations - HIDE'!$K$192</f>
        <v>1</v>
      </c>
      <c r="R11" s="425"/>
      <c r="S11" s="426"/>
      <c r="T11" s="424">
        <f>'Calculations - HIDE'!$Q$192</f>
        <v>1</v>
      </c>
      <c r="U11" s="425"/>
      <c r="V11" s="426"/>
      <c r="W11" s="424">
        <f>'Calculations - HIDE'!$W$192</f>
        <v>1</v>
      </c>
      <c r="X11" s="425"/>
      <c r="Y11" s="426"/>
      <c r="Z11" s="424">
        <f>'Calculations - HIDE'!$AC$192</f>
        <v>1.5</v>
      </c>
      <c r="AA11" s="425"/>
      <c r="AB11" s="426"/>
      <c r="AC11" s="424">
        <f>'Calculations - HIDE'!$AI$192</f>
        <v>1.5</v>
      </c>
      <c r="AD11" s="425"/>
      <c r="AE11" s="522"/>
      <c r="AF11" s="522"/>
      <c r="AG11" s="522"/>
      <c r="AH11" s="522"/>
      <c r="AI11" s="522"/>
      <c r="AJ11" s="522"/>
      <c r="AK11" s="522"/>
      <c r="AL11" s="522"/>
    </row>
    <row r="12" spans="1:38" ht="15" hidden="1" outlineLevel="1" x14ac:dyDescent="0.25">
      <c r="C12" s="418" t="s">
        <v>154</v>
      </c>
      <c r="D12" s="419"/>
      <c r="E12" s="420"/>
      <c r="F12" s="420"/>
      <c r="G12" s="421"/>
      <c r="H12" s="422"/>
      <c r="I12" s="422"/>
      <c r="J12" s="422"/>
      <c r="K12" s="422"/>
      <c r="L12" s="422"/>
      <c r="M12" s="423"/>
      <c r="N12" s="424">
        <v>0</v>
      </c>
      <c r="O12" s="425"/>
      <c r="P12" s="426"/>
      <c r="Q12" s="424">
        <f>VALUE(Q13+Q14)</f>
        <v>0</v>
      </c>
      <c r="R12" s="425"/>
      <c r="S12" s="426"/>
      <c r="T12" s="424">
        <f>T13+T14</f>
        <v>0</v>
      </c>
      <c r="U12" s="425"/>
      <c r="V12" s="426"/>
      <c r="W12" s="424">
        <f>W13+W14</f>
        <v>0</v>
      </c>
      <c r="X12" s="425"/>
      <c r="Y12" s="426"/>
      <c r="Z12" s="424">
        <f>Z13+Z14</f>
        <v>0</v>
      </c>
      <c r="AA12" s="425"/>
      <c r="AB12" s="426"/>
      <c r="AC12" s="424">
        <f>AC13+AC14</f>
        <v>0</v>
      </c>
      <c r="AD12" s="425"/>
      <c r="AE12" s="522"/>
      <c r="AF12" s="522"/>
      <c r="AG12" s="522"/>
      <c r="AH12" s="522"/>
      <c r="AI12" s="522"/>
      <c r="AJ12" s="522"/>
      <c r="AK12" s="522"/>
      <c r="AL12" s="522"/>
    </row>
    <row r="13" spans="1:38" ht="22.5" hidden="1" customHeight="1" outlineLevel="1" x14ac:dyDescent="0.25">
      <c r="C13" s="429" t="s">
        <v>155</v>
      </c>
      <c r="D13" s="419"/>
      <c r="E13" s="420"/>
      <c r="F13" s="420"/>
      <c r="G13" s="430"/>
      <c r="H13" s="422"/>
      <c r="I13" s="422"/>
      <c r="J13" s="422"/>
      <c r="K13" s="422"/>
      <c r="L13" s="422"/>
      <c r="M13" s="423"/>
      <c r="N13" s="424">
        <v>0</v>
      </c>
      <c r="O13" s="425"/>
      <c r="P13" s="426"/>
      <c r="Q13" s="431">
        <f>VALUE('Calculations - HIDE'!$K$168)</f>
        <v>0</v>
      </c>
      <c r="R13" s="425"/>
      <c r="S13" s="426"/>
      <c r="T13" s="424">
        <f>'Calculations - HIDE'!$Q$168</f>
        <v>0</v>
      </c>
      <c r="U13" s="425"/>
      <c r="V13" s="426"/>
      <c r="W13" s="424">
        <f>'Calculations - HIDE'!$W$168</f>
        <v>0</v>
      </c>
      <c r="X13" s="425"/>
      <c r="Y13" s="426"/>
      <c r="Z13" s="424">
        <f>'Calculations - HIDE'!$AC$168</f>
        <v>0</v>
      </c>
      <c r="AA13" s="425"/>
      <c r="AB13" s="426"/>
      <c r="AC13" s="424">
        <f>'Calculations - HIDE'!$AI$168</f>
        <v>0</v>
      </c>
      <c r="AD13" s="425"/>
      <c r="AE13" s="522"/>
      <c r="AF13" s="522"/>
      <c r="AG13" s="522"/>
      <c r="AH13" s="522"/>
      <c r="AI13" s="522"/>
      <c r="AJ13" s="522"/>
      <c r="AK13" s="522"/>
      <c r="AL13" s="522"/>
    </row>
    <row r="14" spans="1:38" ht="15.75" hidden="1" customHeight="1" outlineLevel="1" thickBot="1" x14ac:dyDescent="0.3">
      <c r="C14" s="432" t="s">
        <v>156</v>
      </c>
      <c r="D14" s="446"/>
      <c r="E14" s="447"/>
      <c r="F14" s="447"/>
      <c r="G14" s="433"/>
      <c r="H14" s="422"/>
      <c r="I14" s="422"/>
      <c r="J14" s="422"/>
      <c r="K14" s="422"/>
      <c r="L14" s="422"/>
      <c r="M14" s="423"/>
      <c r="N14" s="424">
        <v>0</v>
      </c>
      <c r="O14" s="425"/>
      <c r="P14" s="426"/>
      <c r="Q14" s="427">
        <f>VALUE('Calculations - HIDE'!$K$100)</f>
        <v>0</v>
      </c>
      <c r="R14" s="425"/>
      <c r="S14" s="426"/>
      <c r="T14" s="424">
        <f>'Calculations - HIDE'!$Q$100</f>
        <v>0</v>
      </c>
      <c r="U14" s="425"/>
      <c r="V14" s="426"/>
      <c r="W14" s="424">
        <f>'Calculations - HIDE'!$W$100</f>
        <v>0</v>
      </c>
      <c r="X14" s="425"/>
      <c r="Y14" s="426"/>
      <c r="Z14" s="424">
        <f>'Calculations - HIDE'!$AC$100</f>
        <v>0</v>
      </c>
      <c r="AA14" s="425"/>
      <c r="AB14" s="426"/>
      <c r="AC14" s="424">
        <f>'Calculations - HIDE'!$AI$100</f>
        <v>0</v>
      </c>
      <c r="AD14" s="425"/>
      <c r="AE14" s="522"/>
      <c r="AF14" s="522"/>
      <c r="AG14" s="522"/>
      <c r="AH14" s="522"/>
      <c r="AI14" s="522"/>
      <c r="AJ14" s="522"/>
      <c r="AK14" s="522"/>
      <c r="AL14" s="522"/>
    </row>
    <row r="15" spans="1:38" ht="15.75" collapsed="1" x14ac:dyDescent="0.25">
      <c r="D15" s="637"/>
      <c r="E15" s="637"/>
      <c r="F15" s="637"/>
      <c r="Q15" s="415" t="s">
        <v>437</v>
      </c>
      <c r="T15" s="415" t="s">
        <v>438</v>
      </c>
      <c r="W15" s="415" t="s">
        <v>439</v>
      </c>
      <c r="Z15" s="415" t="s">
        <v>440</v>
      </c>
      <c r="AC15" s="415" t="s">
        <v>441</v>
      </c>
      <c r="AE15" s="522"/>
      <c r="AF15" s="522"/>
      <c r="AG15" s="522"/>
      <c r="AH15" s="522"/>
      <c r="AI15" s="522"/>
      <c r="AJ15" s="522"/>
      <c r="AK15" s="522"/>
      <c r="AL15" s="522"/>
    </row>
    <row r="16" spans="1:38" s="434" customFormat="1" ht="78.75" customHeight="1" x14ac:dyDescent="0.2">
      <c r="A16" s="179" t="s">
        <v>157</v>
      </c>
      <c r="B16" s="391"/>
      <c r="C16" s="180" t="s">
        <v>158</v>
      </c>
      <c r="D16" s="278" t="s">
        <v>159</v>
      </c>
      <c r="E16" s="278" t="s">
        <v>160</v>
      </c>
      <c r="F16" s="448" t="s">
        <v>161</v>
      </c>
      <c r="G16" s="181" t="s">
        <v>162</v>
      </c>
      <c r="H16" s="182" t="s">
        <v>163</v>
      </c>
      <c r="I16" s="182" t="s">
        <v>164</v>
      </c>
      <c r="J16" s="182" t="s">
        <v>165</v>
      </c>
      <c r="K16" s="182" t="s">
        <v>166</v>
      </c>
      <c r="L16" s="182" t="s">
        <v>167</v>
      </c>
      <c r="M16" s="391"/>
      <c r="N16" s="183" t="s">
        <v>168</v>
      </c>
      <c r="O16" s="294" t="s">
        <v>169</v>
      </c>
      <c r="P16" s="392"/>
      <c r="Q16" s="183" t="s">
        <v>170</v>
      </c>
      <c r="R16" s="294" t="s">
        <v>171</v>
      </c>
      <c r="S16" s="392"/>
      <c r="T16" s="183" t="s">
        <v>172</v>
      </c>
      <c r="U16" s="294" t="s">
        <v>173</v>
      </c>
      <c r="V16" s="392"/>
      <c r="W16" s="183" t="s">
        <v>174</v>
      </c>
      <c r="X16" s="294" t="s">
        <v>175</v>
      </c>
      <c r="Y16" s="392"/>
      <c r="Z16" s="183" t="s">
        <v>176</v>
      </c>
      <c r="AA16" s="294" t="s">
        <v>177</v>
      </c>
      <c r="AB16" s="392"/>
      <c r="AC16" s="183" t="s">
        <v>178</v>
      </c>
      <c r="AD16" s="294" t="s">
        <v>179</v>
      </c>
      <c r="AE16" s="523"/>
      <c r="AF16" s="523"/>
      <c r="AG16" s="523"/>
      <c r="AH16" s="523"/>
      <c r="AI16" s="523"/>
      <c r="AJ16" s="523"/>
      <c r="AK16" s="523"/>
      <c r="AL16" s="523"/>
    </row>
    <row r="17" spans="1:38" s="436" customFormat="1" x14ac:dyDescent="0.2">
      <c r="A17" s="413"/>
      <c r="B17" s="393"/>
      <c r="C17" s="394"/>
      <c r="D17" s="395"/>
      <c r="E17" s="393"/>
      <c r="F17" s="393"/>
      <c r="G17" s="184"/>
      <c r="H17" s="185"/>
      <c r="I17" s="185"/>
      <c r="J17" s="185"/>
      <c r="K17" s="185"/>
      <c r="L17" s="185"/>
      <c r="M17" s="394"/>
      <c r="N17" s="435"/>
      <c r="O17" s="295"/>
      <c r="P17" s="394"/>
      <c r="Q17" s="435"/>
      <c r="R17" s="295"/>
      <c r="S17" s="394"/>
      <c r="T17" s="435"/>
      <c r="U17" s="295"/>
      <c r="V17" s="394"/>
      <c r="W17" s="435"/>
      <c r="X17" s="295"/>
      <c r="Y17" s="394"/>
      <c r="Z17" s="435"/>
      <c r="AA17" s="295"/>
      <c r="AB17" s="394"/>
      <c r="AC17" s="435"/>
      <c r="AD17" s="295"/>
      <c r="AE17" s="524"/>
      <c r="AF17" s="524"/>
      <c r="AG17" s="524"/>
      <c r="AH17" s="524"/>
      <c r="AI17" s="524"/>
      <c r="AJ17" s="524"/>
      <c r="AK17" s="524"/>
      <c r="AL17" s="524"/>
    </row>
    <row r="18" spans="1:38" s="436" customFormat="1" ht="12.75" customHeight="1" x14ac:dyDescent="0.2">
      <c r="A18" s="413"/>
      <c r="B18" s="393"/>
      <c r="C18" s="186" t="s">
        <v>379</v>
      </c>
      <c r="D18" s="187"/>
      <c r="E18" s="187"/>
      <c r="F18" s="187"/>
      <c r="G18" s="188"/>
      <c r="H18" s="189"/>
      <c r="I18" s="189"/>
      <c r="J18" s="189"/>
      <c r="K18" s="189"/>
      <c r="L18" s="189"/>
      <c r="M18" s="393"/>
      <c r="N18" s="631" t="s">
        <v>382</v>
      </c>
      <c r="O18" s="632"/>
      <c r="P18" s="393"/>
      <c r="Q18" s="631" t="s">
        <v>382</v>
      </c>
      <c r="R18" s="632"/>
      <c r="S18" s="393"/>
      <c r="T18" s="631" t="s">
        <v>382</v>
      </c>
      <c r="U18" s="632"/>
      <c r="V18" s="393"/>
      <c r="W18" s="631" t="s">
        <v>382</v>
      </c>
      <c r="X18" s="632"/>
      <c r="Y18" s="393"/>
      <c r="Z18" s="631" t="s">
        <v>382</v>
      </c>
      <c r="AA18" s="632"/>
      <c r="AB18" s="393"/>
      <c r="AC18" s="631" t="s">
        <v>382</v>
      </c>
      <c r="AD18" s="632"/>
      <c r="AE18" s="524"/>
      <c r="AF18" s="524"/>
      <c r="AG18" s="524"/>
      <c r="AH18" s="524"/>
      <c r="AI18" s="524"/>
      <c r="AJ18" s="524"/>
      <c r="AK18" s="524"/>
      <c r="AL18" s="524"/>
    </row>
    <row r="19" spans="1:38" s="436" customFormat="1" ht="14.25" x14ac:dyDescent="0.2">
      <c r="A19" s="413"/>
      <c r="B19" s="393"/>
      <c r="C19" s="190" t="s">
        <v>426</v>
      </c>
      <c r="D19" s="191">
        <v>11.68</v>
      </c>
      <c r="E19" s="192">
        <f>ROUND(D19*0.25,2)</f>
        <v>2.92</v>
      </c>
      <c r="F19" s="192">
        <f>ROUND(D19*0.21,2)</f>
        <v>2.4500000000000002</v>
      </c>
      <c r="G19" s="192">
        <f>D19+E19</f>
        <v>14.6</v>
      </c>
      <c r="H19" s="193">
        <f>G19*(1+'Start Here - Data Entry '!$G$13)</f>
        <v>14.6</v>
      </c>
      <c r="I19" s="193">
        <f>H19*(1+'Start Here - Data Entry '!$H$13)</f>
        <v>14.6</v>
      </c>
      <c r="J19" s="193">
        <f>I19*(1+'Start Here - Data Entry '!$I$13)</f>
        <v>14.6</v>
      </c>
      <c r="K19" s="193">
        <f>J19*(1+'Start Here - Data Entry '!$J$13)</f>
        <v>14.6</v>
      </c>
      <c r="L19" s="193">
        <f>K19*(1+'Start Here - Data Entry '!$K$13)</f>
        <v>14.6</v>
      </c>
      <c r="M19" s="393"/>
      <c r="N19" s="194">
        <v>0</v>
      </c>
      <c r="O19" s="297">
        <f>ROUND(N19*$G19,0)</f>
        <v>0</v>
      </c>
      <c r="P19" s="396"/>
      <c r="Q19" s="194">
        <f>4*174</f>
        <v>696</v>
      </c>
      <c r="R19" s="297">
        <f>ROUND(Q19*$H19,0)</f>
        <v>10162</v>
      </c>
      <c r="S19" s="396"/>
      <c r="T19" s="194">
        <v>696</v>
      </c>
      <c r="U19" s="297">
        <v>10162</v>
      </c>
      <c r="V19" s="396"/>
      <c r="W19" s="194">
        <v>696</v>
      </c>
      <c r="X19" s="297">
        <v>10162</v>
      </c>
      <c r="Y19" s="396"/>
      <c r="Z19" s="194">
        <v>696</v>
      </c>
      <c r="AA19" s="297">
        <v>10162</v>
      </c>
      <c r="AB19" s="396"/>
      <c r="AC19" s="194">
        <v>696</v>
      </c>
      <c r="AD19" s="297">
        <v>10162</v>
      </c>
      <c r="AE19" s="524"/>
      <c r="AF19" s="524"/>
      <c r="AG19" s="524"/>
      <c r="AH19" s="524"/>
      <c r="AI19" s="524"/>
      <c r="AJ19" s="524"/>
      <c r="AK19" s="524"/>
      <c r="AL19" s="524"/>
    </row>
    <row r="20" spans="1:38" s="436" customFormat="1" ht="14.25" x14ac:dyDescent="0.2">
      <c r="A20" s="413"/>
      <c r="B20" s="393"/>
      <c r="C20" s="190" t="s">
        <v>330</v>
      </c>
      <c r="D20" s="191">
        <v>13.25</v>
      </c>
      <c r="E20" s="192">
        <f t="shared" ref="E20:E22" si="0">ROUND(D20*0.25,2)</f>
        <v>3.31</v>
      </c>
      <c r="F20" s="192">
        <f t="shared" ref="F20:F22" si="1">ROUND(D20*0.21,2)</f>
        <v>2.78</v>
      </c>
      <c r="G20" s="192">
        <f t="shared" ref="G20:G22" si="2">D20+E20</f>
        <v>16.559999999999999</v>
      </c>
      <c r="H20" s="193">
        <f>G20*(1+'Start Here - Data Entry '!$G$13)</f>
        <v>16.559999999999999</v>
      </c>
      <c r="I20" s="193">
        <f>H20*(1+'Start Here - Data Entry '!$H$13)</f>
        <v>16.559999999999999</v>
      </c>
      <c r="J20" s="193">
        <f>I20*(1+'Start Here - Data Entry '!$I$13)</f>
        <v>16.559999999999999</v>
      </c>
      <c r="K20" s="193">
        <f>J20*(1+'Start Here - Data Entry '!$J$13)</f>
        <v>16.559999999999999</v>
      </c>
      <c r="L20" s="193">
        <f>K20*(1+'Start Here - Data Entry '!$K$13)</f>
        <v>16.559999999999999</v>
      </c>
      <c r="M20" s="393"/>
      <c r="N20" s="194">
        <v>0</v>
      </c>
      <c r="O20" s="297">
        <f t="shared" ref="O20:O22" si="3">ROUND(N20*$G20,0)</f>
        <v>0</v>
      </c>
      <c r="P20" s="396"/>
      <c r="Q20" s="194">
        <v>0</v>
      </c>
      <c r="R20" s="297">
        <f t="shared" ref="R20:R22" si="4">ROUND(Q20*$H20,0)</f>
        <v>0</v>
      </c>
      <c r="S20" s="396"/>
      <c r="T20" s="194">
        <v>0</v>
      </c>
      <c r="U20" s="297">
        <f t="shared" ref="U20:U22" si="5">ROUND(T20*$I20,0)</f>
        <v>0</v>
      </c>
      <c r="V20" s="396"/>
      <c r="W20" s="194">
        <v>0</v>
      </c>
      <c r="X20" s="297">
        <f t="shared" ref="X20:X22" si="6">ROUND(W20*$J20,0)</f>
        <v>0</v>
      </c>
      <c r="Y20" s="396"/>
      <c r="Z20" s="194">
        <v>0</v>
      </c>
      <c r="AA20" s="297">
        <f t="shared" ref="AA20:AA22" si="7">ROUND(Z20*$K20,0)</f>
        <v>0</v>
      </c>
      <c r="AB20" s="396"/>
      <c r="AC20" s="194">
        <v>0</v>
      </c>
      <c r="AD20" s="297">
        <f t="shared" ref="AD20:AD22" si="8">ROUND(AC20*$L20,0)</f>
        <v>0</v>
      </c>
      <c r="AE20" s="524"/>
      <c r="AF20" s="524"/>
      <c r="AG20" s="524"/>
      <c r="AH20" s="524"/>
      <c r="AI20" s="524"/>
      <c r="AJ20" s="524"/>
      <c r="AK20" s="524"/>
      <c r="AL20" s="524"/>
    </row>
    <row r="21" spans="1:38" s="436" customFormat="1" ht="14.25" x14ac:dyDescent="0.2">
      <c r="A21" s="413"/>
      <c r="B21" s="393"/>
      <c r="C21" s="195" t="s">
        <v>330</v>
      </c>
      <c r="D21" s="196">
        <v>13.25</v>
      </c>
      <c r="E21" s="192">
        <f t="shared" si="0"/>
        <v>3.31</v>
      </c>
      <c r="F21" s="197">
        <f t="shared" si="1"/>
        <v>2.78</v>
      </c>
      <c r="G21" s="197">
        <f t="shared" si="2"/>
        <v>16.559999999999999</v>
      </c>
      <c r="H21" s="193">
        <f>G21*(1+'Start Here - Data Entry '!$G$13)</f>
        <v>16.559999999999999</v>
      </c>
      <c r="I21" s="193">
        <f>H21*(1+'Start Here - Data Entry '!$H$13)</f>
        <v>16.559999999999999</v>
      </c>
      <c r="J21" s="193">
        <f>I21*(1+'Start Here - Data Entry '!$I$13)</f>
        <v>16.559999999999999</v>
      </c>
      <c r="K21" s="193">
        <f>J21*(1+'Start Here - Data Entry '!$J$13)</f>
        <v>16.559999999999999</v>
      </c>
      <c r="L21" s="193">
        <f>K21*(1+'Start Here - Data Entry '!$K$13)</f>
        <v>16.559999999999999</v>
      </c>
      <c r="M21" s="393"/>
      <c r="N21" s="194">
        <v>0</v>
      </c>
      <c r="O21" s="297">
        <f t="shared" si="3"/>
        <v>0</v>
      </c>
      <c r="P21" s="396"/>
      <c r="Q21" s="194">
        <v>0</v>
      </c>
      <c r="R21" s="297">
        <f t="shared" si="4"/>
        <v>0</v>
      </c>
      <c r="S21" s="396"/>
      <c r="T21" s="194">
        <v>0</v>
      </c>
      <c r="U21" s="297">
        <f t="shared" si="5"/>
        <v>0</v>
      </c>
      <c r="V21" s="396"/>
      <c r="W21" s="194">
        <v>0</v>
      </c>
      <c r="X21" s="297">
        <f t="shared" si="6"/>
        <v>0</v>
      </c>
      <c r="Y21" s="396"/>
      <c r="Z21" s="194">
        <v>0</v>
      </c>
      <c r="AA21" s="297">
        <f t="shared" si="7"/>
        <v>0</v>
      </c>
      <c r="AB21" s="396"/>
      <c r="AC21" s="194">
        <v>0</v>
      </c>
      <c r="AD21" s="297">
        <f t="shared" si="8"/>
        <v>0</v>
      </c>
      <c r="AE21" s="524"/>
      <c r="AF21" s="524"/>
      <c r="AG21" s="524"/>
      <c r="AH21" s="524"/>
      <c r="AI21" s="524"/>
      <c r="AJ21" s="524"/>
      <c r="AK21" s="524"/>
      <c r="AL21" s="524"/>
    </row>
    <row r="22" spans="1:38" s="436" customFormat="1" ht="15" thickBot="1" x14ac:dyDescent="0.25">
      <c r="A22" s="413"/>
      <c r="B22" s="393"/>
      <c r="C22" s="198" t="s">
        <v>330</v>
      </c>
      <c r="D22" s="196">
        <v>13.25</v>
      </c>
      <c r="E22" s="192">
        <f t="shared" si="0"/>
        <v>3.31</v>
      </c>
      <c r="F22" s="199">
        <f t="shared" si="1"/>
        <v>2.78</v>
      </c>
      <c r="G22" s="199">
        <f t="shared" si="2"/>
        <v>16.559999999999999</v>
      </c>
      <c r="H22" s="193">
        <f>G22*(1+'Start Here - Data Entry '!$G$13)</f>
        <v>16.559999999999999</v>
      </c>
      <c r="I22" s="193">
        <f>H22*(1+'Start Here - Data Entry '!$H$13)</f>
        <v>16.559999999999999</v>
      </c>
      <c r="J22" s="193">
        <f>I22*(1+'Start Here - Data Entry '!$I$13)</f>
        <v>16.559999999999999</v>
      </c>
      <c r="K22" s="193">
        <f>J22*(1+'Start Here - Data Entry '!$J$13)</f>
        <v>16.559999999999999</v>
      </c>
      <c r="L22" s="193">
        <f>K22*(1+'Start Here - Data Entry '!$K$13)</f>
        <v>16.559999999999999</v>
      </c>
      <c r="M22" s="393"/>
      <c r="N22" s="200">
        <v>0</v>
      </c>
      <c r="O22" s="298">
        <f t="shared" si="3"/>
        <v>0</v>
      </c>
      <c r="P22" s="396"/>
      <c r="Q22" s="200">
        <v>0</v>
      </c>
      <c r="R22" s="298">
        <f t="shared" si="4"/>
        <v>0</v>
      </c>
      <c r="S22" s="396"/>
      <c r="T22" s="200">
        <v>0</v>
      </c>
      <c r="U22" s="298">
        <f t="shared" si="5"/>
        <v>0</v>
      </c>
      <c r="V22" s="396"/>
      <c r="W22" s="200">
        <v>0</v>
      </c>
      <c r="X22" s="298">
        <f t="shared" si="6"/>
        <v>0</v>
      </c>
      <c r="Y22" s="396"/>
      <c r="Z22" s="200">
        <v>0</v>
      </c>
      <c r="AA22" s="298">
        <f t="shared" si="7"/>
        <v>0</v>
      </c>
      <c r="AB22" s="396"/>
      <c r="AC22" s="200">
        <v>0</v>
      </c>
      <c r="AD22" s="298">
        <f t="shared" si="8"/>
        <v>0</v>
      </c>
      <c r="AE22" s="524"/>
      <c r="AF22" s="524"/>
      <c r="AG22" s="524"/>
      <c r="AH22" s="524"/>
      <c r="AI22" s="524"/>
      <c r="AJ22" s="524"/>
      <c r="AK22" s="524"/>
      <c r="AL22" s="524"/>
    </row>
    <row r="23" spans="1:38" s="436" customFormat="1" ht="13.5" thickBot="1" x14ac:dyDescent="0.25">
      <c r="A23" s="413"/>
      <c r="B23" s="393"/>
      <c r="C23" s="201" t="s">
        <v>180</v>
      </c>
      <c r="D23" s="279"/>
      <c r="E23" s="280"/>
      <c r="F23" s="281">
        <f>SUM(F8:F22)</f>
        <v>10.79</v>
      </c>
      <c r="G23" s="202"/>
      <c r="H23" s="203"/>
      <c r="I23" s="203"/>
      <c r="J23" s="203"/>
      <c r="K23" s="203"/>
      <c r="L23" s="203"/>
      <c r="M23" s="393"/>
      <c r="N23" s="277">
        <f>SUM(N19:N22)</f>
        <v>0</v>
      </c>
      <c r="O23" s="299">
        <f>SUM(O19:O22)</f>
        <v>0</v>
      </c>
      <c r="P23" s="396"/>
      <c r="Q23" s="277">
        <f>SUM(Q19:Q22)</f>
        <v>696</v>
      </c>
      <c r="R23" s="299">
        <f>SUM(R19:R22)</f>
        <v>10162</v>
      </c>
      <c r="S23" s="396"/>
      <c r="T23" s="277">
        <f>SUM(T19:T22)</f>
        <v>696</v>
      </c>
      <c r="U23" s="299">
        <f>SUM(U19:U22)</f>
        <v>10162</v>
      </c>
      <c r="V23" s="396"/>
      <c r="W23" s="277">
        <f>SUM(W19:W22)</f>
        <v>696</v>
      </c>
      <c r="X23" s="299">
        <f>SUM(X19:X22)</f>
        <v>10162</v>
      </c>
      <c r="Y23" s="396"/>
      <c r="Z23" s="277">
        <f>SUM(Z19:Z22)</f>
        <v>696</v>
      </c>
      <c r="AA23" s="299">
        <f>SUM(AA19:AA22)</f>
        <v>10162</v>
      </c>
      <c r="AB23" s="396"/>
      <c r="AC23" s="277">
        <f>SUM(AC19:AC22)</f>
        <v>696</v>
      </c>
      <c r="AD23" s="299">
        <f>SUM(AD19:AD22)</f>
        <v>10162</v>
      </c>
      <c r="AE23" s="524"/>
      <c r="AF23" s="524"/>
      <c r="AG23" s="524"/>
      <c r="AH23" s="524"/>
      <c r="AI23" s="524"/>
      <c r="AJ23" s="524"/>
      <c r="AK23" s="524"/>
      <c r="AL23" s="524"/>
    </row>
    <row r="24" spans="1:38" x14ac:dyDescent="0.2">
      <c r="A24" s="397"/>
      <c r="B24" s="398"/>
      <c r="C24" s="399"/>
      <c r="D24" s="398"/>
      <c r="E24" s="398"/>
      <c r="F24" s="398"/>
      <c r="M24" s="398"/>
      <c r="N24" s="204"/>
      <c r="O24" s="300"/>
      <c r="P24" s="398"/>
      <c r="Q24" s="204"/>
      <c r="R24" s="300"/>
      <c r="S24" s="398"/>
      <c r="T24" s="204"/>
      <c r="U24" s="300"/>
      <c r="V24" s="398"/>
      <c r="W24" s="204"/>
      <c r="X24" s="300"/>
      <c r="Y24" s="398"/>
      <c r="Z24" s="204"/>
      <c r="AA24" s="300"/>
      <c r="AB24" s="398"/>
      <c r="AC24" s="204"/>
      <c r="AD24" s="300"/>
      <c r="AE24" s="522"/>
      <c r="AF24" s="522"/>
      <c r="AG24" s="522"/>
      <c r="AH24" s="522"/>
      <c r="AI24" s="522"/>
      <c r="AJ24" s="522"/>
      <c r="AK24" s="522"/>
      <c r="AL24" s="522"/>
    </row>
    <row r="25" spans="1:38" x14ac:dyDescent="0.2">
      <c r="A25" s="397"/>
      <c r="B25" s="398"/>
      <c r="C25" s="186" t="s">
        <v>381</v>
      </c>
      <c r="D25" s="187"/>
      <c r="E25" s="187"/>
      <c r="F25" s="187"/>
      <c r="G25" s="188"/>
      <c r="H25" s="189"/>
      <c r="I25" s="189"/>
      <c r="J25" s="189"/>
      <c r="K25" s="189"/>
      <c r="L25" s="189"/>
      <c r="M25" s="393"/>
      <c r="N25" s="631" t="s">
        <v>383</v>
      </c>
      <c r="O25" s="632"/>
      <c r="P25" s="393"/>
      <c r="Q25" s="631" t="s">
        <v>383</v>
      </c>
      <c r="R25" s="632"/>
      <c r="S25" s="393"/>
      <c r="T25" s="631" t="s">
        <v>383</v>
      </c>
      <c r="U25" s="632"/>
      <c r="V25" s="393"/>
      <c r="W25" s="631" t="s">
        <v>383</v>
      </c>
      <c r="X25" s="632"/>
      <c r="Y25" s="393"/>
      <c r="Z25" s="631" t="s">
        <v>383</v>
      </c>
      <c r="AA25" s="632"/>
      <c r="AB25" s="393"/>
      <c r="AC25" s="631" t="s">
        <v>383</v>
      </c>
      <c r="AD25" s="632"/>
      <c r="AE25" s="522"/>
      <c r="AF25" s="522"/>
      <c r="AG25" s="522"/>
      <c r="AH25" s="522"/>
      <c r="AI25" s="522"/>
      <c r="AJ25" s="522"/>
      <c r="AK25" s="522"/>
      <c r="AL25" s="522"/>
    </row>
    <row r="26" spans="1:38" s="436" customFormat="1" x14ac:dyDescent="0.2">
      <c r="A26" s="413"/>
      <c r="B26" s="393"/>
      <c r="C26" s="205" t="s">
        <v>181</v>
      </c>
      <c r="D26" s="187"/>
      <c r="E26" s="187"/>
      <c r="F26" s="187"/>
      <c r="G26" s="206"/>
      <c r="H26" s="207"/>
      <c r="I26" s="207"/>
      <c r="J26" s="207"/>
      <c r="K26" s="207"/>
      <c r="L26" s="207"/>
      <c r="M26" s="393"/>
      <c r="N26" s="282"/>
      <c r="O26" s="296"/>
      <c r="P26" s="393"/>
      <c r="Q26" s="282"/>
      <c r="R26" s="296"/>
      <c r="S26" s="393"/>
      <c r="T26" s="282"/>
      <c r="U26" s="296"/>
      <c r="V26" s="393"/>
      <c r="W26" s="282"/>
      <c r="X26" s="296"/>
      <c r="Y26" s="393"/>
      <c r="Z26" s="282"/>
      <c r="AA26" s="296"/>
      <c r="AB26" s="393"/>
      <c r="AC26" s="282"/>
      <c r="AD26" s="296"/>
      <c r="AE26" s="524"/>
      <c r="AF26" s="524"/>
      <c r="AG26" s="524"/>
      <c r="AH26" s="524"/>
      <c r="AI26" s="524"/>
      <c r="AJ26" s="524"/>
      <c r="AK26" s="524"/>
      <c r="AL26" s="524"/>
    </row>
    <row r="27" spans="1:38" s="436" customFormat="1" ht="14.25" x14ac:dyDescent="0.2">
      <c r="A27" s="208" t="s">
        <v>182</v>
      </c>
      <c r="B27" s="393"/>
      <c r="C27" s="190" t="s">
        <v>433</v>
      </c>
      <c r="D27" s="549">
        <v>52280</v>
      </c>
      <c r="E27" s="549">
        <f>(D27*0.1918)+5208</f>
        <v>15235.304</v>
      </c>
      <c r="F27" s="196">
        <v>19620</v>
      </c>
      <c r="G27" s="411">
        <f>D27+E27</f>
        <v>67515.304000000004</v>
      </c>
      <c r="H27" s="210">
        <f>G27*(1+'Start Here - Data Entry '!$G$13)</f>
        <v>67515.304000000004</v>
      </c>
      <c r="I27" s="210">
        <f>H27*(1+'Start Here - Data Entry '!$H$13)</f>
        <v>67515.304000000004</v>
      </c>
      <c r="J27" s="210">
        <f>I27*(1+'Start Here - Data Entry '!$I$13)</f>
        <v>67515.304000000004</v>
      </c>
      <c r="K27" s="210">
        <f>J27*(1+'Start Here - Data Entry '!$J$13)</f>
        <v>67515.304000000004</v>
      </c>
      <c r="L27" s="210">
        <f>K27*(1+'Start Here - Data Entry '!$K$13)</f>
        <v>67515.304000000004</v>
      </c>
      <c r="M27" s="393"/>
      <c r="N27" s="194">
        <v>0</v>
      </c>
      <c r="O27" s="297">
        <f t="shared" ref="O27:O40" si="9">ROUND(N27*$G27,0)</f>
        <v>0</v>
      </c>
      <c r="P27" s="393"/>
      <c r="Q27" s="617">
        <v>0</v>
      </c>
      <c r="R27" s="297">
        <f t="shared" ref="R27:R40" si="10">ROUND(Q27*$H27,0)</f>
        <v>0</v>
      </c>
      <c r="S27" s="393"/>
      <c r="T27" s="617">
        <v>0</v>
      </c>
      <c r="U27" s="297">
        <f>T27*G27</f>
        <v>0</v>
      </c>
      <c r="V27" s="393"/>
      <c r="W27" s="617"/>
      <c r="X27" s="297">
        <f>W27*G27</f>
        <v>0</v>
      </c>
      <c r="Y27" s="393"/>
      <c r="Z27" s="617"/>
      <c r="AA27" s="297">
        <f>Z27*G27</f>
        <v>0</v>
      </c>
      <c r="AB27" s="393"/>
      <c r="AC27" s="617"/>
      <c r="AD27" s="297">
        <f>AC27*G27</f>
        <v>0</v>
      </c>
      <c r="AE27" s="524"/>
      <c r="AF27" s="524" t="s">
        <v>434</v>
      </c>
      <c r="AG27" s="524"/>
      <c r="AH27" s="524"/>
      <c r="AI27" s="524"/>
      <c r="AJ27" s="524"/>
      <c r="AK27" s="524"/>
      <c r="AL27" s="524"/>
    </row>
    <row r="28" spans="1:38" s="436" customFormat="1" ht="14.25" x14ac:dyDescent="0.2">
      <c r="A28" s="208" t="s">
        <v>183</v>
      </c>
      <c r="B28" s="393"/>
      <c r="C28" s="190" t="s">
        <v>331</v>
      </c>
      <c r="D28" s="549">
        <v>41000</v>
      </c>
      <c r="E28" s="549">
        <f t="shared" ref="E28:E39" si="11">(D28*0.1918)+5208</f>
        <v>13071.8</v>
      </c>
      <c r="F28" s="196">
        <v>19620</v>
      </c>
      <c r="G28" s="209">
        <f t="shared" ref="G28:G37" si="12">D28+E28</f>
        <v>54071.8</v>
      </c>
      <c r="H28" s="210">
        <f>G28*(1+'Start Here - Data Entry '!$G$13)</f>
        <v>54071.8</v>
      </c>
      <c r="I28" s="210">
        <f>H28*(1+'Start Here - Data Entry '!$H$13)</f>
        <v>54071.8</v>
      </c>
      <c r="J28" s="210">
        <f>I28*(1+'Start Here - Data Entry '!$I$13)</f>
        <v>54071.8</v>
      </c>
      <c r="K28" s="210">
        <f>J28*(1+'Start Here - Data Entry '!$J$13)</f>
        <v>54071.8</v>
      </c>
      <c r="L28" s="210">
        <f>K28*(1+'Start Here - Data Entry '!$K$13)</f>
        <v>54071.8</v>
      </c>
      <c r="M28" s="393"/>
      <c r="N28" s="194">
        <v>0</v>
      </c>
      <c r="O28" s="297">
        <f t="shared" si="9"/>
        <v>0</v>
      </c>
      <c r="P28" s="393"/>
      <c r="Q28" s="617">
        <v>4</v>
      </c>
      <c r="R28" s="297">
        <f t="shared" si="10"/>
        <v>216287</v>
      </c>
      <c r="S28" s="393"/>
      <c r="T28" s="617">
        <v>8</v>
      </c>
      <c r="U28" s="297">
        <f t="shared" ref="U28:U40" si="13">T28*G28</f>
        <v>432574.4</v>
      </c>
      <c r="V28" s="393"/>
      <c r="W28" s="617">
        <v>12</v>
      </c>
      <c r="X28" s="297">
        <f t="shared" ref="X28:X40" si="14">W28*G28</f>
        <v>648861.60000000009</v>
      </c>
      <c r="Y28" s="393"/>
      <c r="Z28" s="617">
        <v>16</v>
      </c>
      <c r="AA28" s="297">
        <f t="shared" ref="AA28:AA40" si="15">Z28*G28</f>
        <v>865148.8</v>
      </c>
      <c r="AB28" s="393"/>
      <c r="AC28" s="617">
        <v>16</v>
      </c>
      <c r="AD28" s="297">
        <f t="shared" ref="AD28:AD40" si="16">AC28*G28</f>
        <v>865148.8</v>
      </c>
      <c r="AE28" s="524"/>
      <c r="AF28" s="524"/>
      <c r="AG28" s="524"/>
      <c r="AH28" s="524"/>
      <c r="AI28" s="524"/>
      <c r="AJ28" s="524"/>
      <c r="AK28" s="524"/>
      <c r="AL28" s="524"/>
    </row>
    <row r="29" spans="1:38" s="436" customFormat="1" ht="14.25" hidden="1" x14ac:dyDescent="0.2">
      <c r="A29" s="208" t="s">
        <v>183</v>
      </c>
      <c r="B29" s="393"/>
      <c r="C29" s="190" t="s">
        <v>184</v>
      </c>
      <c r="D29" s="549">
        <v>52280</v>
      </c>
      <c r="E29" s="549">
        <f t="shared" si="11"/>
        <v>15235.304</v>
      </c>
      <c r="F29" s="196">
        <v>19620</v>
      </c>
      <c r="G29" s="209">
        <f t="shared" si="12"/>
        <v>67515.304000000004</v>
      </c>
      <c r="H29" s="210">
        <f>G29*(1+'Start Here - Data Entry '!$G$13)</f>
        <v>67515.304000000004</v>
      </c>
      <c r="I29" s="210">
        <f>H29*(1+'Start Here - Data Entry '!$H$13)</f>
        <v>67515.304000000004</v>
      </c>
      <c r="J29" s="210">
        <f>I29*(1+'Start Here - Data Entry '!$I$13)</f>
        <v>67515.304000000004</v>
      </c>
      <c r="K29" s="210">
        <f>J29*(1+'Start Here - Data Entry '!$J$13)</f>
        <v>67515.304000000004</v>
      </c>
      <c r="L29" s="210">
        <f>K29*(1+'Start Here - Data Entry '!$K$13)</f>
        <v>67515.304000000004</v>
      </c>
      <c r="M29" s="393"/>
      <c r="N29" s="194">
        <v>0</v>
      </c>
      <c r="O29" s="297">
        <f t="shared" si="9"/>
        <v>0</v>
      </c>
      <c r="P29" s="393"/>
      <c r="Q29" s="617">
        <v>0</v>
      </c>
      <c r="R29" s="297">
        <f t="shared" si="10"/>
        <v>0</v>
      </c>
      <c r="S29" s="393"/>
      <c r="T29" s="617">
        <v>0</v>
      </c>
      <c r="U29" s="297">
        <f t="shared" si="13"/>
        <v>0</v>
      </c>
      <c r="V29" s="393"/>
      <c r="W29" s="617">
        <v>0</v>
      </c>
      <c r="X29" s="297">
        <f t="shared" si="14"/>
        <v>0</v>
      </c>
      <c r="Y29" s="393"/>
      <c r="Z29" s="617">
        <v>0</v>
      </c>
      <c r="AA29" s="297">
        <f t="shared" si="15"/>
        <v>0</v>
      </c>
      <c r="AB29" s="393"/>
      <c r="AC29" s="617">
        <v>0</v>
      </c>
      <c r="AD29" s="297">
        <f t="shared" si="16"/>
        <v>0</v>
      </c>
      <c r="AE29" s="524"/>
      <c r="AF29" s="524"/>
      <c r="AG29" s="524"/>
      <c r="AH29" s="524"/>
      <c r="AI29" s="524"/>
      <c r="AJ29" s="524"/>
      <c r="AK29" s="524"/>
      <c r="AL29" s="524"/>
    </row>
    <row r="30" spans="1:38" s="436" customFormat="1" ht="14.25" hidden="1" x14ac:dyDescent="0.2">
      <c r="A30" s="208" t="s">
        <v>185</v>
      </c>
      <c r="B30" s="393"/>
      <c r="C30" s="190" t="s">
        <v>371</v>
      </c>
      <c r="D30" s="549">
        <v>56265</v>
      </c>
      <c r="E30" s="549">
        <f t="shared" si="11"/>
        <v>15999.627</v>
      </c>
      <c r="F30" s="196">
        <v>19620</v>
      </c>
      <c r="G30" s="209">
        <f t="shared" si="12"/>
        <v>72264.627000000008</v>
      </c>
      <c r="H30" s="210">
        <f>G30*(1+'Start Here - Data Entry '!$G$13)</f>
        <v>72264.627000000008</v>
      </c>
      <c r="I30" s="210">
        <f>H30*(1+'Start Here - Data Entry '!$H$13)</f>
        <v>72264.627000000008</v>
      </c>
      <c r="J30" s="210">
        <f>I30*(1+'Start Here - Data Entry '!$I$13)</f>
        <v>72264.627000000008</v>
      </c>
      <c r="K30" s="210">
        <f>J30*(1+'Start Here - Data Entry '!$J$13)</f>
        <v>72264.627000000008</v>
      </c>
      <c r="L30" s="210">
        <f>K30*(1+'Start Here - Data Entry '!$K$13)</f>
        <v>72264.627000000008</v>
      </c>
      <c r="M30" s="393"/>
      <c r="N30" s="194">
        <v>0</v>
      </c>
      <c r="O30" s="297">
        <f t="shared" si="9"/>
        <v>0</v>
      </c>
      <c r="P30" s="393"/>
      <c r="Q30" s="617">
        <v>0</v>
      </c>
      <c r="R30" s="297">
        <f t="shared" si="10"/>
        <v>0</v>
      </c>
      <c r="S30" s="393"/>
      <c r="T30" s="617">
        <v>0</v>
      </c>
      <c r="U30" s="297">
        <f t="shared" si="13"/>
        <v>0</v>
      </c>
      <c r="V30" s="393"/>
      <c r="W30" s="617">
        <v>0</v>
      </c>
      <c r="X30" s="297">
        <f t="shared" si="14"/>
        <v>0</v>
      </c>
      <c r="Y30" s="393"/>
      <c r="Z30" s="617">
        <v>0</v>
      </c>
      <c r="AA30" s="297">
        <f t="shared" si="15"/>
        <v>0</v>
      </c>
      <c r="AB30" s="393"/>
      <c r="AC30" s="617">
        <v>0</v>
      </c>
      <c r="AD30" s="297">
        <f t="shared" si="16"/>
        <v>0</v>
      </c>
      <c r="AE30" s="524"/>
      <c r="AF30" s="524" t="s">
        <v>322</v>
      </c>
      <c r="AG30" s="524"/>
      <c r="AH30" s="524"/>
      <c r="AI30" s="524"/>
      <c r="AJ30" s="524"/>
      <c r="AK30" s="524"/>
      <c r="AL30" s="524"/>
    </row>
    <row r="31" spans="1:38" s="436" customFormat="1" ht="14.25" x14ac:dyDescent="0.2">
      <c r="A31" s="208" t="s">
        <v>186</v>
      </c>
      <c r="B31" s="393"/>
      <c r="C31" s="190" t="s">
        <v>227</v>
      </c>
      <c r="D31" s="549">
        <v>47500</v>
      </c>
      <c r="E31" s="549">
        <f t="shared" si="11"/>
        <v>14318.5</v>
      </c>
      <c r="F31" s="196">
        <v>19620</v>
      </c>
      <c r="G31" s="209">
        <f t="shared" si="12"/>
        <v>61818.5</v>
      </c>
      <c r="H31" s="210">
        <f>G31*(1+'Start Here - Data Entry '!$G$13)</f>
        <v>61818.5</v>
      </c>
      <c r="I31" s="210">
        <f>H31*(1+'Start Here - Data Entry '!$H$13)</f>
        <v>61818.5</v>
      </c>
      <c r="J31" s="210">
        <f>I31*(1+'Start Here - Data Entry '!$I$13)</f>
        <v>61818.5</v>
      </c>
      <c r="K31" s="210">
        <f>J31*(1+'Start Here - Data Entry '!$J$13)</f>
        <v>61818.5</v>
      </c>
      <c r="L31" s="210">
        <f>K31*(1+'Start Here - Data Entry '!$K$13)</f>
        <v>61818.5</v>
      </c>
      <c r="M31" s="393"/>
      <c r="N31" s="194">
        <v>0</v>
      </c>
      <c r="O31" s="297">
        <f t="shared" si="9"/>
        <v>0</v>
      </c>
      <c r="P31" s="393"/>
      <c r="Q31" s="617">
        <v>0.5</v>
      </c>
      <c r="R31" s="297">
        <f t="shared" si="10"/>
        <v>30909</v>
      </c>
      <c r="S31" s="393"/>
      <c r="T31" s="617">
        <v>1</v>
      </c>
      <c r="U31" s="297">
        <f t="shared" si="13"/>
        <v>61818.5</v>
      </c>
      <c r="V31" s="393"/>
      <c r="W31" s="617">
        <v>1</v>
      </c>
      <c r="X31" s="297">
        <f t="shared" si="14"/>
        <v>61818.5</v>
      </c>
      <c r="Y31" s="393"/>
      <c r="Z31" s="617">
        <v>1</v>
      </c>
      <c r="AA31" s="297">
        <f t="shared" si="15"/>
        <v>61818.5</v>
      </c>
      <c r="AB31" s="393"/>
      <c r="AC31" s="617">
        <v>1</v>
      </c>
      <c r="AD31" s="297">
        <f t="shared" si="16"/>
        <v>61818.5</v>
      </c>
      <c r="AE31" s="524"/>
      <c r="AF31" s="524"/>
      <c r="AG31" s="524"/>
      <c r="AH31" s="524"/>
      <c r="AI31" s="524"/>
      <c r="AJ31" s="524"/>
      <c r="AK31" s="524"/>
      <c r="AL31" s="524"/>
    </row>
    <row r="32" spans="1:38" s="436" customFormat="1" ht="14.25" x14ac:dyDescent="0.2">
      <c r="A32" s="208" t="s">
        <v>183</v>
      </c>
      <c r="B32" s="393"/>
      <c r="C32" s="190" t="s">
        <v>321</v>
      </c>
      <c r="D32" s="549">
        <v>52280</v>
      </c>
      <c r="E32" s="549">
        <f t="shared" si="11"/>
        <v>15235.304</v>
      </c>
      <c r="F32" s="196">
        <v>19620</v>
      </c>
      <c r="G32" s="209">
        <f t="shared" si="12"/>
        <v>67515.304000000004</v>
      </c>
      <c r="H32" s="210">
        <f>G32*(1+'Start Here - Data Entry '!$G$13)</f>
        <v>67515.304000000004</v>
      </c>
      <c r="I32" s="210">
        <f>H32*(1+'Start Here - Data Entry '!$H$13)</f>
        <v>67515.304000000004</v>
      </c>
      <c r="J32" s="210">
        <f>I32*(1+'Start Here - Data Entry '!$I$13)</f>
        <v>67515.304000000004</v>
      </c>
      <c r="K32" s="210">
        <f>J32*(1+'Start Here - Data Entry '!$J$13)</f>
        <v>67515.304000000004</v>
      </c>
      <c r="L32" s="210">
        <f>K32*(1+'Start Here - Data Entry '!$K$13)</f>
        <v>67515.304000000004</v>
      </c>
      <c r="M32" s="393"/>
      <c r="N32" s="194">
        <v>0</v>
      </c>
      <c r="O32" s="297">
        <f t="shared" si="9"/>
        <v>0</v>
      </c>
      <c r="P32" s="393"/>
      <c r="Q32" s="617">
        <v>0.5</v>
      </c>
      <c r="R32" s="297">
        <f t="shared" si="10"/>
        <v>33758</v>
      </c>
      <c r="S32" s="393"/>
      <c r="T32" s="617">
        <v>0.5</v>
      </c>
      <c r="U32" s="297">
        <f t="shared" si="13"/>
        <v>33757.652000000002</v>
      </c>
      <c r="V32" s="393"/>
      <c r="W32" s="617">
        <v>0.5</v>
      </c>
      <c r="X32" s="297">
        <f t="shared" si="14"/>
        <v>33757.652000000002</v>
      </c>
      <c r="Y32" s="393"/>
      <c r="Z32" s="617">
        <v>0.5</v>
      </c>
      <c r="AA32" s="297">
        <f t="shared" si="15"/>
        <v>33757.652000000002</v>
      </c>
      <c r="AB32" s="393"/>
      <c r="AC32" s="617">
        <v>0.5</v>
      </c>
      <c r="AD32" s="297">
        <f t="shared" si="16"/>
        <v>33757.652000000002</v>
      </c>
      <c r="AE32" s="524"/>
      <c r="AF32" s="524"/>
      <c r="AG32" s="524"/>
      <c r="AH32" s="524"/>
      <c r="AI32" s="524"/>
      <c r="AJ32" s="524"/>
      <c r="AK32" s="524"/>
      <c r="AL32" s="524"/>
    </row>
    <row r="33" spans="1:38" s="436" customFormat="1" ht="14.25" x14ac:dyDescent="0.2">
      <c r="A33" s="208" t="s">
        <v>183</v>
      </c>
      <c r="B33" s="393"/>
      <c r="C33" s="190" t="s">
        <v>373</v>
      </c>
      <c r="D33" s="549">
        <v>45000</v>
      </c>
      <c r="E33" s="549">
        <f t="shared" si="11"/>
        <v>13839</v>
      </c>
      <c r="F33" s="196">
        <v>19620</v>
      </c>
      <c r="G33" s="209">
        <f t="shared" si="12"/>
        <v>58839</v>
      </c>
      <c r="H33" s="210">
        <f>G33*(1+'Start Here - Data Entry '!$G$13)</f>
        <v>58839</v>
      </c>
      <c r="I33" s="210">
        <f>H33*(1+'Start Here - Data Entry '!$H$13)</f>
        <v>58839</v>
      </c>
      <c r="J33" s="210">
        <f>I33*(1+'Start Here - Data Entry '!$I$13)</f>
        <v>58839</v>
      </c>
      <c r="K33" s="210">
        <f>J33*(1+'Start Here - Data Entry '!$J$13)</f>
        <v>58839</v>
      </c>
      <c r="L33" s="210">
        <f>K33*(1+'Start Here - Data Entry '!$K$13)</f>
        <v>58839</v>
      </c>
      <c r="M33" s="393"/>
      <c r="N33" s="444">
        <v>0</v>
      </c>
      <c r="O33" s="297">
        <f t="shared" si="9"/>
        <v>0</v>
      </c>
      <c r="P33" s="393"/>
      <c r="Q33" s="618">
        <v>0.5</v>
      </c>
      <c r="R33" s="297">
        <f t="shared" si="10"/>
        <v>29420</v>
      </c>
      <c r="S33" s="393"/>
      <c r="T33" s="618">
        <v>1</v>
      </c>
      <c r="U33" s="297">
        <f t="shared" si="13"/>
        <v>58839</v>
      </c>
      <c r="V33" s="393"/>
      <c r="W33" s="618">
        <v>1</v>
      </c>
      <c r="X33" s="297">
        <f t="shared" si="14"/>
        <v>58839</v>
      </c>
      <c r="Y33" s="393"/>
      <c r="Z33" s="618">
        <v>1</v>
      </c>
      <c r="AA33" s="297">
        <f t="shared" si="15"/>
        <v>58839</v>
      </c>
      <c r="AB33" s="393"/>
      <c r="AC33" s="618">
        <v>1</v>
      </c>
      <c r="AD33" s="297">
        <f t="shared" si="16"/>
        <v>58839</v>
      </c>
      <c r="AE33" s="524"/>
      <c r="AF33" s="524"/>
      <c r="AG33" s="524"/>
      <c r="AH33" s="524"/>
      <c r="AI33" s="524"/>
      <c r="AJ33" s="524"/>
      <c r="AK33" s="524"/>
      <c r="AL33" s="524"/>
    </row>
    <row r="34" spans="1:38" s="436" customFormat="1" ht="14.25" hidden="1" x14ac:dyDescent="0.2">
      <c r="A34" s="208" t="s">
        <v>187</v>
      </c>
      <c r="B34" s="393"/>
      <c r="C34" s="190" t="s">
        <v>313</v>
      </c>
      <c r="D34" s="549">
        <v>52280</v>
      </c>
      <c r="E34" s="549">
        <f t="shared" si="11"/>
        <v>15235.304</v>
      </c>
      <c r="F34" s="196">
        <v>19620</v>
      </c>
      <c r="G34" s="209">
        <f t="shared" si="12"/>
        <v>67515.304000000004</v>
      </c>
      <c r="H34" s="210">
        <f>G34*(1+'Start Here - Data Entry '!$G$13)</f>
        <v>67515.304000000004</v>
      </c>
      <c r="I34" s="210">
        <f>H34*(1+'Start Here - Data Entry '!$H$13)</f>
        <v>67515.304000000004</v>
      </c>
      <c r="J34" s="210">
        <f>I34*(1+'Start Here - Data Entry '!$I$13)</f>
        <v>67515.304000000004</v>
      </c>
      <c r="K34" s="210">
        <f>J34*(1+'Start Here - Data Entry '!$J$13)</f>
        <v>67515.304000000004</v>
      </c>
      <c r="L34" s="210">
        <f>K34*(1+'Start Here - Data Entry '!$K$13)</f>
        <v>67515.304000000004</v>
      </c>
      <c r="M34" s="393"/>
      <c r="N34" s="194">
        <v>0</v>
      </c>
      <c r="O34" s="297">
        <f t="shared" si="9"/>
        <v>0</v>
      </c>
      <c r="P34" s="393"/>
      <c r="Q34" s="617">
        <v>0</v>
      </c>
      <c r="R34" s="297">
        <f t="shared" si="10"/>
        <v>0</v>
      </c>
      <c r="S34" s="393"/>
      <c r="T34" s="617">
        <v>0</v>
      </c>
      <c r="U34" s="297">
        <f t="shared" si="13"/>
        <v>0</v>
      </c>
      <c r="V34" s="393"/>
      <c r="W34" s="617">
        <v>0</v>
      </c>
      <c r="X34" s="297">
        <f t="shared" si="14"/>
        <v>0</v>
      </c>
      <c r="Y34" s="393"/>
      <c r="Z34" s="617">
        <v>0</v>
      </c>
      <c r="AA34" s="297">
        <f t="shared" si="15"/>
        <v>0</v>
      </c>
      <c r="AB34" s="393"/>
      <c r="AC34" s="617">
        <v>0</v>
      </c>
      <c r="AD34" s="297">
        <f t="shared" si="16"/>
        <v>0</v>
      </c>
      <c r="AE34" s="524"/>
      <c r="AF34" s="524"/>
      <c r="AG34" s="524"/>
      <c r="AH34" s="524"/>
      <c r="AI34" s="524"/>
      <c r="AJ34" s="524"/>
      <c r="AK34" s="524"/>
      <c r="AL34" s="524"/>
    </row>
    <row r="35" spans="1:38" s="436" customFormat="1" ht="14.25" hidden="1" x14ac:dyDescent="0.2">
      <c r="A35" s="208" t="s">
        <v>188</v>
      </c>
      <c r="B35" s="393"/>
      <c r="C35" s="190" t="s">
        <v>372</v>
      </c>
      <c r="D35" s="549">
        <v>58608</v>
      </c>
      <c r="E35" s="549">
        <f t="shared" si="11"/>
        <v>16449.0144</v>
      </c>
      <c r="F35" s="196">
        <v>19620</v>
      </c>
      <c r="G35" s="209">
        <f t="shared" ref="G35:G40" si="17">D35+E35</f>
        <v>75057.0144</v>
      </c>
      <c r="H35" s="210">
        <f>G35*(1+'Start Here - Data Entry '!$G$13)</f>
        <v>75057.0144</v>
      </c>
      <c r="I35" s="210">
        <f>H35*(1+'Start Here - Data Entry '!$H$13)</f>
        <v>75057.0144</v>
      </c>
      <c r="J35" s="210">
        <f>I35*(1+'Start Here - Data Entry '!$I$13)</f>
        <v>75057.0144</v>
      </c>
      <c r="K35" s="210">
        <f>J35*(1+'Start Here - Data Entry '!$J$13)</f>
        <v>75057.0144</v>
      </c>
      <c r="L35" s="210">
        <f>K35*(1+'Start Here - Data Entry '!$K$13)</f>
        <v>75057.0144</v>
      </c>
      <c r="M35" s="393"/>
      <c r="N35" s="194">
        <v>0</v>
      </c>
      <c r="O35" s="297">
        <f t="shared" si="9"/>
        <v>0</v>
      </c>
      <c r="P35" s="393"/>
      <c r="Q35" s="617">
        <v>0</v>
      </c>
      <c r="R35" s="297">
        <f t="shared" si="10"/>
        <v>0</v>
      </c>
      <c r="S35" s="393"/>
      <c r="T35" s="617">
        <v>0</v>
      </c>
      <c r="U35" s="297">
        <f t="shared" si="13"/>
        <v>0</v>
      </c>
      <c r="V35" s="393">
        <v>5</v>
      </c>
      <c r="W35" s="617">
        <v>0</v>
      </c>
      <c r="X35" s="297">
        <f t="shared" si="14"/>
        <v>0</v>
      </c>
      <c r="Y35" s="393"/>
      <c r="Z35" s="617">
        <v>0</v>
      </c>
      <c r="AA35" s="297">
        <f t="shared" si="15"/>
        <v>0</v>
      </c>
      <c r="AB35" s="393"/>
      <c r="AC35" s="617">
        <v>0</v>
      </c>
      <c r="AD35" s="297">
        <f t="shared" si="16"/>
        <v>0</v>
      </c>
      <c r="AE35" s="524"/>
      <c r="AF35" s="524"/>
      <c r="AG35" s="524"/>
      <c r="AH35" s="524"/>
      <c r="AI35" s="524"/>
      <c r="AJ35" s="524"/>
      <c r="AK35" s="524"/>
      <c r="AL35" s="524"/>
    </row>
    <row r="36" spans="1:38" s="436" customFormat="1" ht="14.25" x14ac:dyDescent="0.2">
      <c r="A36" s="208" t="s">
        <v>189</v>
      </c>
      <c r="B36" s="393"/>
      <c r="C36" s="190" t="s">
        <v>190</v>
      </c>
      <c r="D36" s="549">
        <v>50018</v>
      </c>
      <c r="E36" s="549">
        <f t="shared" si="11"/>
        <v>14801.4524</v>
      </c>
      <c r="F36" s="196">
        <v>19620</v>
      </c>
      <c r="G36" s="209">
        <f t="shared" si="12"/>
        <v>64819.452400000002</v>
      </c>
      <c r="H36" s="210">
        <f>G36*(1+'Start Here - Data Entry '!$G$13)</f>
        <v>64819.452400000002</v>
      </c>
      <c r="I36" s="210">
        <f>H36*(1+'Start Here - Data Entry '!$H$13)</f>
        <v>64819.452400000002</v>
      </c>
      <c r="J36" s="210">
        <f>I36*(1+'Start Here - Data Entry '!$I$13)</f>
        <v>64819.452400000002</v>
      </c>
      <c r="K36" s="210">
        <f>J36*(1+'Start Here - Data Entry '!$J$13)</f>
        <v>64819.452400000002</v>
      </c>
      <c r="L36" s="210">
        <f>K36*(1+'Start Here - Data Entry '!$K$13)</f>
        <v>64819.452400000002</v>
      </c>
      <c r="M36" s="393"/>
      <c r="N36" s="194">
        <v>0</v>
      </c>
      <c r="O36" s="297">
        <f t="shared" si="9"/>
        <v>0</v>
      </c>
      <c r="P36" s="393"/>
      <c r="Q36" s="617">
        <v>1</v>
      </c>
      <c r="R36" s="297">
        <f t="shared" si="10"/>
        <v>64819</v>
      </c>
      <c r="S36" s="393"/>
      <c r="T36" s="617">
        <v>1</v>
      </c>
      <c r="U36" s="297">
        <f t="shared" si="13"/>
        <v>64819.452400000002</v>
      </c>
      <c r="V36" s="393"/>
      <c r="W36" s="617">
        <v>1</v>
      </c>
      <c r="X36" s="297">
        <f t="shared" si="14"/>
        <v>64819.452400000002</v>
      </c>
      <c r="Y36" s="393"/>
      <c r="Z36" s="617">
        <v>1</v>
      </c>
      <c r="AA36" s="297">
        <f t="shared" si="15"/>
        <v>64819.452400000002</v>
      </c>
      <c r="AB36" s="393"/>
      <c r="AC36" s="617">
        <v>1</v>
      </c>
      <c r="AD36" s="297">
        <f t="shared" si="16"/>
        <v>64819.452400000002</v>
      </c>
      <c r="AE36" s="524"/>
      <c r="AF36" s="524"/>
      <c r="AG36" s="524"/>
      <c r="AH36" s="524"/>
      <c r="AI36" s="524"/>
      <c r="AJ36" s="524"/>
      <c r="AK36" s="524"/>
      <c r="AL36" s="524"/>
    </row>
    <row r="37" spans="1:38" s="436" customFormat="1" ht="14.25" x14ac:dyDescent="0.2">
      <c r="A37" s="208" t="s">
        <v>191</v>
      </c>
      <c r="B37" s="393"/>
      <c r="C37" s="190" t="s">
        <v>425</v>
      </c>
      <c r="D37" s="549">
        <v>45000</v>
      </c>
      <c r="E37" s="549">
        <f t="shared" si="11"/>
        <v>13839</v>
      </c>
      <c r="F37" s="196">
        <v>19620</v>
      </c>
      <c r="G37" s="209">
        <f t="shared" si="12"/>
        <v>58839</v>
      </c>
      <c r="H37" s="210">
        <f>G37*(1+'Start Here - Data Entry '!$G$13)</f>
        <v>58839</v>
      </c>
      <c r="I37" s="210">
        <f>H37*(1+'Start Here - Data Entry '!$H$13)</f>
        <v>58839</v>
      </c>
      <c r="J37" s="210">
        <f>I37*(1+'Start Here - Data Entry '!$I$13)</f>
        <v>58839</v>
      </c>
      <c r="K37" s="210">
        <f>J37*(1+'Start Here - Data Entry '!$J$13)</f>
        <v>58839</v>
      </c>
      <c r="L37" s="210">
        <f>K37*(1+'Start Here - Data Entry '!$K$13)</f>
        <v>58839</v>
      </c>
      <c r="M37" s="393"/>
      <c r="N37" s="194">
        <v>0</v>
      </c>
      <c r="O37" s="297">
        <f t="shared" si="9"/>
        <v>0</v>
      </c>
      <c r="P37" s="393"/>
      <c r="Q37" s="617">
        <v>0.5</v>
      </c>
      <c r="R37" s="297">
        <f t="shared" si="10"/>
        <v>29420</v>
      </c>
      <c r="S37" s="393"/>
      <c r="T37" s="617">
        <v>0.5</v>
      </c>
      <c r="U37" s="297">
        <f t="shared" si="13"/>
        <v>29419.5</v>
      </c>
      <c r="V37" s="393"/>
      <c r="W37" s="617">
        <v>0.5</v>
      </c>
      <c r="X37" s="297">
        <f t="shared" si="14"/>
        <v>29419.5</v>
      </c>
      <c r="Y37" s="393"/>
      <c r="Z37" s="617">
        <v>0.5</v>
      </c>
      <c r="AA37" s="297">
        <f t="shared" si="15"/>
        <v>29419.5</v>
      </c>
      <c r="AB37" s="393"/>
      <c r="AC37" s="617">
        <v>0.5</v>
      </c>
      <c r="AD37" s="297">
        <f t="shared" si="16"/>
        <v>29419.5</v>
      </c>
      <c r="AE37" s="524"/>
      <c r="AF37" s="524"/>
      <c r="AG37" s="524"/>
      <c r="AH37" s="524"/>
      <c r="AI37" s="524"/>
      <c r="AJ37" s="524"/>
      <c r="AK37" s="524"/>
      <c r="AL37" s="524"/>
    </row>
    <row r="38" spans="1:38" s="436" customFormat="1" ht="14.25" x14ac:dyDescent="0.2">
      <c r="A38" s="208" t="s">
        <v>192</v>
      </c>
      <c r="B38" s="393"/>
      <c r="C38" s="190" t="s">
        <v>399</v>
      </c>
      <c r="D38" s="549">
        <v>59000</v>
      </c>
      <c r="E38" s="549">
        <f t="shared" si="11"/>
        <v>16524.2</v>
      </c>
      <c r="F38" s="196">
        <v>19620</v>
      </c>
      <c r="G38" s="209">
        <f t="shared" si="17"/>
        <v>75524.2</v>
      </c>
      <c r="H38" s="210">
        <f>G38*(1+'Start Here - Data Entry '!$G$13)</f>
        <v>75524.2</v>
      </c>
      <c r="I38" s="210">
        <f>H38*(1+'Start Here - Data Entry '!$H$13)</f>
        <v>75524.2</v>
      </c>
      <c r="J38" s="210">
        <f>I38*(1+'Start Here - Data Entry '!$I$13)</f>
        <v>75524.2</v>
      </c>
      <c r="K38" s="210">
        <f>J38*(1+'Start Here - Data Entry '!$J$13)</f>
        <v>75524.2</v>
      </c>
      <c r="L38" s="210">
        <f>K38*(1+'Start Here - Data Entry '!$K$13)</f>
        <v>75524.2</v>
      </c>
      <c r="M38" s="393"/>
      <c r="N38" s="194">
        <v>0</v>
      </c>
      <c r="O38" s="297">
        <f t="shared" si="9"/>
        <v>0</v>
      </c>
      <c r="P38" s="393"/>
      <c r="Q38" s="617">
        <v>1</v>
      </c>
      <c r="R38" s="297">
        <f t="shared" si="10"/>
        <v>75524</v>
      </c>
      <c r="S38" s="393"/>
      <c r="T38" s="617">
        <v>1</v>
      </c>
      <c r="U38" s="297">
        <f t="shared" si="13"/>
        <v>75524.2</v>
      </c>
      <c r="V38" s="393"/>
      <c r="W38" s="617">
        <v>1</v>
      </c>
      <c r="X38" s="297">
        <f t="shared" si="14"/>
        <v>75524.2</v>
      </c>
      <c r="Y38" s="393"/>
      <c r="Z38" s="617">
        <v>1</v>
      </c>
      <c r="AA38" s="297">
        <f t="shared" si="15"/>
        <v>75524.2</v>
      </c>
      <c r="AB38" s="393"/>
      <c r="AC38" s="617">
        <v>1</v>
      </c>
      <c r="AD38" s="297">
        <f t="shared" si="16"/>
        <v>75524.2</v>
      </c>
      <c r="AE38" s="524"/>
      <c r="AF38" s="524"/>
      <c r="AG38" s="524"/>
      <c r="AH38" s="524"/>
      <c r="AI38" s="524"/>
      <c r="AJ38" s="524"/>
      <c r="AK38" s="524"/>
      <c r="AL38" s="524"/>
    </row>
    <row r="39" spans="1:38" s="436" customFormat="1" ht="15" thickBot="1" x14ac:dyDescent="0.25">
      <c r="A39" s="208" t="s">
        <v>193</v>
      </c>
      <c r="B39" s="393"/>
      <c r="C39" s="190" t="s">
        <v>398</v>
      </c>
      <c r="D39" s="549">
        <v>52473</v>
      </c>
      <c r="E39" s="549">
        <f t="shared" si="11"/>
        <v>15272.321400000001</v>
      </c>
      <c r="F39" s="196">
        <v>19620</v>
      </c>
      <c r="G39" s="209">
        <f t="shared" si="17"/>
        <v>67745.321400000001</v>
      </c>
      <c r="H39" s="210">
        <f>G39*(1+'Start Here - Data Entry '!$G$13)</f>
        <v>67745.321400000001</v>
      </c>
      <c r="I39" s="210">
        <f>H39*(1+'Start Here - Data Entry '!$H$13)</f>
        <v>67745.321400000001</v>
      </c>
      <c r="J39" s="210">
        <f>I39*(1+'Start Here - Data Entry '!$I$13)</f>
        <v>67745.321400000001</v>
      </c>
      <c r="K39" s="210">
        <f>J39*(1+'Start Here - Data Entry '!$J$13)</f>
        <v>67745.321400000001</v>
      </c>
      <c r="L39" s="210">
        <f>K39*(1+'Start Here - Data Entry '!$K$13)</f>
        <v>67745.321400000001</v>
      </c>
      <c r="M39" s="393"/>
      <c r="N39" s="194">
        <v>0</v>
      </c>
      <c r="O39" s="297">
        <f t="shared" si="9"/>
        <v>0</v>
      </c>
      <c r="P39" s="393"/>
      <c r="Q39" s="617">
        <v>0.2</v>
      </c>
      <c r="R39" s="297">
        <f t="shared" si="10"/>
        <v>13549</v>
      </c>
      <c r="S39" s="393"/>
      <c r="T39" s="617">
        <v>0.4</v>
      </c>
      <c r="U39" s="297">
        <f t="shared" si="13"/>
        <v>27098.128560000001</v>
      </c>
      <c r="V39" s="393"/>
      <c r="W39" s="617">
        <v>0.4</v>
      </c>
      <c r="X39" s="297">
        <f t="shared" si="14"/>
        <v>27098.128560000001</v>
      </c>
      <c r="Y39" s="393"/>
      <c r="Z39" s="617">
        <v>0.4</v>
      </c>
      <c r="AA39" s="297">
        <f t="shared" si="15"/>
        <v>27098.128560000001</v>
      </c>
      <c r="AB39" s="393"/>
      <c r="AC39" s="617">
        <v>0.4</v>
      </c>
      <c r="AD39" s="297">
        <f t="shared" si="16"/>
        <v>27098.128560000001</v>
      </c>
      <c r="AE39" s="524"/>
      <c r="AF39" s="524"/>
      <c r="AG39" s="524"/>
      <c r="AH39" s="524"/>
      <c r="AI39" s="524"/>
      <c r="AJ39" s="524"/>
      <c r="AK39" s="524"/>
      <c r="AL39" s="524"/>
    </row>
    <row r="40" spans="1:38" s="436" customFormat="1" ht="15" hidden="1" thickBot="1" x14ac:dyDescent="0.25">
      <c r="A40" s="208" t="s">
        <v>194</v>
      </c>
      <c r="B40" s="393"/>
      <c r="C40" s="195" t="s">
        <v>370</v>
      </c>
      <c r="D40" s="549">
        <v>64689</v>
      </c>
      <c r="E40" s="549">
        <f t="shared" ref="E40" si="18">(D40*0.1918)+5208</f>
        <v>17615.350200000001</v>
      </c>
      <c r="F40" s="196">
        <v>19620</v>
      </c>
      <c r="G40" s="209">
        <f t="shared" si="17"/>
        <v>82304.350200000001</v>
      </c>
      <c r="H40" s="210">
        <f>G40*(1+'Start Here - Data Entry '!$G$13)</f>
        <v>82304.350200000001</v>
      </c>
      <c r="I40" s="210">
        <f>H40*(1+'Start Here - Data Entry '!$H$13)</f>
        <v>82304.350200000001</v>
      </c>
      <c r="J40" s="210">
        <f>I40*(1+'Start Here - Data Entry '!$I$13)</f>
        <v>82304.350200000001</v>
      </c>
      <c r="K40" s="210">
        <f>J40*(1+'Start Here - Data Entry '!$J$13)</f>
        <v>82304.350200000001</v>
      </c>
      <c r="L40" s="210">
        <f>K40*(1+'Start Here - Data Entry '!$K$13)</f>
        <v>82304.350200000001</v>
      </c>
      <c r="M40" s="393"/>
      <c r="N40" s="194">
        <v>0</v>
      </c>
      <c r="O40" s="297">
        <f t="shared" si="9"/>
        <v>0</v>
      </c>
      <c r="P40" s="393"/>
      <c r="Q40" s="617">
        <v>0</v>
      </c>
      <c r="R40" s="297">
        <f t="shared" si="10"/>
        <v>0</v>
      </c>
      <c r="S40" s="393"/>
      <c r="T40" s="617">
        <v>0</v>
      </c>
      <c r="U40" s="297">
        <f t="shared" si="13"/>
        <v>0</v>
      </c>
      <c r="V40" s="393"/>
      <c r="W40" s="617">
        <v>0</v>
      </c>
      <c r="X40" s="297">
        <f t="shared" si="14"/>
        <v>0</v>
      </c>
      <c r="Y40" s="393"/>
      <c r="Z40" s="617">
        <v>0</v>
      </c>
      <c r="AA40" s="297">
        <f t="shared" si="15"/>
        <v>0</v>
      </c>
      <c r="AB40" s="393"/>
      <c r="AC40" s="617">
        <v>0</v>
      </c>
      <c r="AD40" s="297">
        <f t="shared" si="16"/>
        <v>0</v>
      </c>
      <c r="AE40" s="524"/>
      <c r="AF40" s="524"/>
      <c r="AG40" s="524"/>
      <c r="AH40" s="524"/>
      <c r="AI40" s="524"/>
      <c r="AJ40" s="524"/>
      <c r="AK40" s="524"/>
      <c r="AL40" s="524"/>
    </row>
    <row r="41" spans="1:38" s="436" customFormat="1" ht="13.5" thickBot="1" x14ac:dyDescent="0.25">
      <c r="A41" s="397"/>
      <c r="B41" s="393"/>
      <c r="C41" s="212" t="s">
        <v>195</v>
      </c>
      <c r="D41" s="213"/>
      <c r="E41" s="214"/>
      <c r="F41" s="215">
        <f>SUM(F27:F40)</f>
        <v>274680</v>
      </c>
      <c r="G41" s="213"/>
      <c r="H41" s="203"/>
      <c r="I41" s="203"/>
      <c r="J41" s="203"/>
      <c r="K41" s="203"/>
      <c r="L41" s="203"/>
      <c r="M41" s="393"/>
      <c r="N41" s="277">
        <f>SUM(N27:N40)</f>
        <v>0</v>
      </c>
      <c r="O41" s="299">
        <f>SUM(O27:O40)</f>
        <v>0</v>
      </c>
      <c r="P41" s="393"/>
      <c r="Q41" s="277">
        <f>SUM(Q27:Q40)</f>
        <v>8.1999999999999993</v>
      </c>
      <c r="R41" s="299">
        <f>SUM(R27:R40)</f>
        <v>493686</v>
      </c>
      <c r="S41" s="403">
        <f>SUM(T28:T40)</f>
        <v>13.4</v>
      </c>
      <c r="T41" s="277">
        <f>SUM(T27:T40)</f>
        <v>13.4</v>
      </c>
      <c r="U41" s="299">
        <f>SUM(U27:U40)</f>
        <v>783850.83295999991</v>
      </c>
      <c r="V41" s="393"/>
      <c r="W41" s="277">
        <f>SUM(W27:W40)</f>
        <v>17.399999999999999</v>
      </c>
      <c r="X41" s="299">
        <f>SUM(X27:X40)</f>
        <v>1000138.03296</v>
      </c>
      <c r="Y41" s="393"/>
      <c r="Z41" s="277">
        <f>SUM(Z27:Z40)</f>
        <v>21.4</v>
      </c>
      <c r="AA41" s="299">
        <f>SUM(AA27:AA40)</f>
        <v>1216425.2329600002</v>
      </c>
      <c r="AB41" s="393"/>
      <c r="AC41" s="277">
        <f>SUM(AC27:AC40)</f>
        <v>21.4</v>
      </c>
      <c r="AD41" s="299">
        <f>SUM(AD27:AD40)</f>
        <v>1216425.2329600002</v>
      </c>
      <c r="AE41" s="524"/>
      <c r="AF41" s="524"/>
      <c r="AG41" s="524"/>
      <c r="AH41" s="524"/>
      <c r="AI41" s="524"/>
      <c r="AJ41" s="524"/>
      <c r="AK41" s="524"/>
      <c r="AL41" s="524"/>
    </row>
    <row r="42" spans="1:38" s="436" customFormat="1" x14ac:dyDescent="0.2">
      <c r="A42" s="397"/>
      <c r="B42" s="393"/>
      <c r="C42" s="394"/>
      <c r="D42" s="393"/>
      <c r="E42" s="393"/>
      <c r="F42" s="393"/>
      <c r="G42" s="184"/>
      <c r="H42" s="185"/>
      <c r="I42" s="185"/>
      <c r="J42" s="185"/>
      <c r="K42" s="185"/>
      <c r="L42" s="185"/>
      <c r="M42" s="393"/>
      <c r="N42" s="216"/>
      <c r="O42" s="295"/>
      <c r="P42" s="393"/>
      <c r="Q42" s="216"/>
      <c r="R42" s="295"/>
      <c r="S42" s="393"/>
      <c r="T42" s="216"/>
      <c r="U42" s="295"/>
      <c r="V42" s="393"/>
      <c r="W42" s="216"/>
      <c r="X42" s="295"/>
      <c r="Y42" s="393"/>
      <c r="Z42" s="216"/>
      <c r="AA42" s="295"/>
      <c r="AB42" s="393"/>
      <c r="AC42" s="216"/>
      <c r="AD42" s="295"/>
      <c r="AE42" s="524"/>
      <c r="AF42" s="524"/>
      <c r="AG42" s="524"/>
      <c r="AH42" s="524"/>
      <c r="AI42" s="524"/>
      <c r="AJ42" s="524"/>
      <c r="AK42" s="524"/>
      <c r="AL42" s="524"/>
    </row>
    <row r="43" spans="1:38" s="436" customFormat="1" x14ac:dyDescent="0.2">
      <c r="A43" s="397"/>
      <c r="B43" s="393"/>
      <c r="C43" s="205" t="s">
        <v>196</v>
      </c>
      <c r="D43" s="187"/>
      <c r="E43" s="187"/>
      <c r="F43" s="187"/>
      <c r="G43" s="188"/>
      <c r="H43" s="189"/>
      <c r="I43" s="189"/>
      <c r="J43" s="189"/>
      <c r="K43" s="189"/>
      <c r="L43" s="189"/>
      <c r="M43" s="393"/>
      <c r="N43" s="282"/>
      <c r="O43" s="296"/>
      <c r="P43" s="393"/>
      <c r="Q43" s="282"/>
      <c r="R43" s="296"/>
      <c r="S43" s="393"/>
      <c r="T43" s="282"/>
      <c r="U43" s="296"/>
      <c r="V43" s="393"/>
      <c r="W43" s="282"/>
      <c r="X43" s="296"/>
      <c r="Y43" s="393"/>
      <c r="Z43" s="282"/>
      <c r="AA43" s="296"/>
      <c r="AB43" s="393"/>
      <c r="AC43" s="282"/>
      <c r="AD43" s="296"/>
      <c r="AE43" s="524"/>
      <c r="AF43" s="524"/>
      <c r="AG43" s="524"/>
      <c r="AH43" s="524"/>
      <c r="AI43" s="524"/>
      <c r="AJ43" s="524"/>
      <c r="AK43" s="524"/>
      <c r="AL43" s="524"/>
    </row>
    <row r="44" spans="1:38" s="436" customFormat="1" ht="14.25" hidden="1" x14ac:dyDescent="0.2">
      <c r="A44" s="208" t="s">
        <v>197</v>
      </c>
      <c r="B44" s="393"/>
      <c r="C44" s="400" t="s">
        <v>198</v>
      </c>
      <c r="D44" s="550">
        <v>33195</v>
      </c>
      <c r="E44" s="550">
        <v>10274</v>
      </c>
      <c r="F44" s="191">
        <v>10403</v>
      </c>
      <c r="G44" s="209">
        <f>D44+E44</f>
        <v>43469</v>
      </c>
      <c r="H44" s="210">
        <f>G44*(1+'Start Here - Data Entry '!$G$13)</f>
        <v>43469</v>
      </c>
      <c r="I44" s="210">
        <f>H44*(1+'Start Here - Data Entry '!$H$13)</f>
        <v>43469</v>
      </c>
      <c r="J44" s="210">
        <f>I44*(1+'Start Here - Data Entry '!$I$13)</f>
        <v>43469</v>
      </c>
      <c r="K44" s="210">
        <f>J44*(1+'Start Here - Data Entry '!$J$13)</f>
        <v>43469</v>
      </c>
      <c r="L44" s="210">
        <f>K44*(1+'Start Here - Data Entry '!$K$13)</f>
        <v>43469</v>
      </c>
      <c r="M44" s="393"/>
      <c r="N44" s="194">
        <v>0</v>
      </c>
      <c r="O44" s="297">
        <f t="shared" ref="O44:O51" si="19">ROUND(N44*$G44,0)</f>
        <v>0</v>
      </c>
      <c r="P44" s="393"/>
      <c r="Q44" s="617">
        <v>0</v>
      </c>
      <c r="R44" s="297">
        <f t="shared" ref="R44:R51" si="20">ROUND(Q44*$H44,0)</f>
        <v>0</v>
      </c>
      <c r="S44" s="393"/>
      <c r="T44" s="617">
        <v>0</v>
      </c>
      <c r="U44" s="297">
        <v>0</v>
      </c>
      <c r="V44" s="393"/>
      <c r="W44" s="617">
        <v>0</v>
      </c>
      <c r="X44" s="297">
        <v>0</v>
      </c>
      <c r="Y44" s="393"/>
      <c r="Z44" s="617">
        <v>0</v>
      </c>
      <c r="AA44" s="297">
        <v>0</v>
      </c>
      <c r="AB44" s="393"/>
      <c r="AC44" s="617">
        <v>0</v>
      </c>
      <c r="AD44" s="297">
        <v>0</v>
      </c>
      <c r="AE44" s="524"/>
      <c r="AF44" s="524"/>
      <c r="AG44" s="524" t="s">
        <v>322</v>
      </c>
      <c r="AH44" s="524" t="s">
        <v>322</v>
      </c>
      <c r="AI44" s="524"/>
      <c r="AJ44" s="524"/>
      <c r="AK44" s="524"/>
      <c r="AL44" s="524"/>
    </row>
    <row r="45" spans="1:38" s="436" customFormat="1" ht="14.25" hidden="1" x14ac:dyDescent="0.2">
      <c r="A45" s="208" t="s">
        <v>199</v>
      </c>
      <c r="B45" s="393"/>
      <c r="C45" s="400" t="s">
        <v>314</v>
      </c>
      <c r="D45" s="550">
        <v>34117</v>
      </c>
      <c r="E45" s="550">
        <v>10223</v>
      </c>
      <c r="F45" s="191">
        <v>11437</v>
      </c>
      <c r="G45" s="209">
        <f t="shared" ref="G45:G51" si="21">D45+E45</f>
        <v>44340</v>
      </c>
      <c r="H45" s="210">
        <f>G45*(1+'Start Here - Data Entry '!$G$13)</f>
        <v>44340</v>
      </c>
      <c r="I45" s="210">
        <f>H45*(1+'Start Here - Data Entry '!$H$13)</f>
        <v>44340</v>
      </c>
      <c r="J45" s="210">
        <f>I45*(1+'Start Here - Data Entry '!$I$13)</f>
        <v>44340</v>
      </c>
      <c r="K45" s="210">
        <f>J45*(1+'Start Here - Data Entry '!$J$13)</f>
        <v>44340</v>
      </c>
      <c r="L45" s="210">
        <f>K45*(1+'Start Here - Data Entry '!$K$13)</f>
        <v>44340</v>
      </c>
      <c r="M45" s="393"/>
      <c r="N45" s="194">
        <v>0</v>
      </c>
      <c r="O45" s="297">
        <f t="shared" si="19"/>
        <v>0</v>
      </c>
      <c r="P45" s="393"/>
      <c r="Q45" s="617">
        <v>0</v>
      </c>
      <c r="R45" s="297">
        <f t="shared" si="20"/>
        <v>0</v>
      </c>
      <c r="S45" s="393"/>
      <c r="T45" s="617">
        <v>0</v>
      </c>
      <c r="U45" s="297">
        <v>0</v>
      </c>
      <c r="V45" s="393"/>
      <c r="W45" s="617">
        <v>0</v>
      </c>
      <c r="X45" s="297">
        <v>0</v>
      </c>
      <c r="Y45" s="393"/>
      <c r="Z45" s="617">
        <v>0</v>
      </c>
      <c r="AA45" s="297">
        <v>0</v>
      </c>
      <c r="AB45" s="393"/>
      <c r="AC45" s="617">
        <v>0</v>
      </c>
      <c r="AD45" s="297">
        <v>0</v>
      </c>
      <c r="AE45" s="524"/>
      <c r="AF45" s="524"/>
      <c r="AG45" s="524"/>
      <c r="AH45" s="524"/>
      <c r="AI45" s="524"/>
      <c r="AJ45" s="524"/>
      <c r="AK45" s="524"/>
      <c r="AL45" s="524"/>
    </row>
    <row r="46" spans="1:38" s="436" customFormat="1" ht="14.25" hidden="1" x14ac:dyDescent="0.2">
      <c r="A46" s="208" t="s">
        <v>200</v>
      </c>
      <c r="B46" s="393"/>
      <c r="C46" s="400" t="s">
        <v>374</v>
      </c>
      <c r="D46" s="550">
        <v>22061</v>
      </c>
      <c r="E46" s="550">
        <v>8860</v>
      </c>
      <c r="F46" s="191">
        <v>10875</v>
      </c>
      <c r="G46" s="209">
        <f t="shared" si="21"/>
        <v>30921</v>
      </c>
      <c r="H46" s="210">
        <f>G46*(1+'Start Here - Data Entry '!$G$13)</f>
        <v>30921</v>
      </c>
      <c r="I46" s="210">
        <f>H46*(1+'Start Here - Data Entry '!$H$13)</f>
        <v>30921</v>
      </c>
      <c r="J46" s="210">
        <f>I46*(1+'Start Here - Data Entry '!$I$13)</f>
        <v>30921</v>
      </c>
      <c r="K46" s="210">
        <f>J46*(1+'Start Here - Data Entry '!$J$13)</f>
        <v>30921</v>
      </c>
      <c r="L46" s="210">
        <f>K46*(1+'Start Here - Data Entry '!$K$13)</f>
        <v>30921</v>
      </c>
      <c r="M46" s="393"/>
      <c r="N46" s="194">
        <v>0</v>
      </c>
      <c r="O46" s="297">
        <f t="shared" si="19"/>
        <v>0</v>
      </c>
      <c r="P46" s="393"/>
      <c r="Q46" s="617">
        <v>0</v>
      </c>
      <c r="R46" s="297">
        <f t="shared" si="20"/>
        <v>0</v>
      </c>
      <c r="S46" s="393"/>
      <c r="T46" s="617">
        <v>0</v>
      </c>
      <c r="U46" s="297">
        <v>0</v>
      </c>
      <c r="V46" s="393"/>
      <c r="W46" s="617">
        <v>0</v>
      </c>
      <c r="X46" s="297">
        <v>0</v>
      </c>
      <c r="Y46" s="393"/>
      <c r="Z46" s="617">
        <v>0</v>
      </c>
      <c r="AA46" s="297">
        <v>0</v>
      </c>
      <c r="AB46" s="393"/>
      <c r="AC46" s="617">
        <v>0</v>
      </c>
      <c r="AD46" s="297">
        <v>0</v>
      </c>
      <c r="AE46" s="524"/>
      <c r="AF46" s="524"/>
      <c r="AG46" s="524"/>
      <c r="AH46" s="524"/>
      <c r="AI46" s="524"/>
      <c r="AJ46" s="524"/>
      <c r="AK46" s="524"/>
      <c r="AL46" s="524"/>
    </row>
    <row r="47" spans="1:38" s="436" customFormat="1" ht="14.25" hidden="1" x14ac:dyDescent="0.2">
      <c r="A47" s="208" t="s">
        <v>201</v>
      </c>
      <c r="B47" s="393"/>
      <c r="C47" s="400" t="s">
        <v>375</v>
      </c>
      <c r="D47" s="550">
        <v>46558</v>
      </c>
      <c r="E47" s="550">
        <v>13029</v>
      </c>
      <c r="F47" s="191">
        <v>12009</v>
      </c>
      <c r="G47" s="209">
        <f t="shared" si="21"/>
        <v>59587</v>
      </c>
      <c r="H47" s="210">
        <f>G47*(1+'Start Here - Data Entry '!$G$13)</f>
        <v>59587</v>
      </c>
      <c r="I47" s="210">
        <f>H47*(1+'Start Here - Data Entry '!$H$13)</f>
        <v>59587</v>
      </c>
      <c r="J47" s="210">
        <f>I47*(1+'Start Here - Data Entry '!$I$13)</f>
        <v>59587</v>
      </c>
      <c r="K47" s="210">
        <f>J47*(1+'Start Here - Data Entry '!$J$13)</f>
        <v>59587</v>
      </c>
      <c r="L47" s="210">
        <f>K47*(1+'Start Here - Data Entry '!$K$13)</f>
        <v>59587</v>
      </c>
      <c r="M47" s="393"/>
      <c r="N47" s="194">
        <v>0</v>
      </c>
      <c r="O47" s="297">
        <f t="shared" si="19"/>
        <v>0</v>
      </c>
      <c r="P47" s="393"/>
      <c r="Q47" s="617">
        <v>0</v>
      </c>
      <c r="R47" s="297">
        <f t="shared" si="20"/>
        <v>0</v>
      </c>
      <c r="S47" s="393"/>
      <c r="T47" s="617">
        <v>0</v>
      </c>
      <c r="U47" s="297">
        <v>0</v>
      </c>
      <c r="V47" s="393"/>
      <c r="W47" s="617">
        <v>0</v>
      </c>
      <c r="X47" s="297">
        <v>0</v>
      </c>
      <c r="Y47" s="393"/>
      <c r="Z47" s="617">
        <v>0</v>
      </c>
      <c r="AA47" s="297">
        <v>0</v>
      </c>
      <c r="AB47" s="393"/>
      <c r="AC47" s="617">
        <v>0</v>
      </c>
      <c r="AD47" s="297">
        <v>0</v>
      </c>
      <c r="AE47" s="524"/>
      <c r="AF47" s="524"/>
      <c r="AG47" s="524"/>
      <c r="AH47" s="524"/>
      <c r="AI47" s="524"/>
      <c r="AJ47" s="524"/>
      <c r="AK47" s="524"/>
      <c r="AL47" s="524"/>
    </row>
    <row r="48" spans="1:38" s="436" customFormat="1" ht="14.25" x14ac:dyDescent="0.2">
      <c r="A48" s="208" t="s">
        <v>202</v>
      </c>
      <c r="B48" s="393"/>
      <c r="C48" s="400" t="s">
        <v>432</v>
      </c>
      <c r="D48" s="550">
        <v>45000</v>
      </c>
      <c r="E48" s="550">
        <v>3104</v>
      </c>
      <c r="F48" s="191">
        <v>10280</v>
      </c>
      <c r="G48" s="209">
        <f t="shared" si="21"/>
        <v>48104</v>
      </c>
      <c r="H48" s="210">
        <f>G48*(1+'Start Here - Data Entry '!$G$13)</f>
        <v>48104</v>
      </c>
      <c r="I48" s="210">
        <f>H48*(1+'Start Here - Data Entry '!$H$13)</f>
        <v>48104</v>
      </c>
      <c r="J48" s="210">
        <f>I48*(1+'Start Here - Data Entry '!$I$13)</f>
        <v>48104</v>
      </c>
      <c r="K48" s="210">
        <f>J48*(1+'Start Here - Data Entry '!$J$13)</f>
        <v>48104</v>
      </c>
      <c r="L48" s="210">
        <f>K48*(1+'Start Here - Data Entry '!$K$13)</f>
        <v>48104</v>
      </c>
      <c r="M48" s="393"/>
      <c r="N48" s="194">
        <v>0</v>
      </c>
      <c r="O48" s="297">
        <f t="shared" si="19"/>
        <v>0</v>
      </c>
      <c r="P48" s="393"/>
      <c r="Q48" s="617">
        <v>1</v>
      </c>
      <c r="R48" s="297">
        <f t="shared" si="20"/>
        <v>48104</v>
      </c>
      <c r="S48" s="393"/>
      <c r="T48" s="617">
        <v>1</v>
      </c>
      <c r="U48" s="297">
        <f>T48*G48</f>
        <v>48104</v>
      </c>
      <c r="V48" s="393"/>
      <c r="W48" s="617">
        <v>1</v>
      </c>
      <c r="X48" s="297">
        <f>W48*G48</f>
        <v>48104</v>
      </c>
      <c r="Y48" s="393"/>
      <c r="Z48" s="617">
        <v>1</v>
      </c>
      <c r="AA48" s="297">
        <f>Z48*G48</f>
        <v>48104</v>
      </c>
      <c r="AB48" s="393"/>
      <c r="AC48" s="617">
        <v>1</v>
      </c>
      <c r="AD48" s="297">
        <f>AC48*G48</f>
        <v>48104</v>
      </c>
      <c r="AE48" s="524"/>
      <c r="AF48" s="524"/>
      <c r="AG48" s="524"/>
      <c r="AH48" s="524"/>
      <c r="AI48" s="524"/>
      <c r="AJ48" s="524"/>
      <c r="AK48" s="524"/>
      <c r="AL48" s="524"/>
    </row>
    <row r="49" spans="1:38" s="436" customFormat="1" ht="15" thickBot="1" x14ac:dyDescent="0.25">
      <c r="A49" s="208" t="s">
        <v>203</v>
      </c>
      <c r="B49" s="393"/>
      <c r="C49" s="400" t="s">
        <v>378</v>
      </c>
      <c r="D49" s="550">
        <v>27039</v>
      </c>
      <c r="E49" s="550">
        <v>9093</v>
      </c>
      <c r="F49" s="191">
        <v>17054</v>
      </c>
      <c r="G49" s="209">
        <f t="shared" si="21"/>
        <v>36132</v>
      </c>
      <c r="H49" s="210">
        <f>G49*(1+'Start Here - Data Entry '!$G$13)</f>
        <v>36132</v>
      </c>
      <c r="I49" s="210">
        <f>H49*(1+'Start Here - Data Entry '!$H$13)</f>
        <v>36132</v>
      </c>
      <c r="J49" s="210">
        <f>I49*(1+'Start Here - Data Entry '!$I$13)</f>
        <v>36132</v>
      </c>
      <c r="K49" s="210">
        <f>J49*(1+'Start Here - Data Entry '!$J$13)</f>
        <v>36132</v>
      </c>
      <c r="L49" s="210">
        <f>K49*(1+'Start Here - Data Entry '!$K$13)</f>
        <v>36132</v>
      </c>
      <c r="M49" s="393"/>
      <c r="N49" s="194">
        <v>0</v>
      </c>
      <c r="O49" s="297">
        <f t="shared" si="19"/>
        <v>0</v>
      </c>
      <c r="P49" s="393"/>
      <c r="Q49" s="617">
        <v>1.5</v>
      </c>
      <c r="R49" s="297">
        <f t="shared" si="20"/>
        <v>54198</v>
      </c>
      <c r="S49" s="393"/>
      <c r="T49" s="617">
        <v>1.5</v>
      </c>
      <c r="U49" s="297">
        <f>T49*G49</f>
        <v>54198</v>
      </c>
      <c r="V49" s="393"/>
      <c r="W49" s="617">
        <v>1.5</v>
      </c>
      <c r="X49" s="297">
        <f>W49*G49</f>
        <v>54198</v>
      </c>
      <c r="Y49" s="393"/>
      <c r="Z49" s="617">
        <v>1.5</v>
      </c>
      <c r="AA49" s="297">
        <f t="shared" ref="AA49:AA50" si="22">Z49*G49</f>
        <v>54198</v>
      </c>
      <c r="AB49" s="393"/>
      <c r="AC49" s="617">
        <v>1.5</v>
      </c>
      <c r="AD49" s="297">
        <f t="shared" ref="AD49:AD51" si="23">AC49*G49</f>
        <v>54198</v>
      </c>
      <c r="AE49" s="524"/>
      <c r="AF49" s="524"/>
      <c r="AG49" s="524"/>
      <c r="AH49" s="524"/>
      <c r="AI49" s="524"/>
      <c r="AJ49" s="524"/>
      <c r="AK49" s="524"/>
      <c r="AL49" s="524"/>
    </row>
    <row r="50" spans="1:38" s="436" customFormat="1" ht="15" hidden="1" thickBot="1" x14ac:dyDescent="0.25">
      <c r="A50" s="208" t="s">
        <v>204</v>
      </c>
      <c r="B50" s="393"/>
      <c r="C50" s="400" t="s">
        <v>376</v>
      </c>
      <c r="D50" s="550">
        <v>32801</v>
      </c>
      <c r="E50" s="550">
        <v>10198</v>
      </c>
      <c r="F50" s="191">
        <v>12095</v>
      </c>
      <c r="G50" s="209">
        <f t="shared" si="21"/>
        <v>42999</v>
      </c>
      <c r="H50" s="210">
        <f>G50*(1+'Start Here - Data Entry '!$G$13)</f>
        <v>42999</v>
      </c>
      <c r="I50" s="210">
        <f>H50*(1+'Start Here - Data Entry '!$H$13)</f>
        <v>42999</v>
      </c>
      <c r="J50" s="210">
        <f>I50*(1+'Start Here - Data Entry '!$I$13)</f>
        <v>42999</v>
      </c>
      <c r="K50" s="210">
        <f>J50*(1+'Start Here - Data Entry '!$J$13)</f>
        <v>42999</v>
      </c>
      <c r="L50" s="210">
        <f>K50*(1+'Start Here - Data Entry '!$K$13)</f>
        <v>42999</v>
      </c>
      <c r="M50" s="393"/>
      <c r="N50" s="194">
        <v>0</v>
      </c>
      <c r="O50" s="297">
        <f t="shared" si="19"/>
        <v>0</v>
      </c>
      <c r="P50" s="393"/>
      <c r="Q50" s="617">
        <v>0</v>
      </c>
      <c r="R50" s="297">
        <f t="shared" si="20"/>
        <v>0</v>
      </c>
      <c r="S50" s="393"/>
      <c r="T50" s="617">
        <v>0</v>
      </c>
      <c r="U50" s="297">
        <v>0</v>
      </c>
      <c r="V50" s="393"/>
      <c r="W50" s="617">
        <v>0</v>
      </c>
      <c r="X50" s="297">
        <v>0</v>
      </c>
      <c r="Y50" s="393"/>
      <c r="Z50" s="617">
        <v>0</v>
      </c>
      <c r="AA50" s="297">
        <f t="shared" si="22"/>
        <v>0</v>
      </c>
      <c r="AB50" s="393"/>
      <c r="AC50" s="617">
        <v>0</v>
      </c>
      <c r="AD50" s="297">
        <f t="shared" si="23"/>
        <v>0</v>
      </c>
      <c r="AE50" s="524"/>
      <c r="AF50" s="524"/>
      <c r="AG50" s="524"/>
      <c r="AH50" s="524"/>
      <c r="AI50" s="524"/>
      <c r="AJ50" s="524"/>
      <c r="AK50" s="524"/>
      <c r="AL50" s="524"/>
    </row>
    <row r="51" spans="1:38" s="436" customFormat="1" ht="15" hidden="1" thickBot="1" x14ac:dyDescent="0.25">
      <c r="A51" s="208" t="s">
        <v>205</v>
      </c>
      <c r="B51" s="393"/>
      <c r="C51" s="400" t="s">
        <v>377</v>
      </c>
      <c r="D51" s="550">
        <v>48722</v>
      </c>
      <c r="E51" s="550">
        <v>13252</v>
      </c>
      <c r="F51" s="191">
        <v>14811</v>
      </c>
      <c r="G51" s="209">
        <f t="shared" si="21"/>
        <v>61974</v>
      </c>
      <c r="H51" s="210">
        <f>G51*(1+'Start Here - Data Entry '!$G$13)</f>
        <v>61974</v>
      </c>
      <c r="I51" s="210">
        <f>H51*(1+'Start Here - Data Entry '!$H$13)</f>
        <v>61974</v>
      </c>
      <c r="J51" s="210">
        <f>I51*(1+'Start Here - Data Entry '!$I$13)</f>
        <v>61974</v>
      </c>
      <c r="K51" s="210">
        <f>J51*(1+'Start Here - Data Entry '!$J$13)</f>
        <v>61974</v>
      </c>
      <c r="L51" s="210">
        <f>K51*(1+'Start Here - Data Entry '!$K$13)</f>
        <v>61974</v>
      </c>
      <c r="M51" s="393"/>
      <c r="N51" s="194">
        <v>0</v>
      </c>
      <c r="O51" s="297">
        <f t="shared" si="19"/>
        <v>0</v>
      </c>
      <c r="P51" s="393"/>
      <c r="Q51" s="617">
        <v>0</v>
      </c>
      <c r="R51" s="297">
        <f t="shared" si="20"/>
        <v>0</v>
      </c>
      <c r="S51" s="393"/>
      <c r="T51" s="617">
        <v>0</v>
      </c>
      <c r="U51" s="297">
        <v>0</v>
      </c>
      <c r="V51" s="393"/>
      <c r="W51" s="617">
        <v>0</v>
      </c>
      <c r="X51" s="297">
        <v>0</v>
      </c>
      <c r="Y51" s="393"/>
      <c r="Z51" s="617">
        <v>0</v>
      </c>
      <c r="AA51" s="297">
        <v>0</v>
      </c>
      <c r="AB51" s="393"/>
      <c r="AC51" s="617">
        <v>0</v>
      </c>
      <c r="AD51" s="297">
        <f t="shared" si="23"/>
        <v>0</v>
      </c>
      <c r="AE51" s="524"/>
      <c r="AF51" s="524"/>
      <c r="AG51" s="524"/>
      <c r="AH51" s="524"/>
      <c r="AI51" s="524"/>
      <c r="AJ51" s="524"/>
      <c r="AK51" s="524"/>
      <c r="AL51" s="524"/>
    </row>
    <row r="52" spans="1:38" s="436" customFormat="1" ht="13.5" thickBot="1" x14ac:dyDescent="0.25">
      <c r="A52" s="397"/>
      <c r="B52" s="393"/>
      <c r="C52" s="212" t="s">
        <v>206</v>
      </c>
      <c r="D52" s="213"/>
      <c r="E52" s="214"/>
      <c r="F52" s="215">
        <f>SUM(F44:F51)</f>
        <v>98964</v>
      </c>
      <c r="G52" s="213"/>
      <c r="H52" s="217"/>
      <c r="I52" s="217"/>
      <c r="J52" s="217"/>
      <c r="K52" s="217"/>
      <c r="L52" s="217"/>
      <c r="M52" s="393"/>
      <c r="N52" s="277">
        <f>SUM(N44:N51)</f>
        <v>0</v>
      </c>
      <c r="O52" s="299">
        <f>SUM(O44:O51)</f>
        <v>0</v>
      </c>
      <c r="P52" s="393"/>
      <c r="Q52" s="277">
        <f>SUM(Q44:Q51)</f>
        <v>2.5</v>
      </c>
      <c r="R52" s="299">
        <f>SUM(R44:R51)</f>
        <v>102302</v>
      </c>
      <c r="S52" s="393"/>
      <c r="T52" s="277">
        <f>SUM(T44:T51)</f>
        <v>2.5</v>
      </c>
      <c r="U52" s="299">
        <f>SUM(U44:U51)</f>
        <v>102302</v>
      </c>
      <c r="V52" s="393"/>
      <c r="W52" s="277">
        <f>SUM(W44:W51)</f>
        <v>2.5</v>
      </c>
      <c r="X52" s="299">
        <f>SUM(X44:X51)</f>
        <v>102302</v>
      </c>
      <c r="Y52" s="393"/>
      <c r="Z52" s="277">
        <f>SUM(Z44:Z51)</f>
        <v>2.5</v>
      </c>
      <c r="AA52" s="299">
        <f>SUM(AA44:AA51)</f>
        <v>102302</v>
      </c>
      <c r="AB52" s="393"/>
      <c r="AC52" s="277">
        <f>SUM(AC44:AC51)</f>
        <v>2.5</v>
      </c>
      <c r="AD52" s="299">
        <f>SUM(AD44:AD51)</f>
        <v>102302</v>
      </c>
      <c r="AE52" s="524"/>
      <c r="AF52" s="524"/>
      <c r="AG52" s="524"/>
      <c r="AH52" s="524"/>
      <c r="AI52" s="524"/>
      <c r="AJ52" s="524"/>
      <c r="AK52" s="524"/>
      <c r="AL52" s="524"/>
    </row>
    <row r="53" spans="1:38" s="436" customFormat="1" x14ac:dyDescent="0.2">
      <c r="A53" s="397"/>
      <c r="B53" s="393"/>
      <c r="C53" s="394"/>
      <c r="D53" s="393"/>
      <c r="E53" s="393"/>
      <c r="F53" s="393"/>
      <c r="G53" s="394"/>
      <c r="H53" s="393"/>
      <c r="I53" s="393"/>
      <c r="J53" s="393"/>
      <c r="K53" s="393"/>
      <c r="L53" s="393"/>
      <c r="M53" s="393"/>
      <c r="N53" s="216"/>
      <c r="O53" s="295"/>
      <c r="P53" s="393"/>
      <c r="Q53" s="216"/>
      <c r="R53" s="295"/>
      <c r="S53" s="393"/>
      <c r="T53" s="216"/>
      <c r="U53" s="295"/>
      <c r="V53" s="393"/>
      <c r="W53" s="216"/>
      <c r="X53" s="295"/>
      <c r="Y53" s="393"/>
      <c r="Z53" s="216"/>
      <c r="AA53" s="295"/>
      <c r="AB53" s="393"/>
      <c r="AC53" s="216"/>
      <c r="AD53" s="295"/>
      <c r="AE53" s="524"/>
      <c r="AF53" s="524"/>
      <c r="AG53" s="524"/>
      <c r="AH53" s="524"/>
      <c r="AI53" s="524"/>
      <c r="AJ53" s="524"/>
      <c r="AK53" s="524"/>
      <c r="AL53" s="524"/>
    </row>
    <row r="54" spans="1:38" s="436" customFormat="1" x14ac:dyDescent="0.2">
      <c r="A54" s="397"/>
      <c r="B54" s="393"/>
      <c r="C54" s="205" t="s">
        <v>207</v>
      </c>
      <c r="D54" s="187"/>
      <c r="E54" s="187"/>
      <c r="F54" s="187"/>
      <c r="G54" s="206"/>
      <c r="H54" s="207"/>
      <c r="I54" s="207"/>
      <c r="J54" s="207"/>
      <c r="K54" s="207"/>
      <c r="L54" s="207"/>
      <c r="M54" s="393"/>
      <c r="N54" s="282"/>
      <c r="O54" s="296"/>
      <c r="P54" s="393"/>
      <c r="Q54" s="282"/>
      <c r="R54" s="296"/>
      <c r="S54" s="393"/>
      <c r="T54" s="282"/>
      <c r="U54" s="296"/>
      <c r="V54" s="393"/>
      <c r="W54" s="282"/>
      <c r="X54" s="296"/>
      <c r="Y54" s="393"/>
      <c r="Z54" s="282"/>
      <c r="AA54" s="296"/>
      <c r="AB54" s="393"/>
      <c r="AC54" s="282"/>
      <c r="AD54" s="296"/>
      <c r="AE54" s="524"/>
      <c r="AF54" s="524"/>
      <c r="AG54" s="524"/>
      <c r="AH54" s="524"/>
      <c r="AI54" s="524"/>
      <c r="AJ54" s="524"/>
      <c r="AK54" s="524"/>
      <c r="AL54" s="524"/>
    </row>
    <row r="55" spans="1:38" s="436" customFormat="1" ht="14.25" x14ac:dyDescent="0.2">
      <c r="A55" s="208" t="str">
        <f>VLOOKUP('Start Here - Data Entry '!$E$5,'Step 3 - Staffing Tool'!$B$87:$QM$91,3,FALSE)</f>
        <v>7500-233</v>
      </c>
      <c r="B55" s="393"/>
      <c r="C55" s="400" t="s">
        <v>208</v>
      </c>
      <c r="D55" s="549">
        <v>116004</v>
      </c>
      <c r="E55" s="549">
        <f>D55*0.26</f>
        <v>30161.040000000001</v>
      </c>
      <c r="F55" s="196">
        <v>19620</v>
      </c>
      <c r="G55" s="209">
        <f>D55+E55</f>
        <v>146165.04</v>
      </c>
      <c r="H55" s="210">
        <f>G55*(1+'Start Here - Data Entry '!$G$13)</f>
        <v>146165.04</v>
      </c>
      <c r="I55" s="210">
        <f>H55*(1+'Start Here - Data Entry '!$H$13)</f>
        <v>146165.04</v>
      </c>
      <c r="J55" s="210">
        <f>I55*(1+'Start Here - Data Entry '!$I$13)</f>
        <v>146165.04</v>
      </c>
      <c r="K55" s="210">
        <f>J55*(1+'Start Here - Data Entry '!$J$13)</f>
        <v>146165.04</v>
      </c>
      <c r="L55" s="210">
        <f>K55*(1+'Start Here - Data Entry '!$K$13)</f>
        <v>146165.04</v>
      </c>
      <c r="M55" s="393"/>
      <c r="N55" s="194">
        <v>0</v>
      </c>
      <c r="O55" s="297">
        <f t="shared" ref="O55:O59" si="24">ROUND(N55*$G55,0)</f>
        <v>0</v>
      </c>
      <c r="P55" s="393"/>
      <c r="Q55" s="617">
        <v>1</v>
      </c>
      <c r="R55" s="297">
        <f t="shared" ref="R55:R59" si="25">ROUND(Q55*$H55,0)</f>
        <v>146165</v>
      </c>
      <c r="S55" s="393"/>
      <c r="T55" s="617">
        <v>1</v>
      </c>
      <c r="U55" s="297">
        <v>146165</v>
      </c>
      <c r="V55" s="393"/>
      <c r="W55" s="617">
        <v>1</v>
      </c>
      <c r="X55" s="297">
        <v>146165</v>
      </c>
      <c r="Y55" s="393"/>
      <c r="Z55" s="617">
        <v>1</v>
      </c>
      <c r="AA55" s="297">
        <v>146165</v>
      </c>
      <c r="AB55" s="393"/>
      <c r="AC55" s="617">
        <v>1</v>
      </c>
      <c r="AD55" s="297">
        <v>146165</v>
      </c>
      <c r="AE55" s="524"/>
      <c r="AF55" s="524"/>
      <c r="AG55" s="524"/>
      <c r="AH55" s="524"/>
      <c r="AI55" s="524"/>
      <c r="AJ55" s="524"/>
      <c r="AK55" s="524"/>
      <c r="AL55" s="524"/>
    </row>
    <row r="56" spans="1:38" s="436" customFormat="1" ht="15" thickBot="1" x14ac:dyDescent="0.25">
      <c r="A56" s="208" t="str">
        <f>VLOOKUP('Start Here - Data Entry '!$E$5,'Step 3 - Staffing Tool'!$B$87:$QM$91,6,FALSE)</f>
        <v>7318-235</v>
      </c>
      <c r="B56" s="393"/>
      <c r="C56" s="400" t="s">
        <v>323</v>
      </c>
      <c r="D56" s="549">
        <v>80000</v>
      </c>
      <c r="E56" s="549">
        <f t="shared" ref="E56:E59" si="26">D56*0.26</f>
        <v>20800</v>
      </c>
      <c r="F56" s="196">
        <v>19620</v>
      </c>
      <c r="G56" s="209">
        <f>D56+E56</f>
        <v>100800</v>
      </c>
      <c r="H56" s="210">
        <f>G56*(1+'Start Here - Data Entry '!$G$13)</f>
        <v>100800</v>
      </c>
      <c r="I56" s="210">
        <f>H56*(1+'Start Here - Data Entry '!$H$13)</f>
        <v>100800</v>
      </c>
      <c r="J56" s="210">
        <f>I56*(1+'Start Here - Data Entry '!$I$13)</f>
        <v>100800</v>
      </c>
      <c r="K56" s="210">
        <f>J56*(1+'Start Here - Data Entry '!$J$13)</f>
        <v>100800</v>
      </c>
      <c r="L56" s="210">
        <f>K56*(1+'Start Here - Data Entry '!$K$13)</f>
        <v>100800</v>
      </c>
      <c r="M56" s="393"/>
      <c r="N56" s="194">
        <v>0</v>
      </c>
      <c r="O56" s="297">
        <f t="shared" si="24"/>
        <v>0</v>
      </c>
      <c r="P56" s="393"/>
      <c r="Q56" s="617">
        <v>0</v>
      </c>
      <c r="R56" s="297">
        <f t="shared" si="25"/>
        <v>0</v>
      </c>
      <c r="S56" s="393"/>
      <c r="T56" s="194">
        <v>0</v>
      </c>
      <c r="U56" s="297">
        <f t="shared" ref="U56:U59" si="27">ROUND(T56*$I56,0)</f>
        <v>0</v>
      </c>
      <c r="V56" s="393"/>
      <c r="W56" s="617">
        <v>1</v>
      </c>
      <c r="X56" s="297">
        <f t="shared" ref="X56:X59" si="28">ROUND(W56*$J56,0)</f>
        <v>100800</v>
      </c>
      <c r="Y56" s="393"/>
      <c r="Z56" s="617">
        <v>1</v>
      </c>
      <c r="AA56" s="297">
        <f t="shared" ref="AA56:AA59" si="29">ROUND(Z56*$K56,0)</f>
        <v>100800</v>
      </c>
      <c r="AB56" s="393"/>
      <c r="AC56" s="617">
        <v>1</v>
      </c>
      <c r="AD56" s="297">
        <f t="shared" ref="AD56:AD59" si="30">ROUND(AC56*$L56,0)</f>
        <v>100800</v>
      </c>
      <c r="AE56" s="524"/>
      <c r="AF56" s="524"/>
      <c r="AG56" s="524"/>
      <c r="AH56" s="524"/>
      <c r="AI56" s="524"/>
      <c r="AJ56" s="524"/>
      <c r="AK56" s="524"/>
      <c r="AL56" s="524"/>
    </row>
    <row r="57" spans="1:38" s="436" customFormat="1" ht="14.25" hidden="1" x14ac:dyDescent="0.2">
      <c r="A57" s="208" t="str">
        <f>VLOOKUP('Start Here - Data Entry '!$E$5,'Step 3 - Staffing Tool'!$B$87:$QM$91,9,FALSE)</f>
        <v>7458-233</v>
      </c>
      <c r="B57" s="393"/>
      <c r="C57" s="400" t="s">
        <v>332</v>
      </c>
      <c r="D57" s="549">
        <f>AVERAGE(69538,66590)</f>
        <v>68064</v>
      </c>
      <c r="E57" s="549">
        <f t="shared" si="26"/>
        <v>17696.64</v>
      </c>
      <c r="F57" s="196">
        <v>19620</v>
      </c>
      <c r="G57" s="209">
        <f>D57+E57</f>
        <v>85760.639999999999</v>
      </c>
      <c r="H57" s="210">
        <f>G57*(1+'Start Here - Data Entry '!$G$13)</f>
        <v>85760.639999999999</v>
      </c>
      <c r="I57" s="210">
        <f>H57*(1+'Start Here - Data Entry '!$H$13)</f>
        <v>85760.639999999999</v>
      </c>
      <c r="J57" s="210">
        <f>I57*(1+'Start Here - Data Entry '!$I$13)</f>
        <v>85760.639999999999</v>
      </c>
      <c r="K57" s="210">
        <f>J57*(1+'Start Here - Data Entry '!$J$13)</f>
        <v>85760.639999999999</v>
      </c>
      <c r="L57" s="210">
        <f>K57*(1+'Start Here - Data Entry '!$K$13)</f>
        <v>85760.639999999999</v>
      </c>
      <c r="M57" s="393"/>
      <c r="N57" s="194">
        <v>0</v>
      </c>
      <c r="O57" s="297">
        <f t="shared" ref="O57" si="31">ROUND(N57*$G57,0)</f>
        <v>0</v>
      </c>
      <c r="P57" s="393"/>
      <c r="Q57" s="617">
        <v>0</v>
      </c>
      <c r="R57" s="297">
        <f t="shared" ref="R57" si="32">ROUND(Q57*$H57,0)</f>
        <v>0</v>
      </c>
      <c r="S57" s="393"/>
      <c r="T57" s="194">
        <v>0</v>
      </c>
      <c r="U57" s="297">
        <f t="shared" ref="U57" si="33">ROUND(T57*$I57,0)</f>
        <v>0</v>
      </c>
      <c r="V57" s="393"/>
      <c r="W57" s="617">
        <v>0</v>
      </c>
      <c r="X57" s="297">
        <f t="shared" ref="X57" si="34">ROUND(W57*$J57,0)</f>
        <v>0</v>
      </c>
      <c r="Y57" s="393"/>
      <c r="Z57" s="617">
        <v>0</v>
      </c>
      <c r="AA57" s="297">
        <f t="shared" ref="AA57" si="35">ROUND(Z57*$K57,0)</f>
        <v>0</v>
      </c>
      <c r="AB57" s="393"/>
      <c r="AC57" s="617">
        <v>0</v>
      </c>
      <c r="AD57" s="297">
        <f t="shared" ref="AD57" si="36">ROUND(AC57*$L57,0)</f>
        <v>0</v>
      </c>
      <c r="AE57" s="524"/>
      <c r="AF57" s="524"/>
      <c r="AG57" s="524"/>
      <c r="AH57" s="524"/>
      <c r="AI57" s="524"/>
      <c r="AJ57" s="524"/>
      <c r="AK57" s="524"/>
      <c r="AL57" s="524"/>
    </row>
    <row r="58" spans="1:38" s="436" customFormat="1" ht="14.25" hidden="1" x14ac:dyDescent="0.2">
      <c r="A58" s="208" t="str">
        <f>VLOOKUP('Start Here - Data Entry '!$E$5,'Step 3 - Staffing Tool'!$B$87:$QM$91,9,FALSE)</f>
        <v>7458-233</v>
      </c>
      <c r="B58" s="393"/>
      <c r="C58" s="400" t="s">
        <v>327</v>
      </c>
      <c r="D58" s="549">
        <v>69000</v>
      </c>
      <c r="E58" s="549">
        <f t="shared" si="26"/>
        <v>17940</v>
      </c>
      <c r="F58" s="196">
        <v>19620</v>
      </c>
      <c r="G58" s="209">
        <f>D58+E58</f>
        <v>86940</v>
      </c>
      <c r="H58" s="210">
        <f>G58*(1+'Start Here - Data Entry '!$G$13)</f>
        <v>86940</v>
      </c>
      <c r="I58" s="210">
        <f>H58*(1+'Start Here - Data Entry '!$H$13)</f>
        <v>86940</v>
      </c>
      <c r="J58" s="210">
        <f>I58*(1+'Start Here - Data Entry '!$I$13)</f>
        <v>86940</v>
      </c>
      <c r="K58" s="210">
        <f>J58*(1+'Start Here - Data Entry '!$J$13)</f>
        <v>86940</v>
      </c>
      <c r="L58" s="210">
        <f>K58*(1+'Start Here - Data Entry '!$K$13)</f>
        <v>86940</v>
      </c>
      <c r="M58" s="393"/>
      <c r="N58" s="194">
        <v>0</v>
      </c>
      <c r="O58" s="297">
        <f t="shared" si="24"/>
        <v>0</v>
      </c>
      <c r="P58" s="393"/>
      <c r="Q58" s="617">
        <v>0</v>
      </c>
      <c r="R58" s="297">
        <f t="shared" si="25"/>
        <v>0</v>
      </c>
      <c r="S58" s="393"/>
      <c r="T58" s="194">
        <v>0</v>
      </c>
      <c r="U58" s="297">
        <f t="shared" si="27"/>
        <v>0</v>
      </c>
      <c r="V58" s="393"/>
      <c r="W58" s="194">
        <v>0</v>
      </c>
      <c r="X58" s="297">
        <f t="shared" si="28"/>
        <v>0</v>
      </c>
      <c r="Y58" s="393"/>
      <c r="Z58" s="194">
        <v>0</v>
      </c>
      <c r="AA58" s="297">
        <f t="shared" si="29"/>
        <v>0</v>
      </c>
      <c r="AB58" s="393"/>
      <c r="AC58" s="617">
        <v>0</v>
      </c>
      <c r="AD58" s="297">
        <f t="shared" si="30"/>
        <v>0</v>
      </c>
      <c r="AE58" s="524"/>
      <c r="AF58" s="524"/>
      <c r="AG58" s="524"/>
      <c r="AH58" s="524"/>
      <c r="AI58" s="524"/>
      <c r="AJ58" s="524"/>
      <c r="AK58" s="524"/>
      <c r="AL58" s="524"/>
    </row>
    <row r="59" spans="1:38" s="436" customFormat="1" ht="15" hidden="1" thickBot="1" x14ac:dyDescent="0.25">
      <c r="A59" s="208" t="str">
        <f>VLOOKUP('Start Here - Data Entry '!$E$5,'Step 3 - Staffing Tool'!$B$87:$QM$91,13,FALSE)</f>
        <v>7464-233</v>
      </c>
      <c r="B59" s="393"/>
      <c r="C59" s="400" t="s">
        <v>209</v>
      </c>
      <c r="D59" s="549">
        <f>AVERAGE(45063,49331,49896)</f>
        <v>48096.666666666664</v>
      </c>
      <c r="E59" s="549">
        <f t="shared" si="26"/>
        <v>12505.133333333333</v>
      </c>
      <c r="F59" s="196">
        <v>19620</v>
      </c>
      <c r="G59" s="211">
        <f>D59+E59</f>
        <v>60601.799999999996</v>
      </c>
      <c r="H59" s="210">
        <f>G59*(1+'Start Here - Data Entry '!$G$13)</f>
        <v>60601.799999999996</v>
      </c>
      <c r="I59" s="210">
        <f>H59*(1+'Start Here - Data Entry '!$H$13)</f>
        <v>60601.799999999996</v>
      </c>
      <c r="J59" s="210">
        <f>I59*(1+'Start Here - Data Entry '!$I$13)</f>
        <v>60601.799999999996</v>
      </c>
      <c r="K59" s="210">
        <f>J59*(1+'Start Here - Data Entry '!$J$13)</f>
        <v>60601.799999999996</v>
      </c>
      <c r="L59" s="210">
        <f>K59*(1+'Start Here - Data Entry '!$K$13)</f>
        <v>60601.799999999996</v>
      </c>
      <c r="M59" s="393"/>
      <c r="N59" s="194">
        <v>0</v>
      </c>
      <c r="O59" s="298">
        <f t="shared" si="24"/>
        <v>0</v>
      </c>
      <c r="P59" s="393"/>
      <c r="Q59" s="617">
        <v>0</v>
      </c>
      <c r="R59" s="298">
        <f t="shared" si="25"/>
        <v>0</v>
      </c>
      <c r="S59" s="393"/>
      <c r="T59" s="194">
        <v>0</v>
      </c>
      <c r="U59" s="298">
        <f t="shared" si="27"/>
        <v>0</v>
      </c>
      <c r="V59" s="393"/>
      <c r="W59" s="194">
        <v>0</v>
      </c>
      <c r="X59" s="298">
        <f t="shared" si="28"/>
        <v>0</v>
      </c>
      <c r="Y59" s="393"/>
      <c r="Z59" s="194">
        <v>0</v>
      </c>
      <c r="AA59" s="298">
        <f t="shared" si="29"/>
        <v>0</v>
      </c>
      <c r="AB59" s="393"/>
      <c r="AC59" s="194">
        <v>0</v>
      </c>
      <c r="AD59" s="298">
        <f t="shared" si="30"/>
        <v>0</v>
      </c>
      <c r="AE59" s="524"/>
      <c r="AF59" s="524"/>
      <c r="AG59" s="524"/>
      <c r="AH59" s="524"/>
      <c r="AI59" s="524"/>
      <c r="AJ59" s="524"/>
      <c r="AK59" s="524"/>
      <c r="AL59" s="524"/>
    </row>
    <row r="60" spans="1:38" s="436" customFormat="1" ht="13.5" thickBot="1" x14ac:dyDescent="0.25">
      <c r="A60" s="397"/>
      <c r="B60" s="393"/>
      <c r="C60" s="212" t="s">
        <v>210</v>
      </c>
      <c r="D60" s="213"/>
      <c r="E60" s="214"/>
      <c r="F60" s="215">
        <f>SUM(F55:F59)</f>
        <v>98100</v>
      </c>
      <c r="G60" s="213"/>
      <c r="H60" s="217"/>
      <c r="I60" s="217"/>
      <c r="J60" s="217"/>
      <c r="K60" s="217"/>
      <c r="L60" s="217"/>
      <c r="M60" s="393"/>
      <c r="N60" s="277">
        <f>SUM(N55:N59)</f>
        <v>0</v>
      </c>
      <c r="O60" s="299">
        <f>SUM(O55:O59)</f>
        <v>0</v>
      </c>
      <c r="P60" s="393"/>
      <c r="Q60" s="277">
        <f>SUM(Q55:Q59)</f>
        <v>1</v>
      </c>
      <c r="R60" s="299">
        <f>SUM(R55:R59)</f>
        <v>146165</v>
      </c>
      <c r="S60" s="393"/>
      <c r="T60" s="277">
        <f>SUM(T55:T59)</f>
        <v>1</v>
      </c>
      <c r="U60" s="299">
        <f>SUM(U55:U59)</f>
        <v>146165</v>
      </c>
      <c r="V60" s="393"/>
      <c r="W60" s="277">
        <f>SUM(W55:W59)</f>
        <v>2</v>
      </c>
      <c r="X60" s="299">
        <f>SUM(X55:X59)</f>
        <v>246965</v>
      </c>
      <c r="Y60" s="393"/>
      <c r="Z60" s="277">
        <f>SUM(Z55:Z59)</f>
        <v>2</v>
      </c>
      <c r="AA60" s="299">
        <f>SUM(AA55:AA59)</f>
        <v>246965</v>
      </c>
      <c r="AB60" s="393"/>
      <c r="AC60" s="277">
        <f>SUM(AC55:AC59)</f>
        <v>2</v>
      </c>
      <c r="AD60" s="299">
        <f>SUM(AD55:AD59)</f>
        <v>246965</v>
      </c>
      <c r="AE60" s="524"/>
      <c r="AF60" s="524"/>
      <c r="AG60" s="524"/>
      <c r="AH60" s="524"/>
      <c r="AI60" s="524"/>
      <c r="AJ60" s="524"/>
      <c r="AK60" s="524"/>
      <c r="AL60" s="524"/>
    </row>
    <row r="61" spans="1:38" s="436" customFormat="1" x14ac:dyDescent="0.2">
      <c r="A61" s="397"/>
      <c r="B61" s="393"/>
      <c r="C61" s="394"/>
      <c r="D61" s="393"/>
      <c r="E61" s="393"/>
      <c r="F61" s="393"/>
      <c r="G61" s="394"/>
      <c r="H61" s="393"/>
      <c r="I61" s="393"/>
      <c r="J61" s="393"/>
      <c r="K61" s="393"/>
      <c r="L61" s="393"/>
      <c r="M61" s="393"/>
      <c r="N61" s="216"/>
      <c r="O61" s="295"/>
      <c r="P61" s="393"/>
      <c r="Q61" s="216"/>
      <c r="R61" s="295"/>
      <c r="S61" s="393"/>
      <c r="T61" s="216"/>
      <c r="U61" s="295"/>
      <c r="V61" s="393"/>
      <c r="W61" s="216"/>
      <c r="X61" s="295"/>
      <c r="Y61" s="393"/>
      <c r="Z61" s="216"/>
      <c r="AA61" s="295"/>
      <c r="AB61" s="393"/>
      <c r="AC61" s="216"/>
      <c r="AD61" s="295"/>
      <c r="AE61" s="524"/>
      <c r="AF61" s="524"/>
      <c r="AG61" s="524"/>
      <c r="AH61" s="524"/>
      <c r="AI61" s="524"/>
      <c r="AJ61" s="524"/>
      <c r="AK61" s="524"/>
      <c r="AL61" s="524"/>
    </row>
    <row r="62" spans="1:38" s="436" customFormat="1" x14ac:dyDescent="0.2">
      <c r="A62" s="397"/>
      <c r="B62" s="393"/>
      <c r="C62" s="205" t="s">
        <v>211</v>
      </c>
      <c r="D62" s="187"/>
      <c r="E62" s="187"/>
      <c r="F62" s="187"/>
      <c r="G62" s="206"/>
      <c r="H62" s="207"/>
      <c r="I62" s="207"/>
      <c r="J62" s="207"/>
      <c r="K62" s="207"/>
      <c r="L62" s="207"/>
      <c r="M62" s="393"/>
      <c r="N62" s="282"/>
      <c r="O62" s="296"/>
      <c r="P62" s="393"/>
      <c r="Q62" s="282"/>
      <c r="R62" s="296"/>
      <c r="S62" s="393"/>
      <c r="T62" s="282"/>
      <c r="U62" s="296"/>
      <c r="V62" s="393"/>
      <c r="W62" s="282"/>
      <c r="X62" s="296"/>
      <c r="Y62" s="393"/>
      <c r="Z62" s="282"/>
      <c r="AA62" s="296"/>
      <c r="AB62" s="393"/>
      <c r="AC62" s="282"/>
      <c r="AD62" s="296"/>
      <c r="AE62" s="524"/>
      <c r="AF62" s="524"/>
      <c r="AG62" s="524"/>
      <c r="AH62" s="524"/>
      <c r="AI62" s="524"/>
      <c r="AJ62" s="524"/>
      <c r="AK62" s="524"/>
      <c r="AL62" s="524"/>
    </row>
    <row r="63" spans="1:38" s="436" customFormat="1" ht="14.25" hidden="1" x14ac:dyDescent="0.2">
      <c r="A63" s="208" t="s">
        <v>212</v>
      </c>
      <c r="B63" s="393"/>
      <c r="C63" s="190" t="s">
        <v>315</v>
      </c>
      <c r="D63" s="549">
        <v>25045</v>
      </c>
      <c r="E63" s="549">
        <v>8680</v>
      </c>
      <c r="F63" s="196">
        <v>19620</v>
      </c>
      <c r="G63" s="209">
        <f t="shared" ref="G63:G72" si="37">D63+E63</f>
        <v>33725</v>
      </c>
      <c r="H63" s="210">
        <f>G63*(1+'Start Here - Data Entry '!$G$13)</f>
        <v>33725</v>
      </c>
      <c r="I63" s="210">
        <f>H63*(1+'Start Here - Data Entry '!$H$13)</f>
        <v>33725</v>
      </c>
      <c r="J63" s="210">
        <f>I63*(1+'Start Here - Data Entry '!$I$13)</f>
        <v>33725</v>
      </c>
      <c r="K63" s="210">
        <f>J63*(1+'Start Here - Data Entry '!$J$13)</f>
        <v>33725</v>
      </c>
      <c r="L63" s="210">
        <f>K63*(1+'Start Here - Data Entry '!$K$13)</f>
        <v>33725</v>
      </c>
      <c r="M63" s="393"/>
      <c r="N63" s="194">
        <v>0</v>
      </c>
      <c r="O63" s="297">
        <f t="shared" ref="O63:O72" si="38">ROUND(N63*$G63,0)</f>
        <v>0</v>
      </c>
      <c r="P63" s="393"/>
      <c r="Q63" s="194">
        <v>0</v>
      </c>
      <c r="R63" s="297">
        <f t="shared" ref="R63:R72" si="39">ROUND(Q63*$H63,0)</f>
        <v>0</v>
      </c>
      <c r="S63" s="393"/>
      <c r="T63" s="194">
        <v>0</v>
      </c>
      <c r="U63" s="297">
        <f t="shared" ref="U63:U71" si="40">ROUND(T63*$I63,0)</f>
        <v>0</v>
      </c>
      <c r="V63" s="393"/>
      <c r="W63" s="194">
        <v>0</v>
      </c>
      <c r="X63" s="297">
        <f t="shared" ref="X63:X71" si="41">ROUND(W63*$J63,0)</f>
        <v>0</v>
      </c>
      <c r="Y63" s="393"/>
      <c r="Z63" s="194">
        <v>0</v>
      </c>
      <c r="AA63" s="297">
        <f t="shared" ref="AA63:AA71" si="42">ROUND(Z63*$K63,0)</f>
        <v>0</v>
      </c>
      <c r="AB63" s="393"/>
      <c r="AC63" s="194">
        <v>0</v>
      </c>
      <c r="AD63" s="297">
        <f t="shared" ref="AD63:AD71" si="43">ROUND(AC63*$L63,0)</f>
        <v>0</v>
      </c>
      <c r="AE63" s="524"/>
      <c r="AF63" s="524"/>
      <c r="AG63" s="524"/>
      <c r="AH63" s="524"/>
      <c r="AI63" s="524"/>
      <c r="AJ63" s="524"/>
      <c r="AK63" s="524"/>
      <c r="AL63" s="524"/>
    </row>
    <row r="64" spans="1:38" s="436" customFormat="1" ht="14.25" hidden="1" x14ac:dyDescent="0.2">
      <c r="A64" s="208" t="s">
        <v>213</v>
      </c>
      <c r="B64" s="393"/>
      <c r="C64" s="190" t="s">
        <v>267</v>
      </c>
      <c r="D64" s="549">
        <v>33860</v>
      </c>
      <c r="E64" s="549">
        <v>10370</v>
      </c>
      <c r="F64" s="196">
        <v>19620</v>
      </c>
      <c r="G64" s="209">
        <f>D64+E64</f>
        <v>44230</v>
      </c>
      <c r="H64" s="210">
        <f>G64*(1+'Start Here - Data Entry '!$G$13)</f>
        <v>44230</v>
      </c>
      <c r="I64" s="210">
        <f>H64*(1+'Start Here - Data Entry '!$H$13)</f>
        <v>44230</v>
      </c>
      <c r="J64" s="210">
        <f>I64*(1+'Start Here - Data Entry '!$I$13)</f>
        <v>44230</v>
      </c>
      <c r="K64" s="210">
        <f>J64*(1+'Start Here - Data Entry '!$J$13)</f>
        <v>44230</v>
      </c>
      <c r="L64" s="210">
        <f>K64*(1+'Start Here - Data Entry '!$K$13)</f>
        <v>44230</v>
      </c>
      <c r="M64" s="393"/>
      <c r="N64" s="194">
        <v>0</v>
      </c>
      <c r="O64" s="297">
        <f>ROUND(N64*$G64,0)</f>
        <v>0</v>
      </c>
      <c r="P64" s="393"/>
      <c r="Q64" s="194">
        <v>0</v>
      </c>
      <c r="R64" s="297">
        <f>ROUND(Q64*$H64,0)</f>
        <v>0</v>
      </c>
      <c r="S64" s="393"/>
      <c r="T64" s="194">
        <v>0</v>
      </c>
      <c r="U64" s="297">
        <f>ROUND(T64*$I64,0)</f>
        <v>0</v>
      </c>
      <c r="V64" s="393"/>
      <c r="W64" s="194">
        <v>0</v>
      </c>
      <c r="X64" s="297">
        <f>ROUND(W64*$J64,0)</f>
        <v>0</v>
      </c>
      <c r="Y64" s="393"/>
      <c r="Z64" s="194">
        <v>0</v>
      </c>
      <c r="AA64" s="297">
        <f>ROUND(Z64*$K64,0)</f>
        <v>0</v>
      </c>
      <c r="AB64" s="393"/>
      <c r="AC64" s="194">
        <v>0</v>
      </c>
      <c r="AD64" s="297">
        <f>ROUND(AC64*$L64,0)</f>
        <v>0</v>
      </c>
      <c r="AE64" s="524"/>
      <c r="AF64" s="524"/>
      <c r="AG64" s="524"/>
      <c r="AH64" s="524"/>
      <c r="AI64" s="524"/>
      <c r="AJ64" s="524"/>
      <c r="AK64" s="524"/>
      <c r="AL64" s="524"/>
    </row>
    <row r="65" spans="1:38" s="436" customFormat="1" ht="14.25" hidden="1" x14ac:dyDescent="0.2">
      <c r="A65" s="208" t="s">
        <v>214</v>
      </c>
      <c r="B65" s="393"/>
      <c r="C65" s="190" t="s">
        <v>268</v>
      </c>
      <c r="D65" s="549">
        <v>38300</v>
      </c>
      <c r="E65" s="549">
        <v>11222</v>
      </c>
      <c r="F65" s="196">
        <v>19620</v>
      </c>
      <c r="G65" s="209">
        <f>D65+E65</f>
        <v>49522</v>
      </c>
      <c r="H65" s="210">
        <f>G65*(1+'Start Here - Data Entry '!$G$13)</f>
        <v>49522</v>
      </c>
      <c r="I65" s="210">
        <f>H65*(1+'Start Here - Data Entry '!$H$13)</f>
        <v>49522</v>
      </c>
      <c r="J65" s="210">
        <f>I65*(1+'Start Here - Data Entry '!$I$13)</f>
        <v>49522</v>
      </c>
      <c r="K65" s="210">
        <f>J65*(1+'Start Here - Data Entry '!$J$13)</f>
        <v>49522</v>
      </c>
      <c r="L65" s="210">
        <f>K65*(1+'Start Here - Data Entry '!$K$13)</f>
        <v>49522</v>
      </c>
      <c r="M65" s="393"/>
      <c r="N65" s="194">
        <v>0</v>
      </c>
      <c r="O65" s="297">
        <f>ROUND(N65*$G65,0)</f>
        <v>0</v>
      </c>
      <c r="P65" s="393"/>
      <c r="Q65" s="194">
        <v>0</v>
      </c>
      <c r="R65" s="297">
        <f>ROUND(Q65*$H65,0)</f>
        <v>0</v>
      </c>
      <c r="S65" s="393"/>
      <c r="T65" s="194">
        <v>0</v>
      </c>
      <c r="U65" s="297">
        <f>ROUND(T65*$I65,0)</f>
        <v>0</v>
      </c>
      <c r="V65" s="393"/>
      <c r="W65" s="194">
        <v>0</v>
      </c>
      <c r="X65" s="297">
        <f>ROUND(W65*$J65,0)</f>
        <v>0</v>
      </c>
      <c r="Y65" s="393"/>
      <c r="Z65" s="194">
        <v>0</v>
      </c>
      <c r="AA65" s="297">
        <f>ROUND(Z65*$K65,0)</f>
        <v>0</v>
      </c>
      <c r="AB65" s="393"/>
      <c r="AC65" s="194">
        <v>0</v>
      </c>
      <c r="AD65" s="297">
        <f>ROUND(AC65*$L65,0)</f>
        <v>0</v>
      </c>
      <c r="AE65" s="524"/>
      <c r="AF65" s="524"/>
      <c r="AG65" s="524"/>
      <c r="AH65" s="524"/>
      <c r="AI65" s="524"/>
      <c r="AJ65" s="524"/>
      <c r="AK65" s="524"/>
      <c r="AL65" s="524"/>
    </row>
    <row r="66" spans="1:38" s="436" customFormat="1" ht="14.25" hidden="1" x14ac:dyDescent="0.2">
      <c r="A66" s="208" t="s">
        <v>215</v>
      </c>
      <c r="B66" s="393"/>
      <c r="C66" s="190" t="s">
        <v>266</v>
      </c>
      <c r="D66" s="549">
        <v>32850</v>
      </c>
      <c r="E66" s="549">
        <v>10177</v>
      </c>
      <c r="F66" s="196">
        <v>19620</v>
      </c>
      <c r="G66" s="209">
        <f>D66+E66</f>
        <v>43027</v>
      </c>
      <c r="H66" s="210">
        <f>G66*(1+'Start Here - Data Entry '!$G$13)</f>
        <v>43027</v>
      </c>
      <c r="I66" s="210">
        <f>H66*(1+'Start Here - Data Entry '!$H$13)</f>
        <v>43027</v>
      </c>
      <c r="J66" s="210">
        <f>I66*(1+'Start Here - Data Entry '!$I$13)</f>
        <v>43027</v>
      </c>
      <c r="K66" s="210">
        <f>J66*(1+'Start Here - Data Entry '!$J$13)</f>
        <v>43027</v>
      </c>
      <c r="L66" s="210">
        <f>K66*(1+'Start Here - Data Entry '!$K$13)</f>
        <v>43027</v>
      </c>
      <c r="M66" s="393"/>
      <c r="N66" s="194">
        <v>0</v>
      </c>
      <c r="O66" s="297">
        <f>ROUND(N66*$G66,0)</f>
        <v>0</v>
      </c>
      <c r="P66" s="393"/>
      <c r="Q66" s="194">
        <v>0</v>
      </c>
      <c r="R66" s="297">
        <f>ROUND(Q66*$H66,0)</f>
        <v>0</v>
      </c>
      <c r="S66" s="393"/>
      <c r="T66" s="194">
        <v>0</v>
      </c>
      <c r="U66" s="297">
        <f>ROUND(T66*$I66,0)</f>
        <v>0</v>
      </c>
      <c r="V66" s="393"/>
      <c r="W66" s="194">
        <v>0</v>
      </c>
      <c r="X66" s="297">
        <f>ROUND(W66*$J66,0)</f>
        <v>0</v>
      </c>
      <c r="Y66" s="393"/>
      <c r="Z66" s="194">
        <v>0</v>
      </c>
      <c r="AA66" s="297">
        <f>ROUND(Z66*$K66,0)</f>
        <v>0</v>
      </c>
      <c r="AB66" s="393"/>
      <c r="AC66" s="194">
        <v>0</v>
      </c>
      <c r="AD66" s="297">
        <f>ROUND(AC66*$L66,0)</f>
        <v>0</v>
      </c>
      <c r="AE66" s="524"/>
      <c r="AF66" s="524"/>
      <c r="AG66" s="524"/>
      <c r="AH66" s="524"/>
      <c r="AI66" s="524"/>
      <c r="AJ66" s="524"/>
      <c r="AK66" s="524"/>
      <c r="AL66" s="524"/>
    </row>
    <row r="67" spans="1:38" s="436" customFormat="1" ht="14.25" hidden="1" x14ac:dyDescent="0.2">
      <c r="A67" s="208" t="s">
        <v>216</v>
      </c>
      <c r="B67" s="393"/>
      <c r="C67" s="190" t="s">
        <v>269</v>
      </c>
      <c r="D67" s="549">
        <v>35913</v>
      </c>
      <c r="E67" s="549">
        <v>10764</v>
      </c>
      <c r="F67" s="196">
        <v>19620</v>
      </c>
      <c r="G67" s="209">
        <f>D67+E67</f>
        <v>46677</v>
      </c>
      <c r="H67" s="210">
        <f>G67*(1+'Start Here - Data Entry '!$G$13)</f>
        <v>46677</v>
      </c>
      <c r="I67" s="210">
        <f>H67*(1+'Start Here - Data Entry '!$H$13)</f>
        <v>46677</v>
      </c>
      <c r="J67" s="210">
        <f>I67*(1+'Start Here - Data Entry '!$I$13)</f>
        <v>46677</v>
      </c>
      <c r="K67" s="210">
        <f>J67*(1+'Start Here - Data Entry '!$J$13)</f>
        <v>46677</v>
      </c>
      <c r="L67" s="210">
        <f>K67*(1+'Start Here - Data Entry '!$K$13)</f>
        <v>46677</v>
      </c>
      <c r="M67" s="393"/>
      <c r="N67" s="194">
        <v>0</v>
      </c>
      <c r="O67" s="297">
        <f>ROUND(N67*$G67,0)</f>
        <v>0</v>
      </c>
      <c r="P67" s="393"/>
      <c r="Q67" s="194">
        <v>0</v>
      </c>
      <c r="R67" s="297">
        <f>ROUND(Q67*$H67,0)</f>
        <v>0</v>
      </c>
      <c r="S67" s="393"/>
      <c r="T67" s="194">
        <v>0</v>
      </c>
      <c r="U67" s="297">
        <f>ROUND(T67*$I67,0)</f>
        <v>0</v>
      </c>
      <c r="V67" s="393"/>
      <c r="W67" s="194">
        <v>0</v>
      </c>
      <c r="X67" s="297">
        <f>ROUND(W67*$J67,0)</f>
        <v>0</v>
      </c>
      <c r="Y67" s="393"/>
      <c r="Z67" s="194">
        <v>0</v>
      </c>
      <c r="AA67" s="297">
        <f>ROUND(Z67*$K67,0)</f>
        <v>0</v>
      </c>
      <c r="AB67" s="393"/>
      <c r="AC67" s="194">
        <v>0</v>
      </c>
      <c r="AD67" s="297">
        <f>ROUND(AC67*$L67,0)</f>
        <v>0</v>
      </c>
      <c r="AE67" s="524"/>
      <c r="AF67" s="524"/>
      <c r="AG67" s="524"/>
      <c r="AH67" s="524"/>
      <c r="AI67" s="524"/>
      <c r="AJ67" s="524"/>
      <c r="AK67" s="524"/>
      <c r="AL67" s="524"/>
    </row>
    <row r="68" spans="1:38" s="436" customFormat="1" ht="14.25" hidden="1" x14ac:dyDescent="0.2">
      <c r="A68" s="208" t="s">
        <v>217</v>
      </c>
      <c r="B68" s="393"/>
      <c r="C68" s="190" t="s">
        <v>270</v>
      </c>
      <c r="D68" s="549">
        <v>41774</v>
      </c>
      <c r="E68" s="549">
        <v>11888</v>
      </c>
      <c r="F68" s="196">
        <v>19620</v>
      </c>
      <c r="G68" s="209">
        <f>D68+E68</f>
        <v>53662</v>
      </c>
      <c r="H68" s="210">
        <f>G68*(1+'Start Here - Data Entry '!$G$13)</f>
        <v>53662</v>
      </c>
      <c r="I68" s="210">
        <f>H68*(1+'Start Here - Data Entry '!$H$13)</f>
        <v>53662</v>
      </c>
      <c r="J68" s="210">
        <f>I68*(1+'Start Here - Data Entry '!$I$13)</f>
        <v>53662</v>
      </c>
      <c r="K68" s="210">
        <f>J68*(1+'Start Here - Data Entry '!$J$13)</f>
        <v>53662</v>
      </c>
      <c r="L68" s="210">
        <f>K68*(1+'Start Here - Data Entry '!$K$13)</f>
        <v>53662</v>
      </c>
      <c r="M68" s="393"/>
      <c r="N68" s="194">
        <v>0</v>
      </c>
      <c r="O68" s="297">
        <f>ROUND(N68*$G68,0)</f>
        <v>0</v>
      </c>
      <c r="P68" s="393"/>
      <c r="Q68" s="194">
        <v>0</v>
      </c>
      <c r="R68" s="297">
        <f>ROUND(Q68*$H68,0)</f>
        <v>0</v>
      </c>
      <c r="S68" s="393"/>
      <c r="T68" s="194">
        <v>0</v>
      </c>
      <c r="U68" s="297">
        <f>ROUND(T68*$I68,0)</f>
        <v>0</v>
      </c>
      <c r="V68" s="393"/>
      <c r="W68" s="194">
        <v>0</v>
      </c>
      <c r="X68" s="297">
        <f>ROUND(W68*$J68,0)</f>
        <v>0</v>
      </c>
      <c r="Y68" s="393"/>
      <c r="Z68" s="194">
        <v>0</v>
      </c>
      <c r="AA68" s="297">
        <f>ROUND(Z68*$K68,0)</f>
        <v>0</v>
      </c>
      <c r="AB68" s="393"/>
      <c r="AC68" s="194">
        <v>0</v>
      </c>
      <c r="AD68" s="297">
        <f>ROUND(AC68*$L68,0)</f>
        <v>0</v>
      </c>
      <c r="AE68" s="524"/>
      <c r="AF68" s="524"/>
      <c r="AG68" s="524"/>
      <c r="AH68" s="524"/>
      <c r="AI68" s="524"/>
      <c r="AJ68" s="524"/>
      <c r="AK68" s="524"/>
      <c r="AL68" s="524"/>
    </row>
    <row r="69" spans="1:38" s="436" customFormat="1" ht="14.25" hidden="1" x14ac:dyDescent="0.2">
      <c r="A69" s="208" t="s">
        <v>218</v>
      </c>
      <c r="B69" s="393"/>
      <c r="C69" s="190" t="s">
        <v>316</v>
      </c>
      <c r="D69" s="549">
        <v>26567</v>
      </c>
      <c r="E69" s="549">
        <v>8972</v>
      </c>
      <c r="F69" s="196">
        <v>19620</v>
      </c>
      <c r="G69" s="209">
        <f t="shared" si="37"/>
        <v>35539</v>
      </c>
      <c r="H69" s="210">
        <f>G69*(1+'Start Here - Data Entry '!$G$13)</f>
        <v>35539</v>
      </c>
      <c r="I69" s="210">
        <f>H69*(1+'Start Here - Data Entry '!$H$13)</f>
        <v>35539</v>
      </c>
      <c r="J69" s="210">
        <f>I69*(1+'Start Here - Data Entry '!$I$13)</f>
        <v>35539</v>
      </c>
      <c r="K69" s="210">
        <f>J69*(1+'Start Here - Data Entry '!$J$13)</f>
        <v>35539</v>
      </c>
      <c r="L69" s="210">
        <f>K69*(1+'Start Here - Data Entry '!$K$13)</f>
        <v>35539</v>
      </c>
      <c r="M69" s="393"/>
      <c r="N69" s="194">
        <v>0</v>
      </c>
      <c r="O69" s="297">
        <f t="shared" si="38"/>
        <v>0</v>
      </c>
      <c r="P69" s="393"/>
      <c r="Q69" s="194">
        <v>0</v>
      </c>
      <c r="R69" s="297">
        <f t="shared" si="39"/>
        <v>0</v>
      </c>
      <c r="S69" s="393"/>
      <c r="T69" s="194">
        <v>0</v>
      </c>
      <c r="U69" s="297">
        <f t="shared" si="40"/>
        <v>0</v>
      </c>
      <c r="V69" s="393"/>
      <c r="W69" s="194">
        <v>0</v>
      </c>
      <c r="X69" s="297">
        <f t="shared" si="41"/>
        <v>0</v>
      </c>
      <c r="Y69" s="393"/>
      <c r="Z69" s="194">
        <v>0</v>
      </c>
      <c r="AA69" s="297">
        <f t="shared" si="42"/>
        <v>0</v>
      </c>
      <c r="AB69" s="393"/>
      <c r="AC69" s="194">
        <v>0</v>
      </c>
      <c r="AD69" s="297">
        <f t="shared" si="43"/>
        <v>0</v>
      </c>
      <c r="AE69" s="524"/>
      <c r="AF69" s="524"/>
      <c r="AG69" s="524"/>
      <c r="AH69" s="524"/>
      <c r="AI69" s="524"/>
      <c r="AJ69" s="524"/>
      <c r="AK69" s="524"/>
      <c r="AL69" s="524"/>
    </row>
    <row r="70" spans="1:38" s="436" customFormat="1" ht="14.25" hidden="1" x14ac:dyDescent="0.2">
      <c r="A70" s="208" t="s">
        <v>219</v>
      </c>
      <c r="B70" s="393"/>
      <c r="C70" s="190" t="s">
        <v>317</v>
      </c>
      <c r="D70" s="549">
        <v>31482</v>
      </c>
      <c r="E70" s="549">
        <v>9914</v>
      </c>
      <c r="F70" s="196">
        <v>19620</v>
      </c>
      <c r="G70" s="209">
        <f t="shared" si="37"/>
        <v>41396</v>
      </c>
      <c r="H70" s="210">
        <f>G70*(1+'Start Here - Data Entry '!$G$13)</f>
        <v>41396</v>
      </c>
      <c r="I70" s="210">
        <f>H70*(1+'Start Here - Data Entry '!$H$13)</f>
        <v>41396</v>
      </c>
      <c r="J70" s="210">
        <f>I70*(1+'Start Here - Data Entry '!$I$13)</f>
        <v>41396</v>
      </c>
      <c r="K70" s="210">
        <f>J70*(1+'Start Here - Data Entry '!$J$13)</f>
        <v>41396</v>
      </c>
      <c r="L70" s="210">
        <f>K70*(1+'Start Here - Data Entry '!$K$13)</f>
        <v>41396</v>
      </c>
      <c r="M70" s="393"/>
      <c r="N70" s="194">
        <v>0</v>
      </c>
      <c r="O70" s="297">
        <f t="shared" si="38"/>
        <v>0</v>
      </c>
      <c r="P70" s="393"/>
      <c r="Q70" s="194">
        <v>0</v>
      </c>
      <c r="R70" s="297">
        <f t="shared" si="39"/>
        <v>0</v>
      </c>
      <c r="S70" s="393"/>
      <c r="T70" s="194">
        <v>0</v>
      </c>
      <c r="U70" s="297">
        <f t="shared" si="40"/>
        <v>0</v>
      </c>
      <c r="V70" s="393"/>
      <c r="W70" s="194">
        <v>0</v>
      </c>
      <c r="X70" s="297">
        <f t="shared" si="41"/>
        <v>0</v>
      </c>
      <c r="Y70" s="393"/>
      <c r="Z70" s="194">
        <v>0</v>
      </c>
      <c r="AA70" s="297">
        <f t="shared" si="42"/>
        <v>0</v>
      </c>
      <c r="AB70" s="393"/>
      <c r="AC70" s="194">
        <v>0</v>
      </c>
      <c r="AD70" s="297">
        <f t="shared" si="43"/>
        <v>0</v>
      </c>
      <c r="AE70" s="524"/>
      <c r="AF70" s="524"/>
      <c r="AG70" s="524"/>
      <c r="AH70" s="524"/>
      <c r="AI70" s="524"/>
      <c r="AJ70" s="524"/>
      <c r="AK70" s="524"/>
      <c r="AL70" s="524"/>
    </row>
    <row r="71" spans="1:38" s="436" customFormat="1" ht="14.25" hidden="1" x14ac:dyDescent="0.2">
      <c r="A71" s="208" t="s">
        <v>220</v>
      </c>
      <c r="B71" s="393"/>
      <c r="C71" s="190" t="s">
        <v>318</v>
      </c>
      <c r="D71" s="549">
        <v>31123</v>
      </c>
      <c r="E71" s="549">
        <v>9845</v>
      </c>
      <c r="F71" s="196">
        <v>19620</v>
      </c>
      <c r="G71" s="209">
        <f t="shared" si="37"/>
        <v>40968</v>
      </c>
      <c r="H71" s="210">
        <f>G71*(1+'Start Here - Data Entry '!$G$13)</f>
        <v>40968</v>
      </c>
      <c r="I71" s="210">
        <f>H71*(1+'Start Here - Data Entry '!$H$13)</f>
        <v>40968</v>
      </c>
      <c r="J71" s="210">
        <f>I71*(1+'Start Here - Data Entry '!$I$13)</f>
        <v>40968</v>
      </c>
      <c r="K71" s="210">
        <f>J71*(1+'Start Here - Data Entry '!$J$13)</f>
        <v>40968</v>
      </c>
      <c r="L71" s="210">
        <f>K71*(1+'Start Here - Data Entry '!$K$13)</f>
        <v>40968</v>
      </c>
      <c r="M71" s="393"/>
      <c r="N71" s="194">
        <v>0</v>
      </c>
      <c r="O71" s="297">
        <f t="shared" si="38"/>
        <v>0</v>
      </c>
      <c r="P71" s="393"/>
      <c r="Q71" s="194">
        <v>0</v>
      </c>
      <c r="R71" s="297">
        <f t="shared" si="39"/>
        <v>0</v>
      </c>
      <c r="S71" s="393"/>
      <c r="T71" s="194">
        <v>0</v>
      </c>
      <c r="U71" s="297">
        <f t="shared" si="40"/>
        <v>0</v>
      </c>
      <c r="V71" s="393"/>
      <c r="W71" s="194">
        <v>0</v>
      </c>
      <c r="X71" s="297">
        <f t="shared" si="41"/>
        <v>0</v>
      </c>
      <c r="Y71" s="393"/>
      <c r="Z71" s="194">
        <v>0</v>
      </c>
      <c r="AA71" s="297">
        <f t="shared" si="42"/>
        <v>0</v>
      </c>
      <c r="AB71" s="393"/>
      <c r="AC71" s="194">
        <v>0</v>
      </c>
      <c r="AD71" s="297">
        <f t="shared" si="43"/>
        <v>0</v>
      </c>
      <c r="AE71" s="524"/>
      <c r="AF71" s="524"/>
      <c r="AG71" s="524"/>
      <c r="AH71" s="524"/>
      <c r="AI71" s="524"/>
      <c r="AJ71" s="524"/>
      <c r="AK71" s="524"/>
      <c r="AL71" s="524"/>
    </row>
    <row r="72" spans="1:38" s="436" customFormat="1" ht="15" thickBot="1" x14ac:dyDescent="0.25">
      <c r="A72" s="208"/>
      <c r="B72" s="393"/>
      <c r="C72" s="190" t="s">
        <v>319</v>
      </c>
      <c r="D72" s="551">
        <v>34574</v>
      </c>
      <c r="E72" s="549">
        <v>10507</v>
      </c>
      <c r="F72" s="196">
        <v>19620</v>
      </c>
      <c r="G72" s="401">
        <f t="shared" si="37"/>
        <v>45081</v>
      </c>
      <c r="H72" s="210">
        <f>G72*(1+'Start Here - Data Entry '!$G$13)</f>
        <v>45081</v>
      </c>
      <c r="I72" s="210">
        <f>H72*(1+'Start Here - Data Entry '!$H$13)</f>
        <v>45081</v>
      </c>
      <c r="J72" s="210">
        <f>I72*(1+'Start Here - Data Entry '!$I$13)</f>
        <v>45081</v>
      </c>
      <c r="K72" s="210">
        <f>J72*(1+'Start Here - Data Entry '!$J$13)</f>
        <v>45081</v>
      </c>
      <c r="L72" s="210">
        <f>K72*(1+'Start Here - Data Entry '!$K$13)</f>
        <v>45081</v>
      </c>
      <c r="M72" s="393"/>
      <c r="N72" s="194">
        <v>0</v>
      </c>
      <c r="O72" s="297">
        <f t="shared" si="38"/>
        <v>0</v>
      </c>
      <c r="P72" s="393"/>
      <c r="Q72" s="617">
        <v>1</v>
      </c>
      <c r="R72" s="297">
        <f t="shared" si="39"/>
        <v>45081</v>
      </c>
      <c r="S72" s="393"/>
      <c r="T72" s="617">
        <v>1</v>
      </c>
      <c r="U72" s="297">
        <v>45081</v>
      </c>
      <c r="V72" s="393"/>
      <c r="W72" s="617">
        <v>1</v>
      </c>
      <c r="X72" s="297">
        <v>45081</v>
      </c>
      <c r="Y72" s="393"/>
      <c r="Z72" s="617">
        <v>1</v>
      </c>
      <c r="AA72" s="297">
        <v>45081</v>
      </c>
      <c r="AB72" s="393"/>
      <c r="AC72" s="617">
        <v>1</v>
      </c>
      <c r="AD72" s="297">
        <v>45081</v>
      </c>
      <c r="AE72" s="524"/>
      <c r="AF72" s="524"/>
      <c r="AG72" s="524"/>
      <c r="AH72" s="524"/>
      <c r="AI72" s="524"/>
      <c r="AJ72" s="524"/>
      <c r="AK72" s="524"/>
      <c r="AL72" s="524"/>
    </row>
    <row r="73" spans="1:38" s="436" customFormat="1" ht="13.5" thickBot="1" x14ac:dyDescent="0.25">
      <c r="A73" s="397"/>
      <c r="B73" s="393"/>
      <c r="C73" s="212" t="s">
        <v>221</v>
      </c>
      <c r="D73" s="213"/>
      <c r="E73" s="214"/>
      <c r="F73" s="215">
        <f>SUM(F63:F72)</f>
        <v>196200</v>
      </c>
      <c r="G73" s="213"/>
      <c r="H73" s="217"/>
      <c r="I73" s="217"/>
      <c r="J73" s="217"/>
      <c r="K73" s="217"/>
      <c r="L73" s="217"/>
      <c r="M73" s="393"/>
      <c r="N73" s="277">
        <f>SUM(N63:N72)</f>
        <v>0</v>
      </c>
      <c r="O73" s="299">
        <f>SUM(O63:O72)</f>
        <v>0</v>
      </c>
      <c r="P73" s="393"/>
      <c r="Q73" s="277">
        <f>SUM(Q63:Q72)</f>
        <v>1</v>
      </c>
      <c r="R73" s="299">
        <f>SUM(R63:R72)</f>
        <v>45081</v>
      </c>
      <c r="S73" s="393"/>
      <c r="T73" s="277">
        <f>SUM(T63:T72)</f>
        <v>1</v>
      </c>
      <c r="U73" s="299">
        <f>SUM(U63:U72)</f>
        <v>45081</v>
      </c>
      <c r="V73" s="393"/>
      <c r="W73" s="277">
        <f>SUM(W63:W72)</f>
        <v>1</v>
      </c>
      <c r="X73" s="299">
        <f>SUM(X63:X72)</f>
        <v>45081</v>
      </c>
      <c r="Y73" s="393"/>
      <c r="Z73" s="277">
        <f>SUM(Z63:Z72)</f>
        <v>1</v>
      </c>
      <c r="AA73" s="299">
        <f>SUM(AA63:AA72)</f>
        <v>45081</v>
      </c>
      <c r="AB73" s="393"/>
      <c r="AC73" s="277">
        <f>SUM(AC63:AC72)</f>
        <v>1</v>
      </c>
      <c r="AD73" s="299">
        <f>SUM(AD63:AD72)</f>
        <v>45081</v>
      </c>
      <c r="AE73" s="524"/>
      <c r="AF73" s="524"/>
      <c r="AG73" s="524"/>
      <c r="AH73" s="524"/>
      <c r="AI73" s="524"/>
      <c r="AJ73" s="524"/>
      <c r="AK73" s="524"/>
      <c r="AL73" s="524"/>
    </row>
    <row r="74" spans="1:38" s="436" customFormat="1" ht="13.5" thickBot="1" x14ac:dyDescent="0.25">
      <c r="A74" s="397"/>
      <c r="B74" s="393"/>
      <c r="C74" s="394"/>
      <c r="D74" s="394"/>
      <c r="E74" s="394"/>
      <c r="F74" s="394"/>
      <c r="G74" s="394"/>
      <c r="H74" s="393"/>
      <c r="I74" s="393"/>
      <c r="J74" s="393"/>
      <c r="K74" s="393"/>
      <c r="L74" s="393"/>
      <c r="M74" s="393"/>
      <c r="N74" s="216"/>
      <c r="O74" s="295"/>
      <c r="P74" s="393"/>
      <c r="Q74" s="216"/>
      <c r="R74" s="295"/>
      <c r="S74" s="393"/>
      <c r="T74" s="216"/>
      <c r="U74" s="295"/>
      <c r="V74" s="393"/>
      <c r="W74" s="216"/>
      <c r="X74" s="295"/>
      <c r="Y74" s="393"/>
      <c r="Z74" s="216"/>
      <c r="AA74" s="295"/>
      <c r="AB74" s="393"/>
      <c r="AC74" s="216"/>
      <c r="AD74" s="295"/>
      <c r="AE74" s="524"/>
      <c r="AF74" s="524"/>
      <c r="AG74" s="524"/>
      <c r="AH74" s="524"/>
      <c r="AI74" s="524"/>
      <c r="AJ74" s="524"/>
      <c r="AK74" s="524"/>
      <c r="AL74" s="524"/>
    </row>
    <row r="75" spans="1:38" s="436" customFormat="1" ht="13.5" thickBot="1" x14ac:dyDescent="0.25">
      <c r="A75" s="413"/>
      <c r="B75" s="393"/>
      <c r="C75" s="201" t="s">
        <v>380</v>
      </c>
      <c r="D75" s="279"/>
      <c r="E75" s="280"/>
      <c r="F75" s="281">
        <f>SUM(F63:F74)</f>
        <v>392400</v>
      </c>
      <c r="G75" s="202"/>
      <c r="H75" s="203"/>
      <c r="I75" s="203"/>
      <c r="J75" s="203"/>
      <c r="K75" s="203"/>
      <c r="L75" s="203"/>
      <c r="M75" s="393"/>
      <c r="N75" s="348">
        <f>N41+N52+N60+N73</f>
        <v>0</v>
      </c>
      <c r="O75" s="349">
        <f>O41+O52+O60+O73</f>
        <v>0</v>
      </c>
      <c r="P75" s="393"/>
      <c r="Q75" s="348">
        <f>Q41+Q52+Q60+Q73</f>
        <v>12.7</v>
      </c>
      <c r="R75" s="349">
        <f>R41+R52+R60+R73</f>
        <v>787234</v>
      </c>
      <c r="S75" s="393"/>
      <c r="T75" s="348">
        <f>T41+T52+T60+T73</f>
        <v>17.899999999999999</v>
      </c>
      <c r="U75" s="349">
        <f>U41+U52+U60+U73</f>
        <v>1077398.8329599998</v>
      </c>
      <c r="V75" s="393"/>
      <c r="W75" s="348">
        <f>W41+W52+W60+W73</f>
        <v>22.9</v>
      </c>
      <c r="X75" s="349">
        <f>X41+X52+X60+X73</f>
        <v>1394486.03296</v>
      </c>
      <c r="Y75" s="393"/>
      <c r="Z75" s="348">
        <f>Z41+Z52+Z60+Z73</f>
        <v>26.9</v>
      </c>
      <c r="AA75" s="349">
        <f>AA41+AA52+AA60+AA73</f>
        <v>1610773.2329600002</v>
      </c>
      <c r="AB75" s="393"/>
      <c r="AC75" s="348">
        <f>AC41+AC52+AC60+AC73</f>
        <v>26.9</v>
      </c>
      <c r="AD75" s="349">
        <f>AD41+AD52+AD60+AD73</f>
        <v>1610773.2329600002</v>
      </c>
      <c r="AE75" s="524"/>
      <c r="AF75" s="524"/>
      <c r="AG75" s="524"/>
      <c r="AH75" s="524"/>
      <c r="AI75" s="524"/>
      <c r="AJ75" s="524"/>
      <c r="AK75" s="524"/>
      <c r="AL75" s="524"/>
    </row>
    <row r="76" spans="1:38" s="436" customFormat="1" x14ac:dyDescent="0.2">
      <c r="A76" s="413"/>
      <c r="B76" s="393"/>
      <c r="C76" s="524"/>
      <c r="D76" s="526"/>
      <c r="E76" s="527"/>
      <c r="F76" s="527"/>
      <c r="G76" s="528"/>
      <c r="H76" s="529"/>
      <c r="I76" s="529"/>
      <c r="J76" s="529"/>
      <c r="K76" s="529"/>
      <c r="L76" s="529"/>
      <c r="M76" s="527"/>
      <c r="N76" s="530"/>
      <c r="O76" s="531"/>
      <c r="P76" s="527"/>
      <c r="Q76" s="530"/>
      <c r="R76" s="531"/>
      <c r="S76" s="527"/>
      <c r="T76" s="530"/>
      <c r="U76" s="531"/>
      <c r="V76" s="527"/>
      <c r="W76" s="530"/>
      <c r="X76" s="531"/>
      <c r="Y76" s="527"/>
      <c r="Z76" s="530"/>
      <c r="AA76" s="531"/>
      <c r="AB76" s="527"/>
      <c r="AC76" s="530"/>
      <c r="AD76" s="531"/>
      <c r="AE76" s="524"/>
      <c r="AF76" s="524"/>
      <c r="AG76" s="524"/>
      <c r="AH76" s="524"/>
      <c r="AI76" s="524"/>
      <c r="AJ76" s="524"/>
      <c r="AK76" s="524"/>
      <c r="AL76" s="524"/>
    </row>
    <row r="77" spans="1:38" s="436" customFormat="1" x14ac:dyDescent="0.2">
      <c r="A77" s="413"/>
      <c r="B77" s="393"/>
      <c r="C77" s="524"/>
      <c r="D77" s="533"/>
      <c r="E77" s="534"/>
      <c r="F77" s="534"/>
      <c r="G77" s="528"/>
      <c r="H77" s="529"/>
      <c r="I77" s="529"/>
      <c r="J77" s="529"/>
      <c r="K77" s="529"/>
      <c r="L77" s="529"/>
      <c r="M77" s="532"/>
      <c r="N77" s="530"/>
      <c r="O77" s="531"/>
      <c r="P77" s="532"/>
      <c r="Q77" s="530"/>
      <c r="R77" s="531"/>
      <c r="S77" s="532"/>
      <c r="T77" s="530"/>
      <c r="U77" s="531"/>
      <c r="V77" s="532"/>
      <c r="W77" s="530"/>
      <c r="X77" s="531"/>
      <c r="Y77" s="532"/>
      <c r="Z77" s="530"/>
      <c r="AA77" s="531"/>
      <c r="AB77" s="532"/>
      <c r="AC77" s="530"/>
      <c r="AD77" s="531"/>
      <c r="AE77" s="524"/>
      <c r="AF77" s="524"/>
      <c r="AG77" s="524"/>
      <c r="AH77" s="524"/>
      <c r="AI77" s="524"/>
      <c r="AJ77" s="524"/>
      <c r="AK77" s="524"/>
      <c r="AL77" s="524"/>
    </row>
    <row r="78" spans="1:38" s="436" customFormat="1" x14ac:dyDescent="0.2">
      <c r="A78" s="413"/>
      <c r="B78" s="393"/>
      <c r="C78" s="524"/>
      <c r="D78" s="533"/>
      <c r="E78" s="534"/>
      <c r="F78" s="534"/>
      <c r="G78" s="528"/>
      <c r="H78" s="529"/>
      <c r="I78" s="529"/>
      <c r="J78" s="529"/>
      <c r="K78" s="529"/>
      <c r="L78" s="529"/>
      <c r="M78" s="532"/>
      <c r="N78" s="530"/>
      <c r="O78" s="531"/>
      <c r="P78" s="532"/>
      <c r="Q78" s="530"/>
      <c r="R78" s="531"/>
      <c r="S78" s="532"/>
      <c r="T78" s="530"/>
      <c r="U78" s="531"/>
      <c r="V78" s="532"/>
      <c r="W78" s="530"/>
      <c r="X78" s="531"/>
      <c r="Y78" s="532"/>
      <c r="Z78" s="530"/>
      <c r="AA78" s="531"/>
      <c r="AB78" s="532"/>
      <c r="AC78" s="530"/>
      <c r="AD78" s="531"/>
      <c r="AE78" s="524"/>
      <c r="AF78" s="524"/>
      <c r="AG78" s="524"/>
      <c r="AH78" s="524"/>
      <c r="AI78" s="524"/>
      <c r="AJ78" s="524"/>
      <c r="AK78" s="524"/>
      <c r="AL78" s="524"/>
    </row>
    <row r="79" spans="1:38" s="436" customFormat="1" x14ac:dyDescent="0.2">
      <c r="A79" s="413"/>
      <c r="B79" s="393"/>
      <c r="C79" s="524"/>
      <c r="D79" s="533"/>
      <c r="E79" s="534"/>
      <c r="F79" s="534"/>
      <c r="G79" s="528"/>
      <c r="H79" s="529"/>
      <c r="I79" s="529"/>
      <c r="J79" s="529"/>
      <c r="K79" s="529"/>
      <c r="L79" s="529"/>
      <c r="M79" s="527"/>
      <c r="N79" s="530"/>
      <c r="O79" s="531"/>
      <c r="P79" s="527"/>
      <c r="Q79" s="530"/>
      <c r="R79" s="531"/>
      <c r="S79" s="527"/>
      <c r="T79" s="530"/>
      <c r="U79" s="531"/>
      <c r="V79" s="527"/>
      <c r="W79" s="530"/>
      <c r="X79" s="531"/>
      <c r="Y79" s="527"/>
      <c r="Z79" s="530"/>
      <c r="AA79" s="531"/>
      <c r="AB79" s="527"/>
      <c r="AC79" s="530"/>
      <c r="AD79" s="531"/>
      <c r="AE79" s="524"/>
      <c r="AF79" s="524"/>
      <c r="AG79" s="524"/>
      <c r="AH79" s="524"/>
      <c r="AI79" s="524"/>
      <c r="AJ79" s="524"/>
      <c r="AK79" s="524"/>
      <c r="AL79" s="524"/>
    </row>
    <row r="80" spans="1:38" s="436" customFormat="1" x14ac:dyDescent="0.2">
      <c r="A80" s="413"/>
      <c r="B80" s="393"/>
      <c r="C80" s="524"/>
      <c r="D80" s="533"/>
      <c r="E80" s="534"/>
      <c r="F80" s="534"/>
      <c r="G80" s="528"/>
      <c r="H80" s="529"/>
      <c r="I80" s="529"/>
      <c r="J80" s="529"/>
      <c r="K80" s="529"/>
      <c r="L80" s="529"/>
      <c r="M80" s="527"/>
      <c r="N80" s="530"/>
      <c r="O80" s="531"/>
      <c r="P80" s="527"/>
      <c r="Q80" s="530"/>
      <c r="R80" s="531"/>
      <c r="S80" s="527"/>
      <c r="T80" s="530"/>
      <c r="U80" s="531"/>
      <c r="V80" s="527"/>
      <c r="W80" s="530"/>
      <c r="X80" s="531"/>
      <c r="Y80" s="527"/>
      <c r="Z80" s="530"/>
      <c r="AA80" s="531"/>
      <c r="AB80" s="527"/>
      <c r="AC80" s="530"/>
      <c r="AD80" s="531"/>
      <c r="AE80" s="524"/>
      <c r="AF80" s="524"/>
      <c r="AG80" s="524"/>
      <c r="AH80" s="524"/>
      <c r="AI80" s="524"/>
      <c r="AJ80" s="524"/>
      <c r="AK80" s="524"/>
      <c r="AL80" s="524"/>
    </row>
    <row r="81" spans="1:38" s="436" customFormat="1" x14ac:dyDescent="0.2">
      <c r="A81" s="413"/>
      <c r="B81" s="393"/>
      <c r="C81" s="524"/>
      <c r="D81" s="533"/>
      <c r="E81" s="535"/>
      <c r="F81" s="535"/>
      <c r="G81" s="528"/>
      <c r="H81" s="529"/>
      <c r="I81" s="529"/>
      <c r="J81" s="529"/>
      <c r="K81" s="529"/>
      <c r="L81" s="529"/>
      <c r="M81" s="527"/>
      <c r="N81" s="530"/>
      <c r="O81" s="531"/>
      <c r="P81" s="527"/>
      <c r="Q81" s="530"/>
      <c r="R81" s="531"/>
      <c r="S81" s="527"/>
      <c r="T81" s="530"/>
      <c r="U81" s="531"/>
      <c r="V81" s="527"/>
      <c r="W81" s="530"/>
      <c r="X81" s="531"/>
      <c r="Y81" s="527"/>
      <c r="Z81" s="530"/>
      <c r="AA81" s="531"/>
      <c r="AB81" s="527"/>
      <c r="AC81" s="530"/>
      <c r="AD81" s="531"/>
      <c r="AE81" s="524"/>
      <c r="AF81" s="524"/>
      <c r="AG81" s="524"/>
      <c r="AH81" s="524"/>
      <c r="AI81" s="524"/>
      <c r="AJ81" s="524"/>
      <c r="AK81" s="524"/>
      <c r="AL81" s="524"/>
    </row>
    <row r="82" spans="1:38" s="436" customFormat="1" x14ac:dyDescent="0.2">
      <c r="A82" s="413"/>
      <c r="B82" s="393"/>
      <c r="C82" s="536"/>
      <c r="D82" s="537"/>
      <c r="E82" s="535"/>
      <c r="F82" s="535"/>
      <c r="G82" s="528"/>
      <c r="H82" s="529"/>
      <c r="I82" s="529"/>
      <c r="J82" s="529"/>
      <c r="K82" s="529"/>
      <c r="L82" s="529"/>
      <c r="M82" s="527"/>
      <c r="N82" s="530"/>
      <c r="O82" s="531"/>
      <c r="P82" s="527"/>
      <c r="Q82" s="530"/>
      <c r="R82" s="531"/>
      <c r="S82" s="527"/>
      <c r="T82" s="530"/>
      <c r="U82" s="531"/>
      <c r="V82" s="527"/>
      <c r="W82" s="530"/>
      <c r="X82" s="531"/>
      <c r="Y82" s="527"/>
      <c r="Z82" s="530"/>
      <c r="AA82" s="531"/>
      <c r="AB82" s="527"/>
      <c r="AC82" s="530"/>
      <c r="AD82" s="531"/>
      <c r="AE82" s="524"/>
      <c r="AF82" s="524"/>
      <c r="AG82" s="524"/>
      <c r="AH82" s="524"/>
      <c r="AI82" s="524"/>
      <c r="AJ82" s="524"/>
      <c r="AK82" s="524"/>
      <c r="AL82" s="524"/>
    </row>
    <row r="83" spans="1:38" s="436" customFormat="1" x14ac:dyDescent="0.2">
      <c r="A83" s="413"/>
      <c r="B83" s="393"/>
      <c r="C83" s="536"/>
      <c r="D83" s="537"/>
      <c r="E83" s="535"/>
      <c r="F83" s="535"/>
      <c r="G83" s="528"/>
      <c r="H83" s="529"/>
      <c r="I83" s="529"/>
      <c r="J83" s="529"/>
      <c r="K83" s="529"/>
      <c r="L83" s="529"/>
      <c r="M83" s="527"/>
      <c r="N83" s="530"/>
      <c r="O83" s="531"/>
      <c r="P83" s="527"/>
      <c r="Q83" s="530"/>
      <c r="R83" s="531"/>
      <c r="S83" s="527"/>
      <c r="T83" s="530"/>
      <c r="U83" s="531"/>
      <c r="V83" s="527"/>
      <c r="W83" s="530"/>
      <c r="X83" s="531"/>
      <c r="Y83" s="527"/>
      <c r="Z83" s="530"/>
      <c r="AA83" s="531"/>
      <c r="AB83" s="527"/>
      <c r="AC83" s="530"/>
      <c r="AD83" s="531"/>
      <c r="AE83" s="524"/>
      <c r="AF83" s="524"/>
      <c r="AG83" s="524"/>
      <c r="AH83" s="524"/>
      <c r="AI83" s="524"/>
      <c r="AJ83" s="524"/>
      <c r="AK83" s="524"/>
      <c r="AL83" s="524"/>
    </row>
    <row r="84" spans="1:38" s="436" customFormat="1" x14ac:dyDescent="0.2">
      <c r="A84" s="413"/>
      <c r="B84" s="393"/>
      <c r="C84" s="536"/>
      <c r="D84" s="537"/>
      <c r="E84" s="535"/>
      <c r="F84" s="535"/>
      <c r="G84" s="528"/>
      <c r="H84" s="529"/>
      <c r="I84" s="529"/>
      <c r="J84" s="529"/>
      <c r="K84" s="529"/>
      <c r="L84" s="529"/>
      <c r="M84" s="527"/>
      <c r="N84" s="530"/>
      <c r="O84" s="531"/>
      <c r="P84" s="527"/>
      <c r="Q84" s="530"/>
      <c r="R84" s="531"/>
      <c r="S84" s="527"/>
      <c r="T84" s="530"/>
      <c r="U84" s="531"/>
      <c r="V84" s="527"/>
      <c r="W84" s="530"/>
      <c r="X84" s="531"/>
      <c r="Y84" s="527"/>
      <c r="Z84" s="530"/>
      <c r="AA84" s="531"/>
      <c r="AB84" s="527"/>
      <c r="AC84" s="530"/>
      <c r="AD84" s="531"/>
      <c r="AE84" s="524"/>
      <c r="AF84" s="524"/>
      <c r="AG84" s="524"/>
      <c r="AH84" s="524"/>
      <c r="AI84" s="524"/>
      <c r="AJ84" s="524"/>
      <c r="AK84" s="524"/>
      <c r="AL84" s="524"/>
    </row>
    <row r="85" spans="1:38" s="436" customFormat="1" x14ac:dyDescent="0.2">
      <c r="A85" s="413"/>
      <c r="B85" s="393"/>
      <c r="C85" s="536"/>
      <c r="D85" s="537"/>
      <c r="E85" s="534"/>
      <c r="F85" s="534"/>
      <c r="G85" s="528"/>
      <c r="H85" s="529"/>
      <c r="I85" s="529"/>
      <c r="J85" s="529"/>
      <c r="K85" s="529"/>
      <c r="L85" s="529"/>
      <c r="M85" s="527"/>
      <c r="N85" s="530"/>
      <c r="O85" s="531"/>
      <c r="P85" s="527"/>
      <c r="Q85" s="530"/>
      <c r="R85" s="531"/>
      <c r="S85" s="527"/>
      <c r="T85" s="530"/>
      <c r="U85" s="531"/>
      <c r="V85" s="527"/>
      <c r="W85" s="530"/>
      <c r="X85" s="531"/>
      <c r="Y85" s="527"/>
      <c r="Z85" s="530"/>
      <c r="AA85" s="531"/>
      <c r="AB85" s="527"/>
      <c r="AC85" s="530"/>
      <c r="AD85" s="531"/>
      <c r="AE85" s="524"/>
      <c r="AF85" s="524"/>
      <c r="AG85" s="524"/>
      <c r="AH85" s="524"/>
      <c r="AI85" s="524"/>
      <c r="AJ85" s="524"/>
      <c r="AK85" s="524"/>
      <c r="AL85" s="524"/>
    </row>
    <row r="86" spans="1:38" s="436" customFormat="1" ht="15" hidden="1" x14ac:dyDescent="0.25">
      <c r="A86" s="413"/>
      <c r="B86" s="393"/>
      <c r="C86" s="438"/>
      <c r="D86" s="439" t="s">
        <v>208</v>
      </c>
      <c r="G86" s="439" t="s">
        <v>228</v>
      </c>
      <c r="J86" s="439" t="s">
        <v>229</v>
      </c>
      <c r="L86" s="185"/>
      <c r="M86" s="393"/>
      <c r="N86" s="439" t="s">
        <v>209</v>
      </c>
      <c r="O86" s="437"/>
      <c r="P86" s="393"/>
      <c r="Q86" s="435"/>
      <c r="R86" s="437"/>
      <c r="S86" s="393"/>
      <c r="T86" s="435"/>
      <c r="U86" s="437"/>
      <c r="V86" s="393"/>
      <c r="W86" s="435"/>
      <c r="X86" s="437"/>
      <c r="Y86" s="393"/>
      <c r="Z86" s="435"/>
      <c r="AA86" s="437"/>
      <c r="AB86" s="393"/>
      <c r="AC86" s="435"/>
      <c r="AD86" s="437"/>
      <c r="AE86" s="524"/>
      <c r="AF86" s="524"/>
      <c r="AG86" s="524"/>
      <c r="AH86" s="524"/>
      <c r="AI86" s="524"/>
      <c r="AJ86" s="524"/>
      <c r="AK86" s="524"/>
      <c r="AL86" s="524"/>
    </row>
    <row r="87" spans="1:38" s="436" customFormat="1" ht="15" hidden="1" x14ac:dyDescent="0.25">
      <c r="A87" s="413"/>
      <c r="B87" s="393">
        <v>1</v>
      </c>
      <c r="C87" s="440" t="s">
        <v>13</v>
      </c>
      <c r="D87" s="439" t="s">
        <v>271</v>
      </c>
      <c r="E87" s="436">
        <v>91154</v>
      </c>
      <c r="F87" s="436">
        <v>20854</v>
      </c>
      <c r="G87" s="439" t="s">
        <v>274</v>
      </c>
      <c r="H87" s="436">
        <v>72257</v>
      </c>
      <c r="I87" s="436">
        <v>17317</v>
      </c>
      <c r="J87" s="439" t="s">
        <v>277</v>
      </c>
      <c r="K87" s="436">
        <v>63557</v>
      </c>
      <c r="L87" s="185">
        <v>15688</v>
      </c>
      <c r="M87" s="393"/>
      <c r="N87" s="441" t="s">
        <v>280</v>
      </c>
      <c r="O87" s="437">
        <v>43615</v>
      </c>
      <c r="P87" s="393">
        <v>11955</v>
      </c>
      <c r="Q87" s="435"/>
      <c r="R87" s="437"/>
      <c r="S87" s="393"/>
      <c r="T87" s="435"/>
      <c r="U87" s="437"/>
      <c r="V87" s="393"/>
      <c r="W87" s="435"/>
      <c r="X87" s="437"/>
      <c r="Y87" s="393"/>
      <c r="Z87" s="435"/>
      <c r="AA87" s="437"/>
      <c r="AB87" s="393"/>
      <c r="AC87" s="435"/>
      <c r="AD87" s="437"/>
      <c r="AE87" s="524"/>
      <c r="AF87" s="524"/>
      <c r="AG87" s="524"/>
      <c r="AH87" s="524"/>
      <c r="AI87" s="524"/>
      <c r="AJ87" s="524"/>
      <c r="AK87" s="524"/>
      <c r="AL87" s="524"/>
    </row>
    <row r="88" spans="1:38" s="436" customFormat="1" ht="15" hidden="1" x14ac:dyDescent="0.25">
      <c r="A88" s="413"/>
      <c r="B88" s="393">
        <v>2</v>
      </c>
      <c r="C88" s="440" t="s">
        <v>230</v>
      </c>
      <c r="D88" s="439" t="s">
        <v>272</v>
      </c>
      <c r="E88" s="436">
        <v>95776</v>
      </c>
      <c r="F88" s="436">
        <v>21719</v>
      </c>
      <c r="G88" s="439" t="s">
        <v>275</v>
      </c>
      <c r="H88" s="436">
        <v>79876</v>
      </c>
      <c r="I88" s="436">
        <v>18743</v>
      </c>
      <c r="J88" s="439" t="s">
        <v>278</v>
      </c>
      <c r="K88" s="436">
        <v>64840</v>
      </c>
      <c r="L88" s="185">
        <v>15928</v>
      </c>
      <c r="M88" s="393"/>
      <c r="N88" s="441" t="s">
        <v>281</v>
      </c>
      <c r="O88" s="437">
        <v>43207</v>
      </c>
      <c r="P88" s="393">
        <v>11878</v>
      </c>
      <c r="Q88" s="435"/>
      <c r="R88" s="437"/>
      <c r="S88" s="393"/>
      <c r="T88" s="435"/>
      <c r="U88" s="437"/>
      <c r="V88" s="393"/>
      <c r="W88" s="435"/>
      <c r="X88" s="437"/>
      <c r="Y88" s="393"/>
      <c r="Z88" s="435"/>
      <c r="AA88" s="437"/>
      <c r="AB88" s="393"/>
      <c r="AC88" s="435"/>
      <c r="AD88" s="437"/>
      <c r="AE88" s="524"/>
      <c r="AF88" s="524"/>
      <c r="AG88" s="524"/>
      <c r="AH88" s="524"/>
      <c r="AI88" s="524"/>
      <c r="AJ88" s="524"/>
      <c r="AK88" s="524"/>
      <c r="AL88" s="524"/>
    </row>
    <row r="89" spans="1:38" s="436" customFormat="1" ht="15" hidden="1" x14ac:dyDescent="0.25">
      <c r="A89" s="413"/>
      <c r="B89" s="393">
        <v>3</v>
      </c>
      <c r="C89" s="440" t="s">
        <v>15</v>
      </c>
      <c r="D89" s="439" t="s">
        <v>273</v>
      </c>
      <c r="E89" s="436">
        <v>106563</v>
      </c>
      <c r="F89" s="436">
        <v>23739</v>
      </c>
      <c r="G89" s="439" t="s">
        <v>276</v>
      </c>
      <c r="H89" s="436">
        <v>103862</v>
      </c>
      <c r="I89" s="436">
        <v>23233</v>
      </c>
      <c r="J89" s="439" t="s">
        <v>279</v>
      </c>
      <c r="K89" s="436">
        <v>66095</v>
      </c>
      <c r="L89" s="185">
        <v>16163</v>
      </c>
      <c r="M89" s="393"/>
      <c r="N89" s="441" t="s">
        <v>282</v>
      </c>
      <c r="O89" s="437">
        <v>43941</v>
      </c>
      <c r="P89" s="393">
        <v>12016</v>
      </c>
      <c r="Q89" s="435"/>
      <c r="R89" s="437"/>
      <c r="S89" s="393"/>
      <c r="T89" s="435"/>
      <c r="U89" s="437"/>
      <c r="V89" s="393"/>
      <c r="W89" s="435"/>
      <c r="X89" s="437"/>
      <c r="Y89" s="393"/>
      <c r="Z89" s="435"/>
      <c r="AA89" s="437"/>
      <c r="AB89" s="393"/>
      <c r="AC89" s="435"/>
      <c r="AD89" s="437"/>
      <c r="AE89" s="524"/>
      <c r="AF89" s="524"/>
      <c r="AG89" s="524"/>
      <c r="AH89" s="524"/>
      <c r="AI89" s="524"/>
      <c r="AJ89" s="524"/>
      <c r="AK89" s="524"/>
      <c r="AL89" s="524"/>
    </row>
    <row r="90" spans="1:38" s="436" customFormat="1" ht="15" hidden="1" x14ac:dyDescent="0.25">
      <c r="A90" s="413"/>
      <c r="B90" s="393">
        <v>4</v>
      </c>
      <c r="C90" s="442" t="s">
        <v>17</v>
      </c>
      <c r="D90" s="439" t="s">
        <v>273</v>
      </c>
      <c r="E90" s="436">
        <v>106563</v>
      </c>
      <c r="F90" s="436">
        <v>23739</v>
      </c>
      <c r="G90" s="439" t="s">
        <v>276</v>
      </c>
      <c r="H90" s="436">
        <v>103862</v>
      </c>
      <c r="I90" s="436">
        <v>23233</v>
      </c>
      <c r="J90" s="439" t="s">
        <v>279</v>
      </c>
      <c r="K90" s="436">
        <v>66095</v>
      </c>
      <c r="L90" s="185">
        <v>16163</v>
      </c>
      <c r="M90" s="393"/>
      <c r="N90" s="441" t="s">
        <v>282</v>
      </c>
      <c r="O90" s="437">
        <v>43941</v>
      </c>
      <c r="P90" s="393">
        <v>12016</v>
      </c>
      <c r="Q90" s="435"/>
      <c r="R90" s="437"/>
      <c r="S90" s="393"/>
      <c r="T90" s="435"/>
      <c r="U90" s="437"/>
      <c r="V90" s="393"/>
      <c r="W90" s="435"/>
      <c r="X90" s="437"/>
      <c r="Y90" s="393"/>
      <c r="Z90" s="435"/>
      <c r="AA90" s="437"/>
      <c r="AB90" s="393"/>
      <c r="AC90" s="435"/>
      <c r="AD90" s="437"/>
      <c r="AE90" s="524"/>
      <c r="AF90" s="524"/>
      <c r="AG90" s="524"/>
      <c r="AH90" s="524"/>
      <c r="AI90" s="524"/>
      <c r="AJ90" s="524"/>
      <c r="AK90" s="524"/>
      <c r="AL90" s="524"/>
    </row>
    <row r="91" spans="1:38" s="436" customFormat="1" ht="15" hidden="1" x14ac:dyDescent="0.25">
      <c r="A91" s="413"/>
      <c r="B91" s="393">
        <v>5</v>
      </c>
      <c r="C91" s="440" t="s">
        <v>16</v>
      </c>
      <c r="D91" s="439" t="s">
        <v>273</v>
      </c>
      <c r="E91" s="436">
        <v>106563</v>
      </c>
      <c r="F91" s="436">
        <v>23739</v>
      </c>
      <c r="G91" s="439" t="s">
        <v>276</v>
      </c>
      <c r="H91" s="436">
        <v>103862</v>
      </c>
      <c r="I91" s="436">
        <v>23233</v>
      </c>
      <c r="J91" s="439" t="s">
        <v>279</v>
      </c>
      <c r="K91" s="436">
        <v>66095</v>
      </c>
      <c r="L91" s="185">
        <v>16163</v>
      </c>
      <c r="M91" s="393"/>
      <c r="N91" s="441" t="s">
        <v>282</v>
      </c>
      <c r="O91" s="437">
        <v>43941</v>
      </c>
      <c r="P91" s="393">
        <v>12016</v>
      </c>
      <c r="Q91" s="435"/>
      <c r="R91" s="437"/>
      <c r="S91" s="393"/>
      <c r="T91" s="435"/>
      <c r="U91" s="437"/>
      <c r="V91" s="393"/>
      <c r="W91" s="435"/>
      <c r="X91" s="437"/>
      <c r="Y91" s="393"/>
      <c r="Z91" s="435"/>
      <c r="AA91" s="437"/>
      <c r="AB91" s="393"/>
      <c r="AC91" s="435"/>
      <c r="AD91" s="437"/>
      <c r="AE91" s="524"/>
      <c r="AF91" s="524"/>
      <c r="AG91" s="524"/>
      <c r="AH91" s="524"/>
      <c r="AI91" s="524"/>
      <c r="AJ91" s="524"/>
      <c r="AK91" s="524"/>
      <c r="AL91" s="524"/>
    </row>
    <row r="92" spans="1:38" s="436" customFormat="1" ht="15" x14ac:dyDescent="0.25">
      <c r="A92" s="413"/>
      <c r="B92" s="443"/>
      <c r="C92" s="538"/>
      <c r="D92" s="539"/>
      <c r="E92" s="539"/>
      <c r="F92" s="539"/>
      <c r="G92" s="539"/>
      <c r="H92" s="529"/>
      <c r="I92" s="529"/>
      <c r="J92" s="529"/>
      <c r="K92" s="529"/>
      <c r="L92" s="529"/>
      <c r="M92" s="540"/>
      <c r="N92" s="530"/>
      <c r="O92" s="531"/>
      <c r="P92" s="540"/>
      <c r="Q92" s="530"/>
      <c r="R92" s="531"/>
      <c r="S92" s="540"/>
      <c r="T92" s="530"/>
      <c r="U92" s="531"/>
      <c r="V92" s="540"/>
      <c r="W92" s="530"/>
      <c r="X92" s="531"/>
      <c r="Y92" s="540"/>
      <c r="Z92" s="530"/>
      <c r="AA92" s="531"/>
      <c r="AB92" s="540"/>
      <c r="AC92" s="530"/>
      <c r="AD92" s="531"/>
      <c r="AE92" s="524"/>
      <c r="AF92" s="524"/>
      <c r="AG92" s="524"/>
      <c r="AH92" s="524"/>
      <c r="AI92" s="524"/>
      <c r="AJ92" s="524"/>
      <c r="AK92" s="524"/>
      <c r="AL92" s="524"/>
    </row>
    <row r="93" spans="1:38" s="436" customFormat="1" x14ac:dyDescent="0.2">
      <c r="A93" s="413"/>
      <c r="B93" s="443"/>
      <c r="C93" s="536"/>
      <c r="D93" s="541"/>
      <c r="E93" s="540"/>
      <c r="F93" s="540"/>
      <c r="G93" s="528"/>
      <c r="H93" s="529"/>
      <c r="I93" s="529"/>
      <c r="J93" s="529"/>
      <c r="K93" s="529"/>
      <c r="L93" s="529"/>
      <c r="M93" s="540"/>
      <c r="N93" s="530"/>
      <c r="O93" s="531"/>
      <c r="P93" s="540"/>
      <c r="Q93" s="530"/>
      <c r="R93" s="531"/>
      <c r="S93" s="540"/>
      <c r="T93" s="530"/>
      <c r="U93" s="531"/>
      <c r="V93" s="540"/>
      <c r="W93" s="530"/>
      <c r="X93" s="531"/>
      <c r="Y93" s="540"/>
      <c r="Z93" s="530"/>
      <c r="AA93" s="531"/>
      <c r="AB93" s="540"/>
      <c r="AC93" s="530"/>
      <c r="AD93" s="531"/>
      <c r="AE93" s="524"/>
      <c r="AF93" s="524"/>
      <c r="AG93" s="524"/>
      <c r="AH93" s="524"/>
      <c r="AI93" s="524"/>
      <c r="AJ93" s="524"/>
      <c r="AK93" s="524"/>
      <c r="AL93" s="524"/>
    </row>
    <row r="94" spans="1:38" s="436" customFormat="1" x14ac:dyDescent="0.2">
      <c r="A94" s="413"/>
      <c r="B94" s="443"/>
      <c r="C94" s="524"/>
      <c r="D94" s="541"/>
      <c r="E94" s="540"/>
      <c r="F94" s="540"/>
      <c r="G94" s="528"/>
      <c r="H94" s="529"/>
      <c r="I94" s="529"/>
      <c r="J94" s="529"/>
      <c r="K94" s="529"/>
      <c r="L94" s="529"/>
      <c r="M94" s="540"/>
      <c r="N94" s="530"/>
      <c r="O94" s="531"/>
      <c r="P94" s="540"/>
      <c r="Q94" s="530"/>
      <c r="R94" s="531"/>
      <c r="S94" s="540"/>
      <c r="T94" s="530"/>
      <c r="U94" s="531"/>
      <c r="V94" s="540"/>
      <c r="W94" s="530"/>
      <c r="X94" s="531"/>
      <c r="Y94" s="540"/>
      <c r="Z94" s="530"/>
      <c r="AA94" s="531"/>
      <c r="AB94" s="540"/>
      <c r="AC94" s="530"/>
      <c r="AD94" s="531"/>
      <c r="AE94" s="524"/>
      <c r="AF94" s="524"/>
      <c r="AG94" s="524"/>
      <c r="AH94" s="524"/>
      <c r="AI94" s="524"/>
      <c r="AJ94" s="524"/>
      <c r="AK94" s="524"/>
      <c r="AL94" s="524"/>
    </row>
    <row r="95" spans="1:38" s="436" customFormat="1" x14ac:dyDescent="0.2">
      <c r="A95" s="413"/>
      <c r="B95" s="443"/>
      <c r="C95" s="524"/>
      <c r="D95" s="541"/>
      <c r="E95" s="540"/>
      <c r="F95" s="540"/>
      <c r="G95" s="528"/>
      <c r="H95" s="529"/>
      <c r="I95" s="529"/>
      <c r="J95" s="529"/>
      <c r="K95" s="529"/>
      <c r="L95" s="529"/>
      <c r="M95" s="540"/>
      <c r="N95" s="530"/>
      <c r="O95" s="531"/>
      <c r="P95" s="540"/>
      <c r="Q95" s="530"/>
      <c r="R95" s="531"/>
      <c r="S95" s="540"/>
      <c r="T95" s="530"/>
      <c r="U95" s="531"/>
      <c r="V95" s="540"/>
      <c r="W95" s="530"/>
      <c r="X95" s="531"/>
      <c r="Y95" s="540"/>
      <c r="Z95" s="530"/>
      <c r="AA95" s="531"/>
      <c r="AB95" s="540"/>
      <c r="AC95" s="530"/>
      <c r="AD95" s="531"/>
      <c r="AE95" s="524"/>
      <c r="AF95" s="524"/>
      <c r="AG95" s="524"/>
      <c r="AH95" s="524"/>
      <c r="AI95" s="524"/>
      <c r="AJ95" s="524"/>
      <c r="AK95" s="524"/>
      <c r="AL95" s="524"/>
    </row>
    <row r="96" spans="1:38" s="436" customFormat="1" x14ac:dyDescent="0.2">
      <c r="A96" s="413"/>
      <c r="B96" s="443"/>
      <c r="C96" s="524"/>
      <c r="D96" s="541"/>
      <c r="E96" s="540"/>
      <c r="F96" s="540"/>
      <c r="G96" s="528"/>
      <c r="H96" s="529"/>
      <c r="I96" s="529"/>
      <c r="J96" s="529"/>
      <c r="K96" s="529"/>
      <c r="L96" s="529"/>
      <c r="M96" s="540"/>
      <c r="N96" s="530"/>
      <c r="O96" s="531"/>
      <c r="P96" s="540"/>
      <c r="Q96" s="530"/>
      <c r="R96" s="531"/>
      <c r="S96" s="540"/>
      <c r="T96" s="530"/>
      <c r="U96" s="531"/>
      <c r="V96" s="540"/>
      <c r="W96" s="530"/>
      <c r="X96" s="531"/>
      <c r="Y96" s="540"/>
      <c r="Z96" s="530"/>
      <c r="AA96" s="531"/>
      <c r="AB96" s="540"/>
      <c r="AC96" s="530"/>
      <c r="AD96" s="531"/>
      <c r="AE96" s="524"/>
      <c r="AF96" s="524"/>
      <c r="AG96" s="524"/>
      <c r="AH96" s="524"/>
      <c r="AI96" s="524"/>
      <c r="AJ96" s="524"/>
      <c r="AK96" s="524"/>
      <c r="AL96" s="524"/>
    </row>
    <row r="97" spans="1:38" s="436" customFormat="1" x14ac:dyDescent="0.2">
      <c r="A97" s="413"/>
      <c r="B97" s="443"/>
      <c r="C97" s="524"/>
      <c r="D97" s="541"/>
      <c r="E97" s="540"/>
      <c r="F97" s="540"/>
      <c r="G97" s="528"/>
      <c r="H97" s="529"/>
      <c r="I97" s="529"/>
      <c r="J97" s="529"/>
      <c r="K97" s="529"/>
      <c r="L97" s="529"/>
      <c r="M97" s="540"/>
      <c r="N97" s="530"/>
      <c r="O97" s="531"/>
      <c r="P97" s="540"/>
      <c r="Q97" s="530"/>
      <c r="R97" s="531"/>
      <c r="S97" s="540"/>
      <c r="T97" s="530"/>
      <c r="U97" s="531"/>
      <c r="V97" s="540"/>
      <c r="W97" s="530"/>
      <c r="X97" s="531"/>
      <c r="Y97" s="540"/>
      <c r="Z97" s="530"/>
      <c r="AA97" s="531"/>
      <c r="AB97" s="540"/>
      <c r="AC97" s="530"/>
      <c r="AD97" s="531"/>
      <c r="AE97" s="524"/>
      <c r="AF97" s="524"/>
      <c r="AG97" s="524"/>
      <c r="AH97" s="524"/>
      <c r="AI97" s="524"/>
      <c r="AJ97" s="524"/>
      <c r="AK97" s="524"/>
      <c r="AL97" s="524"/>
    </row>
    <row r="98" spans="1:38" s="436" customFormat="1" x14ac:dyDescent="0.2">
      <c r="A98" s="413"/>
      <c r="B98" s="443"/>
      <c r="C98" s="524"/>
      <c r="D98" s="530"/>
      <c r="E98" s="540"/>
      <c r="F98" s="540"/>
      <c r="G98" s="528"/>
      <c r="H98" s="529"/>
      <c r="I98" s="529"/>
      <c r="J98" s="529"/>
      <c r="K98" s="529"/>
      <c r="L98" s="529"/>
      <c r="M98" s="540"/>
      <c r="N98" s="530"/>
      <c r="O98" s="531"/>
      <c r="P98" s="540"/>
      <c r="Q98" s="530"/>
      <c r="R98" s="531"/>
      <c r="S98" s="540"/>
      <c r="T98" s="530"/>
      <c r="U98" s="531"/>
      <c r="V98" s="540"/>
      <c r="W98" s="530"/>
      <c r="X98" s="531"/>
      <c r="Y98" s="540"/>
      <c r="Z98" s="530"/>
      <c r="AA98" s="531"/>
      <c r="AB98" s="540"/>
      <c r="AC98" s="530"/>
      <c r="AD98" s="531"/>
      <c r="AE98" s="524"/>
      <c r="AF98" s="524"/>
      <c r="AG98" s="524"/>
      <c r="AH98" s="524"/>
      <c r="AI98" s="524"/>
      <c r="AJ98" s="524"/>
      <c r="AK98" s="524"/>
      <c r="AL98" s="524"/>
    </row>
    <row r="99" spans="1:38" s="436" customFormat="1" x14ac:dyDescent="0.2">
      <c r="A99" s="413"/>
      <c r="B99" s="443"/>
      <c r="C99" s="524"/>
      <c r="D99" s="542"/>
      <c r="E99" s="540"/>
      <c r="F99" s="540"/>
      <c r="G99" s="528"/>
      <c r="H99" s="529"/>
      <c r="I99" s="529"/>
      <c r="J99" s="529"/>
      <c r="K99" s="529"/>
      <c r="L99" s="529"/>
      <c r="M99" s="540"/>
      <c r="N99" s="530"/>
      <c r="O99" s="531"/>
      <c r="P99" s="540"/>
      <c r="Q99" s="530"/>
      <c r="R99" s="531"/>
      <c r="S99" s="540"/>
      <c r="T99" s="530"/>
      <c r="U99" s="531"/>
      <c r="V99" s="540"/>
      <c r="W99" s="530"/>
      <c r="X99" s="531"/>
      <c r="Y99" s="540"/>
      <c r="Z99" s="530"/>
      <c r="AA99" s="531"/>
      <c r="AB99" s="540"/>
      <c r="AC99" s="530"/>
      <c r="AD99" s="531"/>
      <c r="AE99" s="524"/>
      <c r="AF99" s="524"/>
      <c r="AG99" s="524"/>
      <c r="AH99" s="524"/>
      <c r="AI99" s="524"/>
      <c r="AJ99" s="524"/>
      <c r="AK99" s="524"/>
      <c r="AL99" s="524"/>
    </row>
    <row r="100" spans="1:38" s="436" customFormat="1" x14ac:dyDescent="0.2">
      <c r="A100" s="413"/>
      <c r="B100" s="443"/>
      <c r="C100" s="524"/>
      <c r="D100" s="543"/>
      <c r="E100" s="540"/>
      <c r="F100" s="540"/>
      <c r="G100" s="528"/>
      <c r="H100" s="529"/>
      <c r="I100" s="529"/>
      <c r="J100" s="529"/>
      <c r="K100" s="529"/>
      <c r="L100" s="529"/>
      <c r="M100" s="540"/>
      <c r="N100" s="530"/>
      <c r="O100" s="531"/>
      <c r="P100" s="540"/>
      <c r="Q100" s="530"/>
      <c r="R100" s="531"/>
      <c r="S100" s="540"/>
      <c r="T100" s="530"/>
      <c r="U100" s="531"/>
      <c r="V100" s="540"/>
      <c r="W100" s="530"/>
      <c r="X100" s="531"/>
      <c r="Y100" s="540"/>
      <c r="Z100" s="530"/>
      <c r="AA100" s="531"/>
      <c r="AB100" s="540"/>
      <c r="AC100" s="530"/>
      <c r="AD100" s="531"/>
      <c r="AE100" s="524"/>
      <c r="AF100" s="524"/>
      <c r="AG100" s="524"/>
      <c r="AH100" s="524"/>
      <c r="AI100" s="524"/>
      <c r="AJ100" s="524"/>
      <c r="AK100" s="524"/>
      <c r="AL100" s="524"/>
    </row>
    <row r="101" spans="1:38" s="436" customFormat="1" x14ac:dyDescent="0.2">
      <c r="A101" s="413"/>
      <c r="B101" s="443"/>
      <c r="C101" s="524"/>
      <c r="D101" s="543"/>
      <c r="E101" s="540"/>
      <c r="F101" s="540"/>
      <c r="G101" s="528"/>
      <c r="H101" s="529"/>
      <c r="I101" s="529"/>
      <c r="J101" s="529"/>
      <c r="K101" s="529"/>
      <c r="L101" s="529"/>
      <c r="M101" s="540"/>
      <c r="N101" s="530"/>
      <c r="O101" s="531"/>
      <c r="P101" s="540"/>
      <c r="Q101" s="530"/>
      <c r="R101" s="531"/>
      <c r="S101" s="540"/>
      <c r="T101" s="530"/>
      <c r="U101" s="531"/>
      <c r="V101" s="540"/>
      <c r="W101" s="530"/>
      <c r="X101" s="531"/>
      <c r="Y101" s="540"/>
      <c r="Z101" s="530"/>
      <c r="AA101" s="531"/>
      <c r="AB101" s="540"/>
      <c r="AC101" s="530"/>
      <c r="AD101" s="531"/>
      <c r="AE101" s="524"/>
      <c r="AF101" s="524"/>
      <c r="AG101" s="524"/>
      <c r="AH101" s="524"/>
      <c r="AI101" s="524"/>
      <c r="AJ101" s="524"/>
      <c r="AK101" s="524"/>
      <c r="AL101" s="524"/>
    </row>
    <row r="102" spans="1:38" s="436" customFormat="1" x14ac:dyDescent="0.2">
      <c r="A102" s="413"/>
      <c r="B102" s="443"/>
      <c r="C102" s="522"/>
      <c r="D102" s="544"/>
      <c r="E102" s="525"/>
      <c r="F102" s="525"/>
      <c r="G102" s="528"/>
      <c r="H102" s="529"/>
      <c r="I102" s="529"/>
      <c r="J102" s="529"/>
      <c r="K102" s="529"/>
      <c r="L102" s="529"/>
      <c r="M102" s="540"/>
      <c r="N102" s="530"/>
      <c r="O102" s="531"/>
      <c r="P102" s="540"/>
      <c r="Q102" s="530"/>
      <c r="R102" s="531"/>
      <c r="S102" s="540"/>
      <c r="T102" s="530"/>
      <c r="U102" s="531"/>
      <c r="V102" s="540"/>
      <c r="W102" s="530"/>
      <c r="X102" s="531"/>
      <c r="Y102" s="540"/>
      <c r="Z102" s="530"/>
      <c r="AA102" s="531"/>
      <c r="AB102" s="540"/>
      <c r="AC102" s="530"/>
      <c r="AD102" s="531"/>
      <c r="AE102" s="524"/>
      <c r="AF102" s="524"/>
      <c r="AG102" s="524"/>
      <c r="AH102" s="524"/>
      <c r="AI102" s="524"/>
      <c r="AJ102" s="524"/>
      <c r="AK102" s="524"/>
      <c r="AL102" s="524"/>
    </row>
    <row r="103" spans="1:38" s="436" customFormat="1" x14ac:dyDescent="0.2">
      <c r="A103" s="413"/>
      <c r="B103" s="443"/>
      <c r="C103" s="522"/>
      <c r="D103" s="543"/>
      <c r="E103" s="525"/>
      <c r="F103" s="525"/>
      <c r="G103" s="528"/>
      <c r="H103" s="529"/>
      <c r="I103" s="529"/>
      <c r="J103" s="529"/>
      <c r="K103" s="529"/>
      <c r="L103" s="529"/>
      <c r="M103" s="540"/>
      <c r="N103" s="530"/>
      <c r="O103" s="531"/>
      <c r="P103" s="540"/>
      <c r="Q103" s="530"/>
      <c r="R103" s="531"/>
      <c r="S103" s="540"/>
      <c r="T103" s="530"/>
      <c r="U103" s="531"/>
      <c r="V103" s="540"/>
      <c r="W103" s="530"/>
      <c r="X103" s="531"/>
      <c r="Y103" s="540"/>
      <c r="Z103" s="530"/>
      <c r="AA103" s="531"/>
      <c r="AB103" s="540"/>
      <c r="AC103" s="530"/>
      <c r="AD103" s="531"/>
      <c r="AE103" s="524"/>
      <c r="AF103" s="524"/>
      <c r="AG103" s="524"/>
      <c r="AH103" s="524"/>
      <c r="AI103" s="524"/>
      <c r="AJ103" s="524"/>
      <c r="AK103" s="524"/>
      <c r="AL103" s="524"/>
    </row>
    <row r="104" spans="1:38" s="436" customFormat="1" x14ac:dyDescent="0.2">
      <c r="A104" s="413"/>
      <c r="B104" s="443"/>
      <c r="C104" s="522"/>
      <c r="D104" s="543"/>
      <c r="E104" s="525"/>
      <c r="F104" s="525"/>
      <c r="G104" s="528"/>
      <c r="H104" s="529"/>
      <c r="I104" s="529"/>
      <c r="J104" s="529"/>
      <c r="K104" s="529"/>
      <c r="L104" s="529"/>
      <c r="M104" s="540"/>
      <c r="N104" s="530"/>
      <c r="O104" s="531"/>
      <c r="P104" s="540"/>
      <c r="Q104" s="530"/>
      <c r="R104" s="531"/>
      <c r="S104" s="540"/>
      <c r="T104" s="530"/>
      <c r="U104" s="531"/>
      <c r="V104" s="540"/>
      <c r="W104" s="530"/>
      <c r="X104" s="531"/>
      <c r="Y104" s="540"/>
      <c r="Z104" s="530"/>
      <c r="AA104" s="531"/>
      <c r="AB104" s="540"/>
      <c r="AC104" s="530"/>
      <c r="AD104" s="531"/>
      <c r="AE104" s="524"/>
      <c r="AF104" s="524"/>
      <c r="AG104" s="524"/>
      <c r="AH104" s="524"/>
      <c r="AI104" s="524"/>
      <c r="AJ104" s="524"/>
      <c r="AK104" s="524"/>
      <c r="AL104" s="524"/>
    </row>
    <row r="105" spans="1:38" x14ac:dyDescent="0.2">
      <c r="C105" s="522"/>
      <c r="D105" s="543"/>
      <c r="E105" s="525"/>
      <c r="F105" s="525"/>
      <c r="G105" s="545"/>
      <c r="H105" s="546"/>
      <c r="I105" s="546"/>
      <c r="J105" s="546"/>
      <c r="K105" s="546"/>
      <c r="L105" s="546"/>
      <c r="M105" s="525"/>
      <c r="N105" s="547"/>
      <c r="O105" s="548"/>
      <c r="P105" s="525"/>
      <c r="Q105" s="547"/>
      <c r="R105" s="548"/>
      <c r="S105" s="525"/>
      <c r="T105" s="547"/>
      <c r="U105" s="548"/>
      <c r="V105" s="525"/>
      <c r="W105" s="547"/>
      <c r="X105" s="548"/>
      <c r="Y105" s="525"/>
      <c r="Z105" s="547"/>
      <c r="AA105" s="548"/>
      <c r="AB105" s="525"/>
      <c r="AC105" s="547"/>
      <c r="AD105" s="548"/>
      <c r="AE105" s="522"/>
      <c r="AF105" s="522"/>
      <c r="AG105" s="522"/>
      <c r="AH105" s="522"/>
      <c r="AI105" s="522"/>
      <c r="AJ105" s="522"/>
      <c r="AK105" s="522"/>
      <c r="AL105" s="522"/>
    </row>
    <row r="106" spans="1:38" x14ac:dyDescent="0.2">
      <c r="C106" s="522"/>
      <c r="D106" s="543"/>
      <c r="E106" s="525"/>
      <c r="F106" s="525"/>
      <c r="G106" s="545"/>
      <c r="H106" s="546"/>
      <c r="I106" s="546"/>
      <c r="J106" s="546"/>
      <c r="K106" s="546"/>
      <c r="L106" s="546"/>
      <c r="M106" s="525"/>
      <c r="N106" s="547"/>
      <c r="O106" s="548"/>
      <c r="P106" s="525"/>
      <c r="Q106" s="547"/>
      <c r="R106" s="548"/>
      <c r="S106" s="525"/>
      <c r="T106" s="547"/>
      <c r="U106" s="548"/>
      <c r="V106" s="525"/>
      <c r="W106" s="547"/>
      <c r="X106" s="548"/>
      <c r="Y106" s="525"/>
      <c r="Z106" s="547"/>
      <c r="AA106" s="548"/>
      <c r="AB106" s="525"/>
      <c r="AC106" s="547"/>
      <c r="AD106" s="548"/>
      <c r="AE106" s="522"/>
      <c r="AF106" s="522"/>
      <c r="AG106" s="522"/>
      <c r="AH106" s="522"/>
      <c r="AI106" s="522"/>
      <c r="AJ106" s="522"/>
      <c r="AK106" s="522"/>
      <c r="AL106" s="522"/>
    </row>
    <row r="107" spans="1:38" x14ac:dyDescent="0.2">
      <c r="C107" s="522"/>
      <c r="D107" s="522"/>
      <c r="E107" s="525"/>
      <c r="F107" s="525"/>
      <c r="G107" s="545"/>
      <c r="H107" s="546"/>
      <c r="I107" s="546"/>
      <c r="J107" s="546"/>
      <c r="K107" s="546"/>
      <c r="L107" s="546"/>
      <c r="M107" s="525"/>
      <c r="N107" s="547"/>
      <c r="O107" s="548"/>
      <c r="P107" s="525"/>
      <c r="Q107" s="547"/>
      <c r="R107" s="548"/>
      <c r="S107" s="525"/>
      <c r="T107" s="547"/>
      <c r="U107" s="548"/>
      <c r="V107" s="525"/>
      <c r="W107" s="547"/>
      <c r="X107" s="548"/>
      <c r="Y107" s="525"/>
      <c r="Z107" s="547"/>
      <c r="AA107" s="548"/>
      <c r="AB107" s="525"/>
      <c r="AC107" s="547"/>
      <c r="AD107" s="548"/>
      <c r="AE107" s="522"/>
      <c r="AF107" s="522"/>
      <c r="AG107" s="522"/>
      <c r="AH107" s="522"/>
      <c r="AI107" s="522"/>
      <c r="AJ107" s="522"/>
      <c r="AK107" s="522"/>
      <c r="AL107" s="522"/>
    </row>
    <row r="108" spans="1:38" x14ac:dyDescent="0.2">
      <c r="C108" s="522"/>
      <c r="D108" s="522"/>
      <c r="E108" s="525"/>
      <c r="F108" s="525"/>
      <c r="G108" s="545"/>
      <c r="H108" s="546"/>
      <c r="I108" s="546"/>
      <c r="J108" s="546"/>
      <c r="K108" s="546"/>
      <c r="L108" s="546"/>
      <c r="M108" s="525"/>
      <c r="N108" s="547"/>
      <c r="O108" s="548"/>
      <c r="P108" s="525"/>
      <c r="Q108" s="547"/>
      <c r="R108" s="548"/>
      <c r="S108" s="525"/>
      <c r="T108" s="547"/>
      <c r="U108" s="548"/>
      <c r="V108" s="525"/>
      <c r="W108" s="547"/>
      <c r="X108" s="548"/>
      <c r="Y108" s="525"/>
      <c r="Z108" s="547"/>
      <c r="AA108" s="548"/>
      <c r="AB108" s="525"/>
      <c r="AC108" s="547"/>
      <c r="AD108" s="548"/>
      <c r="AE108" s="522"/>
      <c r="AF108" s="522"/>
      <c r="AG108" s="522"/>
      <c r="AH108" s="522"/>
      <c r="AI108" s="522"/>
      <c r="AJ108" s="522"/>
      <c r="AK108" s="522"/>
      <c r="AL108" s="522"/>
    </row>
    <row r="109" spans="1:38" s="414" customFormat="1" x14ac:dyDescent="0.2">
      <c r="A109" s="413"/>
      <c r="C109" s="522"/>
      <c r="D109" s="547"/>
      <c r="E109" s="525"/>
      <c r="F109" s="525"/>
      <c r="G109" s="545"/>
      <c r="H109" s="546"/>
      <c r="I109" s="546"/>
      <c r="J109" s="546"/>
      <c r="K109" s="546"/>
      <c r="L109" s="546"/>
      <c r="M109" s="525"/>
      <c r="N109" s="547"/>
      <c r="O109" s="548"/>
      <c r="P109" s="525"/>
      <c r="Q109" s="547"/>
      <c r="R109" s="548"/>
      <c r="S109" s="525"/>
      <c r="T109" s="547"/>
      <c r="U109" s="548"/>
      <c r="V109" s="525"/>
      <c r="W109" s="547"/>
      <c r="X109" s="548"/>
      <c r="Y109" s="525"/>
      <c r="Z109" s="547"/>
      <c r="AA109" s="548"/>
      <c r="AB109" s="525"/>
      <c r="AC109" s="547"/>
      <c r="AD109" s="548"/>
      <c r="AE109" s="522"/>
      <c r="AF109" s="525"/>
      <c r="AG109" s="525"/>
      <c r="AH109" s="525"/>
      <c r="AI109" s="525"/>
      <c r="AJ109" s="525"/>
      <c r="AK109" s="525"/>
      <c r="AL109" s="525"/>
    </row>
    <row r="110" spans="1:38" s="414" customFormat="1" x14ac:dyDescent="0.2">
      <c r="A110" s="413"/>
      <c r="C110" s="522"/>
      <c r="D110" s="547"/>
      <c r="E110" s="525"/>
      <c r="F110" s="525"/>
      <c r="G110" s="545"/>
      <c r="H110" s="546"/>
      <c r="I110" s="546"/>
      <c r="J110" s="546"/>
      <c r="K110" s="546"/>
      <c r="L110" s="546"/>
      <c r="M110" s="525"/>
      <c r="N110" s="547"/>
      <c r="O110" s="548"/>
      <c r="P110" s="525"/>
      <c r="Q110" s="547"/>
      <c r="R110" s="548"/>
      <c r="S110" s="525"/>
      <c r="T110" s="547"/>
      <c r="U110" s="548"/>
      <c r="V110" s="525"/>
      <c r="W110" s="547"/>
      <c r="X110" s="548"/>
      <c r="Y110" s="525"/>
      <c r="Z110" s="547"/>
      <c r="AA110" s="548"/>
      <c r="AB110" s="525"/>
      <c r="AC110" s="547"/>
      <c r="AD110" s="548"/>
      <c r="AE110" s="522"/>
      <c r="AF110" s="525"/>
      <c r="AG110" s="525"/>
      <c r="AH110" s="525"/>
      <c r="AI110" s="525"/>
      <c r="AJ110" s="525"/>
      <c r="AK110" s="525"/>
      <c r="AL110" s="525"/>
    </row>
    <row r="111" spans="1:38" s="414" customFormat="1" x14ac:dyDescent="0.2">
      <c r="A111" s="413"/>
      <c r="C111" s="522"/>
      <c r="D111" s="547"/>
      <c r="E111" s="525"/>
      <c r="F111" s="525"/>
      <c r="G111" s="545"/>
      <c r="H111" s="546"/>
      <c r="I111" s="546"/>
      <c r="J111" s="546"/>
      <c r="K111" s="546"/>
      <c r="L111" s="546"/>
      <c r="M111" s="525"/>
      <c r="N111" s="547"/>
      <c r="O111" s="548"/>
      <c r="P111" s="525"/>
      <c r="Q111" s="547"/>
      <c r="R111" s="548"/>
      <c r="S111" s="525"/>
      <c r="T111" s="547"/>
      <c r="U111" s="548"/>
      <c r="V111" s="525"/>
      <c r="W111" s="547"/>
      <c r="X111" s="548"/>
      <c r="Y111" s="525"/>
      <c r="Z111" s="547"/>
      <c r="AA111" s="548"/>
      <c r="AB111" s="525"/>
      <c r="AC111" s="547"/>
      <c r="AD111" s="548"/>
      <c r="AE111" s="522"/>
      <c r="AF111" s="525"/>
      <c r="AG111" s="525"/>
      <c r="AH111" s="525"/>
      <c r="AI111" s="525"/>
      <c r="AJ111" s="525"/>
      <c r="AK111" s="525"/>
      <c r="AL111" s="525"/>
    </row>
    <row r="112" spans="1:38" s="414" customFormat="1" x14ac:dyDescent="0.2">
      <c r="A112" s="413"/>
      <c r="C112" s="522"/>
      <c r="D112" s="547"/>
      <c r="E112" s="525"/>
      <c r="F112" s="525"/>
      <c r="G112" s="545"/>
      <c r="H112" s="546"/>
      <c r="I112" s="546"/>
      <c r="J112" s="546"/>
      <c r="K112" s="546"/>
      <c r="L112" s="546"/>
      <c r="M112" s="525"/>
      <c r="N112" s="547"/>
      <c r="O112" s="548"/>
      <c r="P112" s="525"/>
      <c r="Q112" s="547"/>
      <c r="R112" s="548"/>
      <c r="S112" s="525"/>
      <c r="T112" s="547"/>
      <c r="U112" s="548"/>
      <c r="V112" s="525"/>
      <c r="W112" s="547"/>
      <c r="X112" s="548"/>
      <c r="Y112" s="525"/>
      <c r="Z112" s="547"/>
      <c r="AA112" s="548"/>
      <c r="AB112" s="525"/>
      <c r="AC112" s="547"/>
      <c r="AD112" s="548"/>
      <c r="AE112" s="417"/>
    </row>
    <row r="113" spans="1:31" s="414" customFormat="1" x14ac:dyDescent="0.2">
      <c r="A113" s="413"/>
      <c r="C113" s="522"/>
      <c r="D113" s="547"/>
      <c r="E113" s="525"/>
      <c r="F113" s="525"/>
      <c r="G113" s="545"/>
      <c r="H113" s="546"/>
      <c r="I113" s="546"/>
      <c r="J113" s="546"/>
      <c r="K113" s="546"/>
      <c r="L113" s="546"/>
      <c r="M113" s="525"/>
      <c r="N113" s="547"/>
      <c r="O113" s="548"/>
      <c r="P113" s="525"/>
      <c r="Q113" s="547"/>
      <c r="R113" s="548"/>
      <c r="S113" s="525"/>
      <c r="T113" s="547"/>
      <c r="U113" s="548"/>
      <c r="V113" s="525"/>
      <c r="W113" s="547"/>
      <c r="X113" s="548"/>
      <c r="Y113" s="525"/>
      <c r="Z113" s="547"/>
      <c r="AA113" s="548"/>
      <c r="AB113" s="525"/>
      <c r="AC113" s="547"/>
      <c r="AD113" s="548"/>
      <c r="AE113" s="417"/>
    </row>
    <row r="114" spans="1:31" s="414" customFormat="1" x14ac:dyDescent="0.2">
      <c r="A114" s="413"/>
      <c r="C114" s="522"/>
      <c r="D114" s="547"/>
      <c r="E114" s="525"/>
      <c r="F114" s="525"/>
      <c r="G114" s="545"/>
      <c r="H114" s="546"/>
      <c r="I114" s="546"/>
      <c r="J114" s="546"/>
      <c r="K114" s="546"/>
      <c r="L114" s="546"/>
      <c r="M114" s="525"/>
      <c r="N114" s="547"/>
      <c r="O114" s="548"/>
      <c r="P114" s="525"/>
      <c r="Q114" s="547"/>
      <c r="R114" s="548"/>
      <c r="S114" s="525"/>
      <c r="T114" s="547"/>
      <c r="U114" s="548"/>
      <c r="V114" s="525"/>
      <c r="W114" s="547"/>
      <c r="X114" s="548"/>
      <c r="Y114" s="525"/>
      <c r="Z114" s="547"/>
      <c r="AA114" s="548"/>
      <c r="AB114" s="525"/>
      <c r="AC114" s="547"/>
      <c r="AD114" s="548"/>
      <c r="AE114" s="417"/>
    </row>
    <row r="115" spans="1:31" s="414" customFormat="1" x14ac:dyDescent="0.2">
      <c r="A115" s="413"/>
      <c r="C115" s="522"/>
      <c r="D115" s="547"/>
      <c r="E115" s="525"/>
      <c r="F115" s="525"/>
      <c r="G115" s="545"/>
      <c r="H115" s="546"/>
      <c r="I115" s="546"/>
      <c r="J115" s="546"/>
      <c r="K115" s="546"/>
      <c r="L115" s="546"/>
      <c r="M115" s="525"/>
      <c r="N115" s="547"/>
      <c r="O115" s="548"/>
      <c r="P115" s="525"/>
      <c r="Q115" s="547"/>
      <c r="R115" s="548"/>
      <c r="S115" s="525"/>
      <c r="T115" s="547"/>
      <c r="U115" s="548"/>
      <c r="V115" s="525"/>
      <c r="W115" s="547"/>
      <c r="X115" s="548"/>
      <c r="Y115" s="525"/>
      <c r="Z115" s="547"/>
      <c r="AA115" s="548"/>
      <c r="AB115" s="525"/>
      <c r="AC115" s="547"/>
      <c r="AD115" s="548"/>
      <c r="AE115" s="417"/>
    </row>
    <row r="116" spans="1:31" s="414" customFormat="1" x14ac:dyDescent="0.2">
      <c r="A116" s="413"/>
      <c r="C116" s="522"/>
      <c r="D116" s="547"/>
      <c r="E116" s="525"/>
      <c r="F116" s="525"/>
      <c r="G116" s="545"/>
      <c r="H116" s="546"/>
      <c r="I116" s="546"/>
      <c r="J116" s="546"/>
      <c r="K116" s="546"/>
      <c r="L116" s="546"/>
      <c r="M116" s="525"/>
      <c r="N116" s="547"/>
      <c r="O116" s="548"/>
      <c r="P116" s="525"/>
      <c r="Q116" s="547"/>
      <c r="R116" s="548"/>
      <c r="S116" s="525"/>
      <c r="T116" s="547"/>
      <c r="U116" s="548"/>
      <c r="V116" s="525"/>
      <c r="W116" s="547"/>
      <c r="X116" s="548"/>
      <c r="Y116" s="525"/>
      <c r="Z116" s="547"/>
      <c r="AA116" s="548"/>
      <c r="AB116" s="525"/>
      <c r="AC116" s="547"/>
      <c r="AD116" s="548"/>
      <c r="AE116" s="417"/>
    </row>
    <row r="117" spans="1:31" s="414" customFormat="1" x14ac:dyDescent="0.2">
      <c r="A117" s="413"/>
      <c r="C117" s="522"/>
      <c r="D117" s="547"/>
      <c r="E117" s="525"/>
      <c r="F117" s="525"/>
      <c r="G117" s="545"/>
      <c r="H117" s="546"/>
      <c r="I117" s="546"/>
      <c r="J117" s="546"/>
      <c r="K117" s="546"/>
      <c r="L117" s="546"/>
      <c r="M117" s="525"/>
      <c r="N117" s="547"/>
      <c r="O117" s="548"/>
      <c r="P117" s="525"/>
      <c r="Q117" s="547"/>
      <c r="R117" s="548"/>
      <c r="S117" s="525"/>
      <c r="T117" s="547"/>
      <c r="U117" s="548"/>
      <c r="V117" s="525"/>
      <c r="W117" s="547"/>
      <c r="X117" s="548"/>
      <c r="Y117" s="525"/>
      <c r="Z117" s="547"/>
      <c r="AA117" s="548"/>
      <c r="AB117" s="525"/>
      <c r="AC117" s="547"/>
      <c r="AD117" s="548"/>
      <c r="AE117" s="417"/>
    </row>
    <row r="118" spans="1:31" s="414" customFormat="1" x14ac:dyDescent="0.2">
      <c r="A118" s="413"/>
      <c r="C118" s="522"/>
      <c r="D118" s="547"/>
      <c r="E118" s="525"/>
      <c r="F118" s="525"/>
      <c r="G118" s="545"/>
      <c r="H118" s="546"/>
      <c r="I118" s="546"/>
      <c r="J118" s="546"/>
      <c r="K118" s="546"/>
      <c r="L118" s="546"/>
      <c r="M118" s="525"/>
      <c r="N118" s="547"/>
      <c r="O118" s="548"/>
      <c r="P118" s="525"/>
      <c r="Q118" s="547"/>
      <c r="R118" s="548"/>
      <c r="S118" s="525"/>
      <c r="T118" s="547"/>
      <c r="U118" s="548"/>
      <c r="V118" s="525"/>
      <c r="W118" s="547"/>
      <c r="X118" s="548"/>
      <c r="Y118" s="525"/>
      <c r="Z118" s="547"/>
      <c r="AA118" s="548"/>
      <c r="AB118" s="525"/>
      <c r="AC118" s="547"/>
      <c r="AD118" s="548"/>
      <c r="AE118" s="417"/>
    </row>
    <row r="119" spans="1:31" s="414" customFormat="1" x14ac:dyDescent="0.2">
      <c r="A119" s="413"/>
      <c r="C119" s="522"/>
      <c r="D119" s="547"/>
      <c r="E119" s="525"/>
      <c r="F119" s="525"/>
      <c r="G119" s="545"/>
      <c r="H119" s="546"/>
      <c r="I119" s="546"/>
      <c r="J119" s="546"/>
      <c r="K119" s="546"/>
      <c r="L119" s="546"/>
      <c r="M119" s="525"/>
      <c r="N119" s="547"/>
      <c r="O119" s="548"/>
      <c r="P119" s="525"/>
      <c r="Q119" s="547"/>
      <c r="R119" s="548"/>
      <c r="S119" s="525"/>
      <c r="T119" s="547"/>
      <c r="U119" s="548"/>
      <c r="V119" s="525"/>
      <c r="W119" s="547"/>
      <c r="X119" s="548"/>
      <c r="Y119" s="525"/>
      <c r="Z119" s="547"/>
      <c r="AA119" s="548"/>
      <c r="AB119" s="525"/>
      <c r="AC119" s="547"/>
      <c r="AD119" s="548"/>
      <c r="AE119" s="417"/>
    </row>
    <row r="120" spans="1:31" s="414" customFormat="1" x14ac:dyDescent="0.2">
      <c r="A120" s="413"/>
      <c r="C120" s="522"/>
      <c r="D120" s="547"/>
      <c r="E120" s="525"/>
      <c r="F120" s="525"/>
      <c r="G120" s="545"/>
      <c r="H120" s="546"/>
      <c r="I120" s="546"/>
      <c r="J120" s="546"/>
      <c r="K120" s="546"/>
      <c r="L120" s="546"/>
      <c r="M120" s="525"/>
      <c r="N120" s="547"/>
      <c r="O120" s="548"/>
      <c r="P120" s="525"/>
      <c r="Q120" s="547"/>
      <c r="R120" s="548"/>
      <c r="S120" s="525"/>
      <c r="T120" s="547"/>
      <c r="U120" s="548"/>
      <c r="V120" s="525"/>
      <c r="W120" s="547"/>
      <c r="X120" s="548"/>
      <c r="Y120" s="525"/>
      <c r="Z120" s="547"/>
      <c r="AA120" s="548"/>
      <c r="AB120" s="525"/>
      <c r="AC120" s="547"/>
      <c r="AD120" s="548"/>
      <c r="AE120" s="417"/>
    </row>
    <row r="121" spans="1:31" s="414" customFormat="1" x14ac:dyDescent="0.2">
      <c r="A121" s="413"/>
      <c r="C121" s="522"/>
      <c r="D121" s="547"/>
      <c r="E121" s="525"/>
      <c r="F121" s="525"/>
      <c r="G121" s="545"/>
      <c r="H121" s="546"/>
      <c r="I121" s="546"/>
      <c r="J121" s="546"/>
      <c r="K121" s="546"/>
      <c r="L121" s="546"/>
      <c r="M121" s="525"/>
      <c r="N121" s="547"/>
      <c r="O121" s="548"/>
      <c r="P121" s="525"/>
      <c r="Q121" s="547"/>
      <c r="R121" s="548"/>
      <c r="S121" s="525"/>
      <c r="T121" s="547"/>
      <c r="U121" s="548"/>
      <c r="V121" s="525"/>
      <c r="W121" s="547"/>
      <c r="X121" s="548"/>
      <c r="Y121" s="525"/>
      <c r="Z121" s="547"/>
      <c r="AA121" s="548"/>
      <c r="AB121" s="525"/>
      <c r="AC121" s="547"/>
      <c r="AD121" s="548"/>
      <c r="AE121" s="417"/>
    </row>
    <row r="122" spans="1:31" s="414" customFormat="1" x14ac:dyDescent="0.2">
      <c r="A122" s="413"/>
      <c r="C122" s="522"/>
      <c r="D122" s="547"/>
      <c r="E122" s="525"/>
      <c r="F122" s="525"/>
      <c r="G122" s="545"/>
      <c r="H122" s="546"/>
      <c r="I122" s="546"/>
      <c r="J122" s="546"/>
      <c r="K122" s="546"/>
      <c r="L122" s="546"/>
      <c r="M122" s="525"/>
      <c r="N122" s="547"/>
      <c r="O122" s="548"/>
      <c r="P122" s="525"/>
      <c r="Q122" s="547"/>
      <c r="R122" s="548"/>
      <c r="S122" s="525"/>
      <c r="T122" s="547"/>
      <c r="U122" s="548"/>
      <c r="V122" s="525"/>
      <c r="W122" s="547"/>
      <c r="X122" s="548"/>
      <c r="Y122" s="525"/>
      <c r="Z122" s="547"/>
      <c r="AA122" s="548"/>
      <c r="AB122" s="525"/>
      <c r="AC122" s="547"/>
      <c r="AD122" s="548"/>
      <c r="AE122" s="417"/>
    </row>
    <row r="123" spans="1:31" s="414" customFormat="1" x14ac:dyDescent="0.2">
      <c r="A123" s="413"/>
      <c r="C123" s="522"/>
      <c r="D123" s="547"/>
      <c r="E123" s="525"/>
      <c r="F123" s="525"/>
      <c r="G123" s="545"/>
      <c r="H123" s="546"/>
      <c r="I123" s="546"/>
      <c r="J123" s="546"/>
      <c r="K123" s="546"/>
      <c r="L123" s="546"/>
      <c r="M123" s="525"/>
      <c r="N123" s="547"/>
      <c r="O123" s="548"/>
      <c r="P123" s="525"/>
      <c r="Q123" s="547"/>
      <c r="R123" s="548"/>
      <c r="S123" s="525"/>
      <c r="T123" s="547"/>
      <c r="U123" s="548"/>
      <c r="V123" s="525"/>
      <c r="W123" s="547"/>
      <c r="X123" s="548"/>
      <c r="Y123" s="525"/>
      <c r="Z123" s="547"/>
      <c r="AA123" s="548"/>
      <c r="AB123" s="525"/>
      <c r="AC123" s="547"/>
      <c r="AD123" s="548"/>
      <c r="AE123" s="417"/>
    </row>
    <row r="124" spans="1:31" s="414" customFormat="1" x14ac:dyDescent="0.2">
      <c r="A124" s="413"/>
      <c r="C124" s="522"/>
      <c r="D124" s="547"/>
      <c r="E124" s="525"/>
      <c r="F124" s="525"/>
      <c r="G124" s="545"/>
      <c r="H124" s="546"/>
      <c r="I124" s="546"/>
      <c r="J124" s="546"/>
      <c r="K124" s="546"/>
      <c r="L124" s="546"/>
      <c r="M124" s="525"/>
      <c r="N124" s="547"/>
      <c r="O124" s="548"/>
      <c r="P124" s="525"/>
      <c r="Q124" s="547"/>
      <c r="R124" s="548"/>
      <c r="S124" s="525"/>
      <c r="T124" s="547"/>
      <c r="U124" s="548"/>
      <c r="V124" s="525"/>
      <c r="W124" s="547"/>
      <c r="X124" s="548"/>
      <c r="Y124" s="525"/>
      <c r="Z124" s="547"/>
      <c r="AA124" s="548"/>
      <c r="AB124" s="525"/>
      <c r="AC124" s="547"/>
      <c r="AD124" s="548"/>
      <c r="AE124" s="417"/>
    </row>
    <row r="125" spans="1:31" s="414" customFormat="1" x14ac:dyDescent="0.2">
      <c r="A125" s="413"/>
      <c r="C125" s="522"/>
      <c r="D125" s="547"/>
      <c r="E125" s="525"/>
      <c r="F125" s="525"/>
      <c r="G125" s="545"/>
      <c r="H125" s="546"/>
      <c r="I125" s="546"/>
      <c r="J125" s="546"/>
      <c r="K125" s="546"/>
      <c r="L125" s="546"/>
      <c r="M125" s="525"/>
      <c r="N125" s="547"/>
      <c r="O125" s="548"/>
      <c r="P125" s="525"/>
      <c r="Q125" s="547"/>
      <c r="R125" s="548"/>
      <c r="S125" s="525"/>
      <c r="T125" s="547"/>
      <c r="U125" s="548"/>
      <c r="V125" s="525"/>
      <c r="W125" s="547"/>
      <c r="X125" s="548"/>
      <c r="Y125" s="525"/>
      <c r="Z125" s="547"/>
      <c r="AA125" s="548"/>
      <c r="AB125" s="525"/>
      <c r="AC125" s="547"/>
      <c r="AD125" s="548"/>
      <c r="AE125" s="417"/>
    </row>
    <row r="126" spans="1:31" s="414" customFormat="1" x14ac:dyDescent="0.2">
      <c r="A126" s="413"/>
      <c r="C126" s="522"/>
      <c r="D126" s="547"/>
      <c r="E126" s="525"/>
      <c r="F126" s="525"/>
      <c r="G126" s="545"/>
      <c r="H126" s="546"/>
      <c r="I126" s="546"/>
      <c r="J126" s="546"/>
      <c r="K126" s="546"/>
      <c r="L126" s="546"/>
      <c r="M126" s="525"/>
      <c r="N126" s="547"/>
      <c r="O126" s="548"/>
      <c r="P126" s="525"/>
      <c r="Q126" s="547"/>
      <c r="R126" s="548"/>
      <c r="S126" s="525"/>
      <c r="T126" s="547"/>
      <c r="U126" s="548"/>
      <c r="V126" s="525"/>
      <c r="W126" s="547"/>
      <c r="X126" s="548"/>
      <c r="Y126" s="525"/>
      <c r="Z126" s="547"/>
      <c r="AA126" s="548"/>
      <c r="AB126" s="525"/>
      <c r="AC126" s="547"/>
      <c r="AD126" s="548"/>
      <c r="AE126" s="417"/>
    </row>
    <row r="127" spans="1:31" s="414" customFormat="1" x14ac:dyDescent="0.2">
      <c r="A127" s="413"/>
      <c r="C127" s="522"/>
      <c r="D127" s="547"/>
      <c r="E127" s="525"/>
      <c r="F127" s="525"/>
      <c r="G127" s="545"/>
      <c r="H127" s="546"/>
      <c r="I127" s="546"/>
      <c r="J127" s="546"/>
      <c r="K127" s="546"/>
      <c r="L127" s="546"/>
      <c r="M127" s="525"/>
      <c r="N127" s="547"/>
      <c r="O127" s="548"/>
      <c r="P127" s="525"/>
      <c r="Q127" s="547"/>
      <c r="R127" s="548"/>
      <c r="S127" s="525"/>
      <c r="T127" s="547"/>
      <c r="U127" s="548"/>
      <c r="V127" s="525"/>
      <c r="W127" s="547"/>
      <c r="X127" s="548"/>
      <c r="Y127" s="525"/>
      <c r="Z127" s="547"/>
      <c r="AA127" s="548"/>
      <c r="AB127" s="525"/>
      <c r="AC127" s="547"/>
      <c r="AD127" s="548"/>
      <c r="AE127" s="417"/>
    </row>
    <row r="128" spans="1:31" s="414" customFormat="1" x14ac:dyDescent="0.2">
      <c r="A128" s="413"/>
      <c r="C128" s="522"/>
      <c r="D128" s="547"/>
      <c r="E128" s="525"/>
      <c r="F128" s="525"/>
      <c r="G128" s="545"/>
      <c r="H128" s="546"/>
      <c r="I128" s="546"/>
      <c r="J128" s="546"/>
      <c r="K128" s="546"/>
      <c r="L128" s="546"/>
      <c r="M128" s="525"/>
      <c r="N128" s="547"/>
      <c r="O128" s="548"/>
      <c r="P128" s="525"/>
      <c r="Q128" s="547"/>
      <c r="R128" s="548"/>
      <c r="S128" s="525"/>
      <c r="T128" s="547"/>
      <c r="U128" s="548"/>
      <c r="V128" s="525"/>
      <c r="W128" s="547"/>
      <c r="X128" s="548"/>
      <c r="Y128" s="525"/>
      <c r="Z128" s="547"/>
      <c r="AA128" s="548"/>
      <c r="AB128" s="525"/>
      <c r="AC128" s="547"/>
      <c r="AD128" s="548"/>
      <c r="AE128" s="417"/>
    </row>
    <row r="129" spans="1:31" s="414" customFormat="1" x14ac:dyDescent="0.2">
      <c r="A129" s="413"/>
      <c r="C129" s="522"/>
      <c r="D129" s="547"/>
      <c r="E129" s="525"/>
      <c r="F129" s="525"/>
      <c r="G129" s="545"/>
      <c r="H129" s="546"/>
      <c r="I129" s="546"/>
      <c r="J129" s="546"/>
      <c r="K129" s="546"/>
      <c r="L129" s="546"/>
      <c r="M129" s="525"/>
      <c r="N129" s="547"/>
      <c r="O129" s="548"/>
      <c r="P129" s="525"/>
      <c r="Q129" s="547"/>
      <c r="R129" s="548"/>
      <c r="S129" s="525"/>
      <c r="T129" s="547"/>
      <c r="U129" s="548"/>
      <c r="V129" s="525"/>
      <c r="W129" s="547"/>
      <c r="X129" s="548"/>
      <c r="Y129" s="525"/>
      <c r="Z129" s="547"/>
      <c r="AA129" s="548"/>
      <c r="AB129" s="525"/>
      <c r="AC129" s="547"/>
      <c r="AD129" s="548"/>
      <c r="AE129" s="417"/>
    </row>
    <row r="130" spans="1:31" s="414" customFormat="1" x14ac:dyDescent="0.2">
      <c r="A130" s="413"/>
      <c r="C130" s="522"/>
      <c r="D130" s="547"/>
      <c r="E130" s="525"/>
      <c r="F130" s="525"/>
      <c r="G130" s="545"/>
      <c r="H130" s="546"/>
      <c r="I130" s="546"/>
      <c r="J130" s="546"/>
      <c r="K130" s="546"/>
      <c r="L130" s="546"/>
      <c r="M130" s="525"/>
      <c r="N130" s="547"/>
      <c r="O130" s="548"/>
      <c r="P130" s="525"/>
      <c r="Q130" s="547"/>
      <c r="R130" s="548"/>
      <c r="S130" s="525"/>
      <c r="T130" s="547"/>
      <c r="U130" s="548"/>
      <c r="V130" s="525"/>
      <c r="W130" s="547"/>
      <c r="X130" s="548"/>
      <c r="Y130" s="525"/>
      <c r="Z130" s="547"/>
      <c r="AA130" s="548"/>
      <c r="AB130" s="525"/>
      <c r="AC130" s="547"/>
      <c r="AD130" s="548"/>
      <c r="AE130" s="417"/>
    </row>
    <row r="131" spans="1:31" s="414" customFormat="1" x14ac:dyDescent="0.2">
      <c r="A131" s="413"/>
      <c r="C131" s="417"/>
      <c r="D131" s="415"/>
      <c r="G131" s="177"/>
      <c r="H131" s="178"/>
      <c r="I131" s="178"/>
      <c r="J131" s="178"/>
      <c r="K131" s="178"/>
      <c r="L131" s="178"/>
      <c r="N131" s="415"/>
      <c r="O131" s="416"/>
      <c r="Q131" s="415"/>
      <c r="R131" s="416"/>
      <c r="T131" s="415"/>
      <c r="U131" s="416"/>
      <c r="W131" s="415"/>
      <c r="X131" s="416"/>
      <c r="Z131" s="415"/>
      <c r="AA131" s="416"/>
      <c r="AC131" s="415"/>
      <c r="AD131" s="416"/>
      <c r="AE131" s="417"/>
    </row>
    <row r="132" spans="1:31" s="414" customFormat="1" x14ac:dyDescent="0.2">
      <c r="A132" s="413"/>
      <c r="C132" s="417"/>
      <c r="D132" s="415"/>
      <c r="G132" s="177"/>
      <c r="H132" s="178"/>
      <c r="I132" s="178"/>
      <c r="J132" s="178"/>
      <c r="K132" s="178"/>
      <c r="L132" s="178"/>
      <c r="N132" s="415"/>
      <c r="O132" s="416"/>
      <c r="Q132" s="415"/>
      <c r="R132" s="416"/>
      <c r="T132" s="415"/>
      <c r="U132" s="416"/>
      <c r="W132" s="415"/>
      <c r="X132" s="416"/>
      <c r="Z132" s="415"/>
      <c r="AA132" s="416"/>
      <c r="AC132" s="415"/>
      <c r="AD132" s="416"/>
      <c r="AE132" s="417"/>
    </row>
    <row r="133" spans="1:31" s="414" customFormat="1" x14ac:dyDescent="0.2">
      <c r="A133" s="413"/>
      <c r="C133" s="417"/>
      <c r="D133" s="415"/>
      <c r="G133" s="177"/>
      <c r="H133" s="178"/>
      <c r="I133" s="178"/>
      <c r="J133" s="178"/>
      <c r="K133" s="178"/>
      <c r="L133" s="178"/>
      <c r="N133" s="415"/>
      <c r="O133" s="416"/>
      <c r="Q133" s="415"/>
      <c r="R133" s="416"/>
      <c r="T133" s="415"/>
      <c r="U133" s="416"/>
      <c r="W133" s="415"/>
      <c r="X133" s="416"/>
      <c r="Z133" s="415"/>
      <c r="AA133" s="416"/>
      <c r="AC133" s="415"/>
      <c r="AD133" s="416"/>
      <c r="AE133" s="417"/>
    </row>
    <row r="134" spans="1:31" s="414" customFormat="1" x14ac:dyDescent="0.2">
      <c r="A134" s="413"/>
      <c r="C134" s="417"/>
      <c r="D134" s="415"/>
      <c r="G134" s="177"/>
      <c r="H134" s="178"/>
      <c r="I134" s="178"/>
      <c r="J134" s="178"/>
      <c r="K134" s="178"/>
      <c r="L134" s="178"/>
      <c r="N134" s="415"/>
      <c r="O134" s="416"/>
      <c r="Q134" s="415"/>
      <c r="R134" s="416"/>
      <c r="T134" s="415"/>
      <c r="U134" s="416"/>
      <c r="W134" s="415"/>
      <c r="X134" s="416"/>
      <c r="Z134" s="415"/>
      <c r="AA134" s="416"/>
      <c r="AC134" s="415"/>
      <c r="AD134" s="416"/>
      <c r="AE134" s="417"/>
    </row>
    <row r="135" spans="1:31" s="414" customFormat="1" x14ac:dyDescent="0.2">
      <c r="A135" s="413"/>
      <c r="C135" s="417"/>
      <c r="D135" s="415"/>
      <c r="G135" s="177"/>
      <c r="H135" s="178"/>
      <c r="I135" s="178"/>
      <c r="J135" s="178"/>
      <c r="K135" s="178"/>
      <c r="L135" s="178"/>
      <c r="N135" s="415"/>
      <c r="O135" s="416"/>
      <c r="Q135" s="415"/>
      <c r="R135" s="416"/>
      <c r="T135" s="415"/>
      <c r="U135" s="416"/>
      <c r="W135" s="415"/>
      <c r="X135" s="416"/>
      <c r="Z135" s="415"/>
      <c r="AA135" s="416"/>
      <c r="AC135" s="415"/>
      <c r="AD135" s="416"/>
      <c r="AE135" s="417"/>
    </row>
    <row r="136" spans="1:31" s="414" customFormat="1" x14ac:dyDescent="0.2">
      <c r="A136" s="413"/>
      <c r="C136" s="417"/>
      <c r="D136" s="415"/>
      <c r="G136" s="177"/>
      <c r="H136" s="178"/>
      <c r="I136" s="178"/>
      <c r="J136" s="178"/>
      <c r="K136" s="178"/>
      <c r="L136" s="178"/>
      <c r="N136" s="415"/>
      <c r="O136" s="416"/>
      <c r="Q136" s="415"/>
      <c r="R136" s="416"/>
      <c r="T136" s="415"/>
      <c r="U136" s="416"/>
      <c r="W136" s="415"/>
      <c r="X136" s="416"/>
      <c r="Z136" s="415"/>
      <c r="AA136" s="416"/>
      <c r="AC136" s="415"/>
      <c r="AD136" s="416"/>
      <c r="AE136" s="417"/>
    </row>
    <row r="137" spans="1:31" s="414" customFormat="1" x14ac:dyDescent="0.2">
      <c r="A137" s="413"/>
      <c r="C137" s="417"/>
      <c r="D137" s="415"/>
      <c r="G137" s="177"/>
      <c r="H137" s="178"/>
      <c r="I137" s="178"/>
      <c r="J137" s="178"/>
      <c r="K137" s="178"/>
      <c r="L137" s="178"/>
      <c r="N137" s="415"/>
      <c r="O137" s="416"/>
      <c r="Q137" s="415"/>
      <c r="R137" s="416"/>
      <c r="T137" s="415"/>
      <c r="U137" s="416"/>
      <c r="W137" s="415"/>
      <c r="X137" s="416"/>
      <c r="Z137" s="415"/>
      <c r="AA137" s="416"/>
      <c r="AC137" s="415"/>
      <c r="AD137" s="416"/>
      <c r="AE137" s="417"/>
    </row>
    <row r="138" spans="1:31" s="414" customFormat="1" x14ac:dyDescent="0.2">
      <c r="A138" s="413"/>
      <c r="C138" s="417"/>
      <c r="D138" s="415"/>
      <c r="G138" s="177"/>
      <c r="H138" s="178"/>
      <c r="I138" s="178"/>
      <c r="J138" s="178"/>
      <c r="K138" s="178"/>
      <c r="L138" s="178"/>
      <c r="N138" s="415"/>
      <c r="O138" s="416"/>
      <c r="Q138" s="415"/>
      <c r="R138" s="416"/>
      <c r="T138" s="415"/>
      <c r="U138" s="416"/>
      <c r="W138" s="415"/>
      <c r="X138" s="416"/>
      <c r="Z138" s="415"/>
      <c r="AA138" s="416"/>
      <c r="AC138" s="415"/>
      <c r="AD138" s="416"/>
      <c r="AE138" s="417"/>
    </row>
    <row r="139" spans="1:31" s="414" customFormat="1" x14ac:dyDescent="0.2">
      <c r="A139" s="413"/>
      <c r="C139" s="417"/>
      <c r="D139" s="415"/>
      <c r="G139" s="177"/>
      <c r="H139" s="178"/>
      <c r="I139" s="178"/>
      <c r="J139" s="178"/>
      <c r="K139" s="178"/>
      <c r="L139" s="178"/>
      <c r="N139" s="415"/>
      <c r="O139" s="416"/>
      <c r="Q139" s="415"/>
      <c r="R139" s="416"/>
      <c r="T139" s="415"/>
      <c r="U139" s="416"/>
      <c r="W139" s="415"/>
      <c r="X139" s="416"/>
      <c r="Z139" s="415"/>
      <c r="AA139" s="416"/>
      <c r="AC139" s="415"/>
      <c r="AD139" s="416"/>
      <c r="AE139" s="417"/>
    </row>
    <row r="140" spans="1:31" s="414" customFormat="1" x14ac:dyDescent="0.2">
      <c r="A140" s="413"/>
      <c r="C140" s="417"/>
      <c r="D140" s="415"/>
      <c r="G140" s="177"/>
      <c r="H140" s="178"/>
      <c r="I140" s="178"/>
      <c r="J140" s="178"/>
      <c r="K140" s="178"/>
      <c r="L140" s="178"/>
      <c r="N140" s="415"/>
      <c r="O140" s="416"/>
      <c r="Q140" s="415"/>
      <c r="R140" s="416"/>
      <c r="T140" s="415"/>
      <c r="U140" s="416"/>
      <c r="W140" s="415"/>
      <c r="X140" s="416"/>
      <c r="Z140" s="415"/>
      <c r="AA140" s="416"/>
      <c r="AC140" s="415"/>
      <c r="AD140" s="416"/>
      <c r="AE140" s="417"/>
    </row>
    <row r="141" spans="1:31" s="414" customFormat="1" x14ac:dyDescent="0.2">
      <c r="A141" s="413"/>
      <c r="C141" s="417"/>
      <c r="D141" s="415"/>
      <c r="G141" s="177"/>
      <c r="H141" s="178"/>
      <c r="I141" s="178"/>
      <c r="J141" s="178"/>
      <c r="K141" s="178"/>
      <c r="L141" s="178"/>
      <c r="N141" s="415"/>
      <c r="O141" s="416"/>
      <c r="Q141" s="415"/>
      <c r="R141" s="416"/>
      <c r="T141" s="415"/>
      <c r="U141" s="416"/>
      <c r="W141" s="415"/>
      <c r="X141" s="416"/>
      <c r="Z141" s="415"/>
      <c r="AA141" s="416"/>
      <c r="AC141" s="415"/>
      <c r="AD141" s="416"/>
      <c r="AE141" s="417"/>
    </row>
    <row r="142" spans="1:31" s="414" customFormat="1" x14ac:dyDescent="0.2">
      <c r="A142" s="413"/>
      <c r="C142" s="417"/>
      <c r="D142" s="415"/>
      <c r="G142" s="177"/>
      <c r="H142" s="178"/>
      <c r="I142" s="178"/>
      <c r="J142" s="178"/>
      <c r="K142" s="178"/>
      <c r="L142" s="178"/>
      <c r="N142" s="415"/>
      <c r="O142" s="416"/>
      <c r="Q142" s="415"/>
      <c r="R142" s="416"/>
      <c r="T142" s="415"/>
      <c r="U142" s="416"/>
      <c r="W142" s="415"/>
      <c r="X142" s="416"/>
      <c r="Z142" s="415"/>
      <c r="AA142" s="416"/>
      <c r="AC142" s="415"/>
      <c r="AD142" s="416"/>
      <c r="AE142" s="417"/>
    </row>
    <row r="143" spans="1:31" s="414" customFormat="1" x14ac:dyDescent="0.2">
      <c r="A143" s="413"/>
      <c r="C143" s="417"/>
      <c r="D143" s="415"/>
      <c r="G143" s="177"/>
      <c r="H143" s="178"/>
      <c r="I143" s="178"/>
      <c r="J143" s="178"/>
      <c r="K143" s="178"/>
      <c r="L143" s="178"/>
      <c r="N143" s="415"/>
      <c r="O143" s="416"/>
      <c r="Q143" s="415"/>
      <c r="R143" s="416"/>
      <c r="T143" s="415"/>
      <c r="U143" s="416"/>
      <c r="W143" s="415"/>
      <c r="X143" s="416"/>
      <c r="Z143" s="415"/>
      <c r="AA143" s="416"/>
      <c r="AC143" s="415"/>
      <c r="AD143" s="416"/>
      <c r="AE143" s="417"/>
    </row>
    <row r="144" spans="1:31" s="414" customFormat="1" x14ac:dyDescent="0.2">
      <c r="A144" s="413"/>
      <c r="C144" s="417"/>
      <c r="D144" s="415"/>
      <c r="G144" s="177"/>
      <c r="H144" s="178"/>
      <c r="I144" s="178"/>
      <c r="J144" s="178"/>
      <c r="K144" s="178"/>
      <c r="L144" s="178"/>
      <c r="N144" s="415"/>
      <c r="O144" s="416"/>
      <c r="Q144" s="415"/>
      <c r="R144" s="416"/>
      <c r="T144" s="415"/>
      <c r="U144" s="416"/>
      <c r="W144" s="415"/>
      <c r="X144" s="416"/>
      <c r="Z144" s="415"/>
      <c r="AA144" s="416"/>
      <c r="AC144" s="415"/>
      <c r="AD144" s="416"/>
      <c r="AE144" s="417"/>
    </row>
    <row r="145" spans="1:31" s="414" customFormat="1" x14ac:dyDescent="0.2">
      <c r="A145" s="413"/>
      <c r="C145" s="417"/>
      <c r="D145" s="415"/>
      <c r="G145" s="177"/>
      <c r="H145" s="178"/>
      <c r="I145" s="178"/>
      <c r="J145" s="178"/>
      <c r="K145" s="178"/>
      <c r="L145" s="178"/>
      <c r="N145" s="415"/>
      <c r="O145" s="416"/>
      <c r="Q145" s="415"/>
      <c r="R145" s="416"/>
      <c r="T145" s="415"/>
      <c r="U145" s="416"/>
      <c r="W145" s="415"/>
      <c r="X145" s="416"/>
      <c r="Z145" s="415"/>
      <c r="AA145" s="416"/>
      <c r="AC145" s="415"/>
      <c r="AD145" s="416"/>
      <c r="AE145" s="417"/>
    </row>
    <row r="146" spans="1:31" s="414" customFormat="1" x14ac:dyDescent="0.2">
      <c r="A146" s="413"/>
      <c r="C146" s="417"/>
      <c r="D146" s="415"/>
      <c r="G146" s="177"/>
      <c r="H146" s="178"/>
      <c r="I146" s="178"/>
      <c r="J146" s="178"/>
      <c r="K146" s="178"/>
      <c r="L146" s="178"/>
      <c r="N146" s="415"/>
      <c r="O146" s="416"/>
      <c r="Q146" s="415"/>
      <c r="R146" s="416"/>
      <c r="T146" s="415"/>
      <c r="U146" s="416"/>
      <c r="W146" s="415"/>
      <c r="X146" s="416"/>
      <c r="Z146" s="415"/>
      <c r="AA146" s="416"/>
      <c r="AC146" s="415"/>
      <c r="AD146" s="416"/>
      <c r="AE146" s="417"/>
    </row>
    <row r="147" spans="1:31" s="414" customFormat="1" x14ac:dyDescent="0.2">
      <c r="A147" s="413"/>
      <c r="C147" s="417"/>
      <c r="D147" s="415"/>
      <c r="G147" s="177"/>
      <c r="H147" s="178"/>
      <c r="I147" s="178"/>
      <c r="J147" s="178"/>
      <c r="K147" s="178"/>
      <c r="L147" s="178"/>
      <c r="N147" s="415"/>
      <c r="O147" s="416"/>
      <c r="Q147" s="415"/>
      <c r="R147" s="416"/>
      <c r="T147" s="415"/>
      <c r="U147" s="416"/>
      <c r="W147" s="415"/>
      <c r="X147" s="416"/>
      <c r="Z147" s="415"/>
      <c r="AA147" s="416"/>
      <c r="AC147" s="415"/>
      <c r="AD147" s="416"/>
      <c r="AE147" s="417"/>
    </row>
    <row r="148" spans="1:31" s="414" customFormat="1" x14ac:dyDescent="0.2">
      <c r="A148" s="413"/>
      <c r="C148" s="417"/>
      <c r="D148" s="415"/>
      <c r="G148" s="177"/>
      <c r="H148" s="178"/>
      <c r="I148" s="178"/>
      <c r="J148" s="178"/>
      <c r="K148" s="178"/>
      <c r="L148" s="178"/>
      <c r="N148" s="415"/>
      <c r="O148" s="416"/>
      <c r="Q148" s="415"/>
      <c r="R148" s="416"/>
      <c r="T148" s="415"/>
      <c r="U148" s="416"/>
      <c r="W148" s="415"/>
      <c r="X148" s="416"/>
      <c r="Z148" s="415"/>
      <c r="AA148" s="416"/>
      <c r="AC148" s="415"/>
      <c r="AD148" s="416"/>
      <c r="AE148" s="417"/>
    </row>
    <row r="149" spans="1:31" s="414" customFormat="1" x14ac:dyDescent="0.2">
      <c r="A149" s="413"/>
      <c r="C149" s="417"/>
      <c r="D149" s="415"/>
      <c r="G149" s="177"/>
      <c r="H149" s="178"/>
      <c r="I149" s="178"/>
      <c r="J149" s="178"/>
      <c r="K149" s="178"/>
      <c r="L149" s="178"/>
      <c r="N149" s="415"/>
      <c r="O149" s="416"/>
      <c r="Q149" s="415"/>
      <c r="R149" s="416"/>
      <c r="T149" s="415"/>
      <c r="U149" s="416"/>
      <c r="W149" s="415"/>
      <c r="X149" s="416"/>
      <c r="Z149" s="415"/>
      <c r="AA149" s="416"/>
      <c r="AC149" s="415"/>
      <c r="AD149" s="416"/>
      <c r="AE149" s="417"/>
    </row>
    <row r="150" spans="1:31" s="414" customFormat="1" x14ac:dyDescent="0.2">
      <c r="A150" s="413"/>
      <c r="C150" s="417"/>
      <c r="D150" s="415"/>
      <c r="G150" s="177"/>
      <c r="H150" s="178"/>
      <c r="I150" s="178"/>
      <c r="J150" s="178"/>
      <c r="K150" s="178"/>
      <c r="L150" s="178"/>
      <c r="N150" s="415"/>
      <c r="O150" s="416"/>
      <c r="Q150" s="415"/>
      <c r="R150" s="416"/>
      <c r="T150" s="415"/>
      <c r="U150" s="416"/>
      <c r="W150" s="415"/>
      <c r="X150" s="416"/>
      <c r="Z150" s="415"/>
      <c r="AA150" s="416"/>
      <c r="AC150" s="415"/>
      <c r="AD150" s="416"/>
      <c r="AE150" s="417"/>
    </row>
    <row r="151" spans="1:31" s="414" customFormat="1" x14ac:dyDescent="0.2">
      <c r="A151" s="413"/>
      <c r="C151" s="417"/>
      <c r="D151" s="415"/>
      <c r="G151" s="177"/>
      <c r="H151" s="178"/>
      <c r="I151" s="178"/>
      <c r="J151" s="178"/>
      <c r="K151" s="178"/>
      <c r="L151" s="178"/>
      <c r="N151" s="415"/>
      <c r="O151" s="416"/>
      <c r="Q151" s="415"/>
      <c r="R151" s="416"/>
      <c r="T151" s="415"/>
      <c r="U151" s="416"/>
      <c r="W151" s="415"/>
      <c r="X151" s="416"/>
      <c r="Z151" s="415"/>
      <c r="AA151" s="416"/>
      <c r="AC151" s="415"/>
      <c r="AD151" s="416"/>
      <c r="AE151" s="417"/>
    </row>
    <row r="152" spans="1:31" s="414" customFormat="1" x14ac:dyDescent="0.2">
      <c r="A152" s="413"/>
      <c r="C152" s="417"/>
      <c r="D152" s="415"/>
      <c r="G152" s="177"/>
      <c r="H152" s="178"/>
      <c r="I152" s="178"/>
      <c r="J152" s="178"/>
      <c r="K152" s="178"/>
      <c r="L152" s="178"/>
      <c r="N152" s="415"/>
      <c r="O152" s="416"/>
      <c r="Q152" s="415"/>
      <c r="R152" s="416"/>
      <c r="T152" s="415"/>
      <c r="U152" s="416"/>
      <c r="W152" s="415"/>
      <c r="X152" s="416"/>
      <c r="Z152" s="415"/>
      <c r="AA152" s="416"/>
      <c r="AC152" s="415"/>
      <c r="AD152" s="416"/>
      <c r="AE152" s="417"/>
    </row>
    <row r="153" spans="1:31" s="414" customFormat="1" x14ac:dyDescent="0.2">
      <c r="A153" s="413"/>
      <c r="C153" s="417"/>
      <c r="D153" s="415"/>
      <c r="G153" s="177"/>
      <c r="H153" s="178"/>
      <c r="I153" s="178"/>
      <c r="J153" s="178"/>
      <c r="K153" s="178"/>
      <c r="L153" s="178"/>
      <c r="N153" s="415"/>
      <c r="O153" s="416"/>
      <c r="Q153" s="415"/>
      <c r="R153" s="416"/>
      <c r="T153" s="415"/>
      <c r="U153" s="416"/>
      <c r="W153" s="415"/>
      <c r="X153" s="416"/>
      <c r="Z153" s="415"/>
      <c r="AA153" s="416"/>
      <c r="AC153" s="415"/>
      <c r="AD153" s="416"/>
      <c r="AE153" s="417"/>
    </row>
    <row r="154" spans="1:31" s="414" customFormat="1" x14ac:dyDescent="0.2">
      <c r="A154" s="413"/>
      <c r="C154" s="417"/>
      <c r="D154" s="415"/>
      <c r="G154" s="177"/>
      <c r="H154" s="178"/>
      <c r="I154" s="178"/>
      <c r="J154" s="178"/>
      <c r="K154" s="178"/>
      <c r="L154" s="178"/>
      <c r="N154" s="415"/>
      <c r="O154" s="416"/>
      <c r="Q154" s="415"/>
      <c r="R154" s="416"/>
      <c r="T154" s="415"/>
      <c r="U154" s="416"/>
      <c r="W154" s="415"/>
      <c r="X154" s="416"/>
      <c r="Z154" s="415"/>
      <c r="AA154" s="416"/>
      <c r="AC154" s="415"/>
      <c r="AD154" s="416"/>
      <c r="AE154" s="417"/>
    </row>
    <row r="155" spans="1:31" s="414" customFormat="1" x14ac:dyDescent="0.2">
      <c r="A155" s="413"/>
      <c r="C155" s="417"/>
      <c r="D155" s="415"/>
      <c r="G155" s="177"/>
      <c r="H155" s="178"/>
      <c r="I155" s="178"/>
      <c r="J155" s="178"/>
      <c r="K155" s="178"/>
      <c r="L155" s="178"/>
      <c r="N155" s="415"/>
      <c r="O155" s="416"/>
      <c r="Q155" s="415"/>
      <c r="R155" s="416"/>
      <c r="T155" s="415"/>
      <c r="U155" s="416"/>
      <c r="W155" s="415"/>
      <c r="X155" s="416"/>
      <c r="Z155" s="415"/>
      <c r="AA155" s="416"/>
      <c r="AC155" s="415"/>
      <c r="AD155" s="416"/>
      <c r="AE155" s="417"/>
    </row>
    <row r="156" spans="1:31" s="414" customFormat="1" x14ac:dyDescent="0.2">
      <c r="A156" s="413"/>
      <c r="C156" s="417"/>
      <c r="D156" s="415"/>
      <c r="G156" s="177"/>
      <c r="H156" s="178"/>
      <c r="I156" s="178"/>
      <c r="J156" s="178"/>
      <c r="K156" s="178"/>
      <c r="L156" s="178"/>
      <c r="N156" s="415"/>
      <c r="O156" s="416"/>
      <c r="Q156" s="415"/>
      <c r="R156" s="416"/>
      <c r="T156" s="415"/>
      <c r="U156" s="416"/>
      <c r="W156" s="415"/>
      <c r="X156" s="416"/>
      <c r="Z156" s="415"/>
      <c r="AA156" s="416"/>
      <c r="AC156" s="415"/>
      <c r="AD156" s="416"/>
      <c r="AE156" s="417"/>
    </row>
    <row r="157" spans="1:31" s="414" customFormat="1" x14ac:dyDescent="0.2">
      <c r="A157" s="413"/>
      <c r="C157" s="417"/>
      <c r="D157" s="415"/>
      <c r="G157" s="177"/>
      <c r="H157" s="178"/>
      <c r="I157" s="178"/>
      <c r="J157" s="178"/>
      <c r="K157" s="178"/>
      <c r="L157" s="178"/>
      <c r="N157" s="415"/>
      <c r="O157" s="416"/>
      <c r="Q157" s="415"/>
      <c r="R157" s="416"/>
      <c r="T157" s="415"/>
      <c r="U157" s="416"/>
      <c r="W157" s="415"/>
      <c r="X157" s="416"/>
      <c r="Z157" s="415"/>
      <c r="AA157" s="416"/>
      <c r="AC157" s="415"/>
      <c r="AD157" s="416"/>
      <c r="AE157" s="417"/>
    </row>
    <row r="158" spans="1:31" s="414" customFormat="1" x14ac:dyDescent="0.2">
      <c r="A158" s="413"/>
      <c r="C158" s="417"/>
      <c r="D158" s="415"/>
      <c r="G158" s="177"/>
      <c r="H158" s="178"/>
      <c r="I158" s="178"/>
      <c r="J158" s="178"/>
      <c r="K158" s="178"/>
      <c r="L158" s="178"/>
      <c r="N158" s="415"/>
      <c r="O158" s="416"/>
      <c r="Q158" s="415"/>
      <c r="R158" s="416"/>
      <c r="T158" s="415"/>
      <c r="U158" s="416"/>
      <c r="W158" s="415"/>
      <c r="X158" s="416"/>
      <c r="Z158" s="415"/>
      <c r="AA158" s="416"/>
      <c r="AC158" s="415"/>
      <c r="AD158" s="416"/>
      <c r="AE158" s="417"/>
    </row>
    <row r="159" spans="1:31" s="414" customFormat="1" x14ac:dyDescent="0.2">
      <c r="A159" s="413"/>
      <c r="C159" s="417"/>
      <c r="D159" s="415"/>
      <c r="G159" s="177"/>
      <c r="H159" s="178"/>
      <c r="I159" s="178"/>
      <c r="J159" s="178"/>
      <c r="K159" s="178"/>
      <c r="L159" s="178"/>
      <c r="N159" s="415"/>
      <c r="O159" s="416"/>
      <c r="Q159" s="415"/>
      <c r="R159" s="416"/>
      <c r="T159" s="415"/>
      <c r="U159" s="416"/>
      <c r="W159" s="415"/>
      <c r="X159" s="416"/>
      <c r="Z159" s="415"/>
      <c r="AA159" s="416"/>
      <c r="AC159" s="415"/>
      <c r="AD159" s="416"/>
      <c r="AE159" s="417"/>
    </row>
    <row r="160" spans="1:31" s="414" customFormat="1" x14ac:dyDescent="0.2">
      <c r="A160" s="413"/>
      <c r="C160" s="417"/>
      <c r="D160" s="415"/>
      <c r="G160" s="177"/>
      <c r="H160" s="178"/>
      <c r="I160" s="178"/>
      <c r="J160" s="178"/>
      <c r="K160" s="178"/>
      <c r="L160" s="178"/>
      <c r="N160" s="415"/>
      <c r="O160" s="416"/>
      <c r="Q160" s="415"/>
      <c r="R160" s="416"/>
      <c r="T160" s="415"/>
      <c r="U160" s="416"/>
      <c r="W160" s="415"/>
      <c r="X160" s="416"/>
      <c r="Z160" s="415"/>
      <c r="AA160" s="416"/>
      <c r="AC160" s="415"/>
      <c r="AD160" s="416"/>
      <c r="AE160" s="417"/>
    </row>
    <row r="161" spans="1:31" s="414" customFormat="1" x14ac:dyDescent="0.2">
      <c r="A161" s="413"/>
      <c r="C161" s="417"/>
      <c r="D161" s="415"/>
      <c r="G161" s="177"/>
      <c r="H161" s="178"/>
      <c r="I161" s="178"/>
      <c r="J161" s="178"/>
      <c r="K161" s="178"/>
      <c r="L161" s="178"/>
      <c r="N161" s="415"/>
      <c r="O161" s="416"/>
      <c r="Q161" s="415"/>
      <c r="R161" s="416"/>
      <c r="T161" s="415"/>
      <c r="U161" s="416"/>
      <c r="W161" s="415"/>
      <c r="X161" s="416"/>
      <c r="Z161" s="415"/>
      <c r="AA161" s="416"/>
      <c r="AC161" s="415"/>
      <c r="AD161" s="416"/>
      <c r="AE161" s="417"/>
    </row>
    <row r="162" spans="1:31" s="414" customFormat="1" x14ac:dyDescent="0.2">
      <c r="A162" s="413"/>
      <c r="C162" s="417"/>
      <c r="D162" s="415"/>
      <c r="G162" s="177"/>
      <c r="H162" s="178"/>
      <c r="I162" s="178"/>
      <c r="J162" s="178"/>
      <c r="K162" s="178"/>
      <c r="L162" s="178"/>
      <c r="N162" s="415"/>
      <c r="O162" s="416"/>
      <c r="Q162" s="415"/>
      <c r="R162" s="416"/>
      <c r="T162" s="415"/>
      <c r="U162" s="416"/>
      <c r="W162" s="415"/>
      <c r="X162" s="416"/>
      <c r="Z162" s="415"/>
      <c r="AA162" s="416"/>
      <c r="AC162" s="415"/>
      <c r="AD162" s="416"/>
      <c r="AE162" s="417"/>
    </row>
    <row r="163" spans="1:31" s="414" customFormat="1" x14ac:dyDescent="0.2">
      <c r="A163" s="413"/>
      <c r="C163" s="417"/>
      <c r="D163" s="415"/>
      <c r="G163" s="177"/>
      <c r="H163" s="178"/>
      <c r="I163" s="178"/>
      <c r="J163" s="178"/>
      <c r="K163" s="178"/>
      <c r="L163" s="178"/>
      <c r="N163" s="415"/>
      <c r="O163" s="416"/>
      <c r="Q163" s="415"/>
      <c r="R163" s="416"/>
      <c r="T163" s="415"/>
      <c r="U163" s="416"/>
      <c r="W163" s="415"/>
      <c r="X163" s="416"/>
      <c r="Z163" s="415"/>
      <c r="AA163" s="416"/>
      <c r="AC163" s="415"/>
      <c r="AD163" s="416"/>
      <c r="AE163" s="417"/>
    </row>
    <row r="164" spans="1:31" s="414" customFormat="1" x14ac:dyDescent="0.2">
      <c r="A164" s="413"/>
      <c r="C164" s="417"/>
      <c r="D164" s="415"/>
      <c r="G164" s="177"/>
      <c r="H164" s="178"/>
      <c r="I164" s="178"/>
      <c r="J164" s="178"/>
      <c r="K164" s="178"/>
      <c r="L164" s="178"/>
      <c r="N164" s="415"/>
      <c r="O164" s="416"/>
      <c r="Q164" s="415"/>
      <c r="R164" s="416"/>
      <c r="T164" s="415"/>
      <c r="U164" s="416"/>
      <c r="W164" s="415"/>
      <c r="X164" s="416"/>
      <c r="Z164" s="415"/>
      <c r="AA164" s="416"/>
      <c r="AC164" s="415"/>
      <c r="AD164" s="416"/>
      <c r="AE164" s="417"/>
    </row>
    <row r="165" spans="1:31" s="414" customFormat="1" x14ac:dyDescent="0.2">
      <c r="A165" s="413"/>
      <c r="C165" s="417"/>
      <c r="D165" s="415"/>
      <c r="G165" s="177"/>
      <c r="H165" s="178"/>
      <c r="I165" s="178"/>
      <c r="J165" s="178"/>
      <c r="K165" s="178"/>
      <c r="L165" s="178"/>
      <c r="N165" s="415"/>
      <c r="O165" s="416"/>
      <c r="Q165" s="415"/>
      <c r="R165" s="416"/>
      <c r="T165" s="415"/>
      <c r="U165" s="416"/>
      <c r="W165" s="415"/>
      <c r="X165" s="416"/>
      <c r="Z165" s="415"/>
      <c r="AA165" s="416"/>
      <c r="AC165" s="415"/>
      <c r="AD165" s="416"/>
      <c r="AE165" s="417"/>
    </row>
    <row r="166" spans="1:31" s="414" customFormat="1" x14ac:dyDescent="0.2">
      <c r="A166" s="413"/>
      <c r="C166" s="417"/>
      <c r="D166" s="415"/>
      <c r="G166" s="177"/>
      <c r="H166" s="178"/>
      <c r="I166" s="178"/>
      <c r="J166" s="178"/>
      <c r="K166" s="178"/>
      <c r="L166" s="178"/>
      <c r="N166" s="415"/>
      <c r="O166" s="416"/>
      <c r="Q166" s="415"/>
      <c r="R166" s="416"/>
      <c r="T166" s="415"/>
      <c r="U166" s="416"/>
      <c r="W166" s="415"/>
      <c r="X166" s="416"/>
      <c r="Z166" s="415"/>
      <c r="AA166" s="416"/>
      <c r="AC166" s="415"/>
      <c r="AD166" s="416"/>
      <c r="AE166" s="417"/>
    </row>
    <row r="167" spans="1:31" s="414" customFormat="1" x14ac:dyDescent="0.2">
      <c r="A167" s="413"/>
      <c r="C167" s="417"/>
      <c r="D167" s="415"/>
      <c r="G167" s="177"/>
      <c r="H167" s="178"/>
      <c r="I167" s="178"/>
      <c r="J167" s="178"/>
      <c r="K167" s="178"/>
      <c r="L167" s="178"/>
      <c r="N167" s="415"/>
      <c r="O167" s="416"/>
      <c r="Q167" s="415"/>
      <c r="R167" s="416"/>
      <c r="T167" s="415"/>
      <c r="U167" s="416"/>
      <c r="W167" s="415"/>
      <c r="X167" s="416"/>
      <c r="Z167" s="415"/>
      <c r="AA167" s="416"/>
      <c r="AC167" s="415"/>
      <c r="AD167" s="416"/>
      <c r="AE167" s="417"/>
    </row>
    <row r="168" spans="1:31" s="414" customFormat="1" x14ac:dyDescent="0.2">
      <c r="A168" s="413"/>
      <c r="C168" s="417"/>
      <c r="D168" s="415"/>
      <c r="G168" s="177"/>
      <c r="H168" s="178"/>
      <c r="I168" s="178"/>
      <c r="J168" s="178"/>
      <c r="K168" s="178"/>
      <c r="L168" s="178"/>
      <c r="N168" s="415"/>
      <c r="O168" s="416"/>
      <c r="Q168" s="415"/>
      <c r="R168" s="416"/>
      <c r="T168" s="415"/>
      <c r="U168" s="416"/>
      <c r="W168" s="415"/>
      <c r="X168" s="416"/>
      <c r="Z168" s="415"/>
      <c r="AA168" s="416"/>
      <c r="AC168" s="415"/>
      <c r="AD168" s="416"/>
      <c r="AE168" s="417"/>
    </row>
    <row r="169" spans="1:31" s="414" customFormat="1" x14ac:dyDescent="0.2">
      <c r="A169" s="413"/>
      <c r="C169" s="417"/>
      <c r="D169" s="415"/>
      <c r="G169" s="177"/>
      <c r="H169" s="178"/>
      <c r="I169" s="178"/>
      <c r="J169" s="178"/>
      <c r="K169" s="178"/>
      <c r="L169" s="178"/>
      <c r="N169" s="415"/>
      <c r="O169" s="416"/>
      <c r="Q169" s="415"/>
      <c r="R169" s="416"/>
      <c r="T169" s="415"/>
      <c r="U169" s="416"/>
      <c r="W169" s="415"/>
      <c r="X169" s="416"/>
      <c r="Z169" s="415"/>
      <c r="AA169" s="416"/>
      <c r="AC169" s="415"/>
      <c r="AD169" s="416"/>
      <c r="AE169" s="417"/>
    </row>
    <row r="170" spans="1:31" s="414" customFormat="1" x14ac:dyDescent="0.2">
      <c r="A170" s="413"/>
      <c r="C170" s="417"/>
      <c r="D170" s="415"/>
      <c r="G170" s="177"/>
      <c r="H170" s="178"/>
      <c r="I170" s="178"/>
      <c r="J170" s="178"/>
      <c r="K170" s="178"/>
      <c r="L170" s="178"/>
      <c r="N170" s="415"/>
      <c r="O170" s="416"/>
      <c r="Q170" s="415"/>
      <c r="R170" s="416"/>
      <c r="T170" s="415"/>
      <c r="U170" s="416"/>
      <c r="W170" s="415"/>
      <c r="X170" s="416"/>
      <c r="Z170" s="415"/>
      <c r="AA170" s="416"/>
      <c r="AC170" s="415"/>
      <c r="AD170" s="416"/>
      <c r="AE170" s="417"/>
    </row>
    <row r="171" spans="1:31" s="414" customFormat="1" x14ac:dyDescent="0.2">
      <c r="A171" s="413"/>
      <c r="C171" s="417"/>
      <c r="D171" s="415"/>
      <c r="G171" s="177"/>
      <c r="H171" s="178"/>
      <c r="I171" s="178"/>
      <c r="J171" s="178"/>
      <c r="K171" s="178"/>
      <c r="L171" s="178"/>
      <c r="N171" s="415"/>
      <c r="O171" s="416"/>
      <c r="Q171" s="415"/>
      <c r="R171" s="416"/>
      <c r="T171" s="415"/>
      <c r="U171" s="416"/>
      <c r="W171" s="415"/>
      <c r="X171" s="416"/>
      <c r="Z171" s="415"/>
      <c r="AA171" s="416"/>
      <c r="AC171" s="415"/>
      <c r="AD171" s="416"/>
      <c r="AE171" s="417"/>
    </row>
    <row r="172" spans="1:31" s="414" customFormat="1" x14ac:dyDescent="0.2">
      <c r="A172" s="413"/>
      <c r="C172" s="417"/>
      <c r="D172" s="415"/>
      <c r="G172" s="177"/>
      <c r="H172" s="178"/>
      <c r="I172" s="178"/>
      <c r="J172" s="178"/>
      <c r="K172" s="178"/>
      <c r="L172" s="178"/>
      <c r="N172" s="415"/>
      <c r="O172" s="416"/>
      <c r="Q172" s="415"/>
      <c r="R172" s="416"/>
      <c r="T172" s="415"/>
      <c r="U172" s="416"/>
      <c r="W172" s="415"/>
      <c r="X172" s="416"/>
      <c r="Z172" s="415"/>
      <c r="AA172" s="416"/>
      <c r="AC172" s="415"/>
      <c r="AD172" s="416"/>
      <c r="AE172" s="417"/>
    </row>
    <row r="173" spans="1:31" s="414" customFormat="1" x14ac:dyDescent="0.2">
      <c r="A173" s="413"/>
      <c r="C173" s="417"/>
      <c r="D173" s="415"/>
      <c r="G173" s="177"/>
      <c r="H173" s="178"/>
      <c r="I173" s="178"/>
      <c r="J173" s="178"/>
      <c r="K173" s="178"/>
      <c r="L173" s="178"/>
      <c r="N173" s="415"/>
      <c r="O173" s="416"/>
      <c r="Q173" s="415"/>
      <c r="R173" s="416"/>
      <c r="T173" s="415"/>
      <c r="U173" s="416"/>
      <c r="W173" s="415"/>
      <c r="X173" s="416"/>
      <c r="Z173" s="415"/>
      <c r="AA173" s="416"/>
      <c r="AC173" s="415"/>
      <c r="AD173" s="416"/>
      <c r="AE173" s="417"/>
    </row>
    <row r="174" spans="1:31" s="414" customFormat="1" x14ac:dyDescent="0.2">
      <c r="A174" s="413"/>
      <c r="C174" s="417"/>
      <c r="D174" s="415"/>
      <c r="G174" s="177"/>
      <c r="H174" s="178"/>
      <c r="I174" s="178"/>
      <c r="J174" s="178"/>
      <c r="K174" s="178"/>
      <c r="L174" s="178"/>
      <c r="N174" s="415"/>
      <c r="O174" s="416"/>
      <c r="Q174" s="415"/>
      <c r="R174" s="416"/>
      <c r="T174" s="415"/>
      <c r="U174" s="416"/>
      <c r="W174" s="415"/>
      <c r="X174" s="416"/>
      <c r="Z174" s="415"/>
      <c r="AA174" s="416"/>
      <c r="AC174" s="415"/>
      <c r="AD174" s="416"/>
      <c r="AE174" s="417"/>
    </row>
    <row r="175" spans="1:31" s="414" customFormat="1" x14ac:dyDescent="0.2">
      <c r="A175" s="413"/>
      <c r="C175" s="417"/>
      <c r="D175" s="415"/>
      <c r="G175" s="177"/>
      <c r="H175" s="178"/>
      <c r="I175" s="178"/>
      <c r="J175" s="178"/>
      <c r="K175" s="178"/>
      <c r="L175" s="178"/>
      <c r="N175" s="415"/>
      <c r="O175" s="416"/>
      <c r="Q175" s="415"/>
      <c r="R175" s="416"/>
      <c r="T175" s="415"/>
      <c r="U175" s="416"/>
      <c r="W175" s="415"/>
      <c r="X175" s="416"/>
      <c r="Z175" s="415"/>
      <c r="AA175" s="416"/>
      <c r="AC175" s="415"/>
      <c r="AD175" s="416"/>
      <c r="AE175" s="417"/>
    </row>
    <row r="176" spans="1:31" s="414" customFormat="1" x14ac:dyDescent="0.2">
      <c r="A176" s="413"/>
      <c r="C176" s="417"/>
      <c r="D176" s="415"/>
      <c r="G176" s="177"/>
      <c r="H176" s="178"/>
      <c r="I176" s="178"/>
      <c r="J176" s="178"/>
      <c r="K176" s="178"/>
      <c r="L176" s="178"/>
      <c r="N176" s="415"/>
      <c r="O176" s="416"/>
      <c r="Q176" s="415"/>
      <c r="R176" s="416"/>
      <c r="T176" s="415"/>
      <c r="U176" s="416"/>
      <c r="W176" s="415"/>
      <c r="X176" s="416"/>
      <c r="Z176" s="415"/>
      <c r="AA176" s="416"/>
      <c r="AC176" s="415"/>
      <c r="AD176" s="416"/>
      <c r="AE176" s="417"/>
    </row>
    <row r="177" spans="1:31" s="414" customFormat="1" x14ac:dyDescent="0.2">
      <c r="A177" s="413"/>
      <c r="C177" s="417"/>
      <c r="D177" s="415"/>
      <c r="G177" s="177"/>
      <c r="H177" s="178"/>
      <c r="I177" s="178"/>
      <c r="J177" s="178"/>
      <c r="K177" s="178"/>
      <c r="L177" s="178"/>
      <c r="N177" s="415"/>
      <c r="O177" s="416"/>
      <c r="Q177" s="415"/>
      <c r="R177" s="416"/>
      <c r="T177" s="415"/>
      <c r="U177" s="416"/>
      <c r="W177" s="415"/>
      <c r="X177" s="416"/>
      <c r="Z177" s="415"/>
      <c r="AA177" s="416"/>
      <c r="AC177" s="415"/>
      <c r="AD177" s="416"/>
      <c r="AE177" s="417"/>
    </row>
    <row r="178" spans="1:31" s="414" customFormat="1" x14ac:dyDescent="0.2">
      <c r="A178" s="413"/>
      <c r="C178" s="417"/>
      <c r="D178" s="415"/>
      <c r="G178" s="177"/>
      <c r="H178" s="178"/>
      <c r="I178" s="178"/>
      <c r="J178" s="178"/>
      <c r="K178" s="178"/>
      <c r="L178" s="178"/>
      <c r="N178" s="415"/>
      <c r="O178" s="416"/>
      <c r="Q178" s="415"/>
      <c r="R178" s="416"/>
      <c r="T178" s="415"/>
      <c r="U178" s="416"/>
      <c r="W178" s="415"/>
      <c r="X178" s="416"/>
      <c r="Z178" s="415"/>
      <c r="AA178" s="416"/>
      <c r="AC178" s="415"/>
      <c r="AD178" s="416"/>
      <c r="AE178" s="417"/>
    </row>
    <row r="179" spans="1:31" s="414" customFormat="1" x14ac:dyDescent="0.2">
      <c r="A179" s="413"/>
      <c r="C179" s="417"/>
      <c r="D179" s="415"/>
      <c r="G179" s="177"/>
      <c r="H179" s="178"/>
      <c r="I179" s="178"/>
      <c r="J179" s="178"/>
      <c r="K179" s="178"/>
      <c r="L179" s="178"/>
      <c r="N179" s="415"/>
      <c r="O179" s="416"/>
      <c r="Q179" s="415"/>
      <c r="R179" s="416"/>
      <c r="T179" s="415"/>
      <c r="U179" s="416"/>
      <c r="W179" s="415"/>
      <c r="X179" s="416"/>
      <c r="Z179" s="415"/>
      <c r="AA179" s="416"/>
      <c r="AC179" s="415"/>
      <c r="AD179" s="416"/>
      <c r="AE179" s="417"/>
    </row>
    <row r="180" spans="1:31" s="414" customFormat="1" x14ac:dyDescent="0.2">
      <c r="A180" s="413"/>
      <c r="C180" s="417"/>
      <c r="D180" s="415"/>
      <c r="G180" s="177"/>
      <c r="H180" s="178"/>
      <c r="I180" s="178"/>
      <c r="J180" s="178"/>
      <c r="K180" s="178"/>
      <c r="L180" s="178"/>
      <c r="N180" s="415"/>
      <c r="O180" s="416"/>
      <c r="Q180" s="415"/>
      <c r="R180" s="416"/>
      <c r="T180" s="415"/>
      <c r="U180" s="416"/>
      <c r="W180" s="415"/>
      <c r="X180" s="416"/>
      <c r="Z180" s="415"/>
      <c r="AA180" s="416"/>
      <c r="AC180" s="415"/>
      <c r="AD180" s="416"/>
      <c r="AE180" s="417"/>
    </row>
    <row r="181" spans="1:31" s="414" customFormat="1" x14ac:dyDescent="0.2">
      <c r="A181" s="413"/>
      <c r="C181" s="417"/>
      <c r="D181" s="415"/>
      <c r="G181" s="177"/>
      <c r="H181" s="178"/>
      <c r="I181" s="178"/>
      <c r="J181" s="178"/>
      <c r="K181" s="178"/>
      <c r="L181" s="178"/>
      <c r="N181" s="415"/>
      <c r="O181" s="416"/>
      <c r="Q181" s="415"/>
      <c r="R181" s="416"/>
      <c r="T181" s="415"/>
      <c r="U181" s="416"/>
      <c r="W181" s="415"/>
      <c r="X181" s="416"/>
      <c r="Z181" s="415"/>
      <c r="AA181" s="416"/>
      <c r="AC181" s="415"/>
      <c r="AD181" s="416"/>
      <c r="AE181" s="417"/>
    </row>
    <row r="182" spans="1:31" s="414" customFormat="1" x14ac:dyDescent="0.2">
      <c r="A182" s="413"/>
      <c r="C182" s="417"/>
      <c r="D182" s="415"/>
      <c r="G182" s="177"/>
      <c r="H182" s="178"/>
      <c r="I182" s="178"/>
      <c r="J182" s="178"/>
      <c r="K182" s="178"/>
      <c r="L182" s="178"/>
      <c r="N182" s="415"/>
      <c r="O182" s="416"/>
      <c r="Q182" s="415"/>
      <c r="R182" s="416"/>
      <c r="T182" s="415"/>
      <c r="U182" s="416"/>
      <c r="W182" s="415"/>
      <c r="X182" s="416"/>
      <c r="Z182" s="415"/>
      <c r="AA182" s="416"/>
      <c r="AC182" s="415"/>
      <c r="AD182" s="416"/>
      <c r="AE182" s="417"/>
    </row>
    <row r="183" spans="1:31" s="414" customFormat="1" x14ac:dyDescent="0.2">
      <c r="A183" s="413"/>
      <c r="C183" s="417"/>
      <c r="D183" s="415"/>
      <c r="G183" s="177"/>
      <c r="H183" s="178"/>
      <c r="I183" s="178"/>
      <c r="J183" s="178"/>
      <c r="K183" s="178"/>
      <c r="L183" s="178"/>
      <c r="N183" s="415"/>
      <c r="O183" s="416"/>
      <c r="Q183" s="415"/>
      <c r="R183" s="416"/>
      <c r="T183" s="415"/>
      <c r="U183" s="416"/>
      <c r="W183" s="415"/>
      <c r="X183" s="416"/>
      <c r="Z183" s="415"/>
      <c r="AA183" s="416"/>
      <c r="AC183" s="415"/>
      <c r="AD183" s="416"/>
      <c r="AE183" s="417"/>
    </row>
    <row r="184" spans="1:31" s="414" customFormat="1" x14ac:dyDescent="0.2">
      <c r="A184" s="413"/>
      <c r="C184" s="417"/>
      <c r="D184" s="415"/>
      <c r="G184" s="177"/>
      <c r="H184" s="178"/>
      <c r="I184" s="178"/>
      <c r="J184" s="178"/>
      <c r="K184" s="178"/>
      <c r="L184" s="178"/>
      <c r="N184" s="415"/>
      <c r="O184" s="416"/>
      <c r="Q184" s="415"/>
      <c r="R184" s="416"/>
      <c r="T184" s="415"/>
      <c r="U184" s="416"/>
      <c r="W184" s="415"/>
      <c r="X184" s="416"/>
      <c r="Z184" s="415"/>
      <c r="AA184" s="416"/>
      <c r="AC184" s="415"/>
      <c r="AD184" s="416"/>
      <c r="AE184" s="417"/>
    </row>
    <row r="185" spans="1:31" s="414" customFormat="1" x14ac:dyDescent="0.2">
      <c r="A185" s="413"/>
      <c r="C185" s="417"/>
      <c r="D185" s="415"/>
      <c r="G185" s="177"/>
      <c r="H185" s="178"/>
      <c r="I185" s="178"/>
      <c r="J185" s="178"/>
      <c r="K185" s="178"/>
      <c r="L185" s="178"/>
      <c r="N185" s="415"/>
      <c r="O185" s="416"/>
      <c r="Q185" s="415"/>
      <c r="R185" s="416"/>
      <c r="T185" s="415"/>
      <c r="U185" s="416"/>
      <c r="W185" s="415"/>
      <c r="X185" s="416"/>
      <c r="Z185" s="415"/>
      <c r="AA185" s="416"/>
      <c r="AC185" s="415"/>
      <c r="AD185" s="416"/>
      <c r="AE185" s="417"/>
    </row>
    <row r="186" spans="1:31" s="414" customFormat="1" x14ac:dyDescent="0.2">
      <c r="A186" s="413"/>
      <c r="C186" s="417"/>
      <c r="D186" s="415"/>
      <c r="G186" s="177"/>
      <c r="H186" s="178"/>
      <c r="I186" s="178"/>
      <c r="J186" s="178"/>
      <c r="K186" s="178"/>
      <c r="L186" s="178"/>
      <c r="N186" s="415"/>
      <c r="O186" s="416"/>
      <c r="Q186" s="415"/>
      <c r="R186" s="416"/>
      <c r="T186" s="415"/>
      <c r="U186" s="416"/>
      <c r="W186" s="415"/>
      <c r="X186" s="416"/>
      <c r="Z186" s="415"/>
      <c r="AA186" s="416"/>
      <c r="AC186" s="415"/>
      <c r="AD186" s="416"/>
      <c r="AE186" s="417"/>
    </row>
    <row r="187" spans="1:31" s="414" customFormat="1" x14ac:dyDescent="0.2">
      <c r="A187" s="413"/>
      <c r="C187" s="417"/>
      <c r="D187" s="415"/>
      <c r="G187" s="177"/>
      <c r="H187" s="178"/>
      <c r="I187" s="178"/>
      <c r="J187" s="178"/>
      <c r="K187" s="178"/>
      <c r="L187" s="178"/>
      <c r="N187" s="415"/>
      <c r="O187" s="416"/>
      <c r="Q187" s="415"/>
      <c r="R187" s="416"/>
      <c r="T187" s="415"/>
      <c r="U187" s="416"/>
      <c r="W187" s="415"/>
      <c r="X187" s="416"/>
      <c r="Z187" s="415"/>
      <c r="AA187" s="416"/>
      <c r="AC187" s="415"/>
      <c r="AD187" s="416"/>
      <c r="AE187" s="417"/>
    </row>
    <row r="188" spans="1:31" s="414" customFormat="1" x14ac:dyDescent="0.2">
      <c r="A188" s="413"/>
      <c r="C188" s="417"/>
      <c r="D188" s="415"/>
      <c r="G188" s="177"/>
      <c r="H188" s="178"/>
      <c r="I188" s="178"/>
      <c r="J188" s="178"/>
      <c r="K188" s="178"/>
      <c r="L188" s="178"/>
      <c r="N188" s="415"/>
      <c r="O188" s="416"/>
      <c r="Q188" s="415"/>
      <c r="R188" s="416"/>
      <c r="T188" s="415"/>
      <c r="U188" s="416"/>
      <c r="W188" s="415"/>
      <c r="X188" s="416"/>
      <c r="Z188" s="415"/>
      <c r="AA188" s="416"/>
      <c r="AC188" s="415"/>
      <c r="AD188" s="416"/>
      <c r="AE188" s="417"/>
    </row>
    <row r="189" spans="1:31" s="414" customFormat="1" x14ac:dyDescent="0.2">
      <c r="A189" s="413"/>
      <c r="C189" s="417"/>
      <c r="D189" s="415"/>
      <c r="G189" s="177"/>
      <c r="H189" s="178"/>
      <c r="I189" s="178"/>
      <c r="J189" s="178"/>
      <c r="K189" s="178"/>
      <c r="L189" s="178"/>
      <c r="N189" s="415"/>
      <c r="O189" s="416"/>
      <c r="Q189" s="415"/>
      <c r="R189" s="416"/>
      <c r="T189" s="415"/>
      <c r="U189" s="416"/>
      <c r="W189" s="415"/>
      <c r="X189" s="416"/>
      <c r="Z189" s="415"/>
      <c r="AA189" s="416"/>
      <c r="AC189" s="415"/>
      <c r="AD189" s="416"/>
      <c r="AE189" s="417"/>
    </row>
    <row r="190" spans="1:31" s="414" customFormat="1" x14ac:dyDescent="0.2">
      <c r="A190" s="413"/>
      <c r="C190" s="417"/>
      <c r="D190" s="415"/>
      <c r="G190" s="177"/>
      <c r="H190" s="178"/>
      <c r="I190" s="178"/>
      <c r="J190" s="178"/>
      <c r="K190" s="178"/>
      <c r="L190" s="178"/>
      <c r="N190" s="415"/>
      <c r="O190" s="416"/>
      <c r="Q190" s="415"/>
      <c r="R190" s="416"/>
      <c r="T190" s="415"/>
      <c r="U190" s="416"/>
      <c r="W190" s="415"/>
      <c r="X190" s="416"/>
      <c r="Z190" s="415"/>
      <c r="AA190" s="416"/>
      <c r="AC190" s="415"/>
      <c r="AD190" s="416"/>
      <c r="AE190" s="417"/>
    </row>
    <row r="191" spans="1:31" s="414" customFormat="1" x14ac:dyDescent="0.2">
      <c r="A191" s="413"/>
      <c r="C191" s="417"/>
      <c r="D191" s="415"/>
      <c r="G191" s="177"/>
      <c r="H191" s="178"/>
      <c r="I191" s="178"/>
      <c r="J191" s="178"/>
      <c r="K191" s="178"/>
      <c r="L191" s="178"/>
      <c r="N191" s="415"/>
      <c r="O191" s="416"/>
      <c r="Q191" s="415"/>
      <c r="R191" s="416"/>
      <c r="T191" s="415"/>
      <c r="U191" s="416"/>
      <c r="W191" s="415"/>
      <c r="X191" s="416"/>
      <c r="Z191" s="415"/>
      <c r="AA191" s="416"/>
      <c r="AC191" s="415"/>
      <c r="AD191" s="416"/>
      <c r="AE191" s="417"/>
    </row>
    <row r="192" spans="1:31" s="414" customFormat="1" x14ac:dyDescent="0.2">
      <c r="A192" s="413"/>
      <c r="C192" s="417"/>
      <c r="D192" s="415"/>
      <c r="G192" s="177"/>
      <c r="H192" s="178"/>
      <c r="I192" s="178"/>
      <c r="J192" s="178"/>
      <c r="K192" s="178"/>
      <c r="L192" s="178"/>
      <c r="N192" s="415"/>
      <c r="O192" s="416"/>
      <c r="Q192" s="415"/>
      <c r="R192" s="416"/>
      <c r="T192" s="415"/>
      <c r="U192" s="416"/>
      <c r="W192" s="415"/>
      <c r="X192" s="416"/>
      <c r="Z192" s="415"/>
      <c r="AA192" s="416"/>
      <c r="AC192" s="415"/>
      <c r="AD192" s="416"/>
      <c r="AE192" s="417"/>
    </row>
    <row r="193" spans="1:31" s="414" customFormat="1" x14ac:dyDescent="0.2">
      <c r="A193" s="413"/>
      <c r="C193" s="417"/>
      <c r="D193" s="415"/>
      <c r="G193" s="177"/>
      <c r="H193" s="178"/>
      <c r="I193" s="178"/>
      <c r="J193" s="178"/>
      <c r="K193" s="178"/>
      <c r="L193" s="178"/>
      <c r="N193" s="415"/>
      <c r="O193" s="416"/>
      <c r="Q193" s="415"/>
      <c r="R193" s="416"/>
      <c r="T193" s="415"/>
      <c r="U193" s="416"/>
      <c r="W193" s="415"/>
      <c r="X193" s="416"/>
      <c r="Z193" s="415"/>
      <c r="AA193" s="416"/>
      <c r="AC193" s="415"/>
      <c r="AD193" s="416"/>
      <c r="AE193" s="417"/>
    </row>
    <row r="194" spans="1:31" s="414" customFormat="1" x14ac:dyDescent="0.2">
      <c r="A194" s="413"/>
      <c r="C194" s="417"/>
      <c r="D194" s="415"/>
      <c r="G194" s="177"/>
      <c r="H194" s="178"/>
      <c r="I194" s="178"/>
      <c r="J194" s="178"/>
      <c r="K194" s="178"/>
      <c r="L194" s="178"/>
      <c r="N194" s="415"/>
      <c r="O194" s="416"/>
      <c r="Q194" s="415"/>
      <c r="R194" s="416"/>
      <c r="T194" s="415"/>
      <c r="U194" s="416"/>
      <c r="W194" s="415"/>
      <c r="X194" s="416"/>
      <c r="Z194" s="415"/>
      <c r="AA194" s="416"/>
      <c r="AC194" s="415"/>
      <c r="AD194" s="416"/>
      <c r="AE194" s="417"/>
    </row>
    <row r="195" spans="1:31" s="414" customFormat="1" x14ac:dyDescent="0.2">
      <c r="A195" s="413"/>
      <c r="C195" s="417"/>
      <c r="D195" s="415"/>
      <c r="G195" s="177"/>
      <c r="H195" s="178"/>
      <c r="I195" s="178"/>
      <c r="J195" s="178"/>
      <c r="K195" s="178"/>
      <c r="L195" s="178"/>
      <c r="N195" s="415"/>
      <c r="O195" s="416"/>
      <c r="Q195" s="415"/>
      <c r="R195" s="416"/>
      <c r="T195" s="415"/>
      <c r="U195" s="416"/>
      <c r="W195" s="415"/>
      <c r="X195" s="416"/>
      <c r="Z195" s="415"/>
      <c r="AA195" s="416"/>
      <c r="AC195" s="415"/>
      <c r="AD195" s="416"/>
      <c r="AE195" s="417"/>
    </row>
    <row r="196" spans="1:31" s="414" customFormat="1" x14ac:dyDescent="0.2">
      <c r="A196" s="413"/>
      <c r="C196" s="417"/>
      <c r="D196" s="415"/>
      <c r="G196" s="177"/>
      <c r="H196" s="178"/>
      <c r="I196" s="178"/>
      <c r="J196" s="178"/>
      <c r="K196" s="178"/>
      <c r="L196" s="178"/>
      <c r="N196" s="415"/>
      <c r="O196" s="416"/>
      <c r="Q196" s="415"/>
      <c r="R196" s="416"/>
      <c r="T196" s="415"/>
      <c r="U196" s="416"/>
      <c r="W196" s="415"/>
      <c r="X196" s="416"/>
      <c r="Z196" s="415"/>
      <c r="AA196" s="416"/>
      <c r="AC196" s="415"/>
      <c r="AD196" s="416"/>
      <c r="AE196" s="417"/>
    </row>
    <row r="197" spans="1:31" s="414" customFormat="1" x14ac:dyDescent="0.2">
      <c r="A197" s="413"/>
      <c r="C197" s="417"/>
      <c r="D197" s="415"/>
      <c r="G197" s="177"/>
      <c r="H197" s="178"/>
      <c r="I197" s="178"/>
      <c r="J197" s="178"/>
      <c r="K197" s="178"/>
      <c r="L197" s="178"/>
      <c r="N197" s="415"/>
      <c r="O197" s="416"/>
      <c r="Q197" s="415"/>
      <c r="R197" s="416"/>
      <c r="T197" s="415"/>
      <c r="U197" s="416"/>
      <c r="W197" s="415"/>
      <c r="X197" s="416"/>
      <c r="Z197" s="415"/>
      <c r="AA197" s="416"/>
      <c r="AC197" s="415"/>
      <c r="AD197" s="416"/>
      <c r="AE197" s="417"/>
    </row>
    <row r="198" spans="1:31" s="414" customFormat="1" x14ac:dyDescent="0.2">
      <c r="A198" s="413"/>
      <c r="C198" s="417"/>
      <c r="D198" s="415"/>
      <c r="G198" s="177"/>
      <c r="H198" s="178"/>
      <c r="I198" s="178"/>
      <c r="J198" s="178"/>
      <c r="K198" s="178"/>
      <c r="L198" s="178"/>
      <c r="N198" s="415"/>
      <c r="O198" s="416"/>
      <c r="Q198" s="415"/>
      <c r="R198" s="416"/>
      <c r="T198" s="415"/>
      <c r="U198" s="416"/>
      <c r="W198" s="415"/>
      <c r="X198" s="416"/>
      <c r="Z198" s="415"/>
      <c r="AA198" s="416"/>
      <c r="AC198" s="415"/>
      <c r="AD198" s="416"/>
      <c r="AE198" s="417"/>
    </row>
    <row r="199" spans="1:31" s="414" customFormat="1" x14ac:dyDescent="0.2">
      <c r="A199" s="413"/>
      <c r="C199" s="417"/>
      <c r="D199" s="415"/>
      <c r="G199" s="177"/>
      <c r="H199" s="178"/>
      <c r="I199" s="178"/>
      <c r="J199" s="178"/>
      <c r="K199" s="178"/>
      <c r="L199" s="178"/>
      <c r="N199" s="415"/>
      <c r="O199" s="416"/>
      <c r="Q199" s="415"/>
      <c r="R199" s="416"/>
      <c r="T199" s="415"/>
      <c r="U199" s="416"/>
      <c r="W199" s="415"/>
      <c r="X199" s="416"/>
      <c r="Z199" s="415"/>
      <c r="AA199" s="416"/>
      <c r="AC199" s="415"/>
      <c r="AD199" s="416"/>
      <c r="AE199" s="417"/>
    </row>
    <row r="200" spans="1:31" s="414" customFormat="1" x14ac:dyDescent="0.2">
      <c r="A200" s="413"/>
      <c r="C200" s="417"/>
      <c r="D200" s="415"/>
      <c r="G200" s="177"/>
      <c r="H200" s="178"/>
      <c r="I200" s="178"/>
      <c r="J200" s="178"/>
      <c r="K200" s="178"/>
      <c r="L200" s="178"/>
      <c r="N200" s="415"/>
      <c r="O200" s="416"/>
      <c r="Q200" s="415"/>
      <c r="R200" s="416"/>
      <c r="T200" s="415"/>
      <c r="U200" s="416"/>
      <c r="W200" s="415"/>
      <c r="X200" s="416"/>
      <c r="Z200" s="415"/>
      <c r="AA200" s="416"/>
      <c r="AC200" s="415"/>
      <c r="AD200" s="416"/>
      <c r="AE200" s="417"/>
    </row>
    <row r="201" spans="1:31" s="414" customFormat="1" x14ac:dyDescent="0.2">
      <c r="A201" s="413"/>
      <c r="C201" s="417"/>
      <c r="D201" s="415"/>
      <c r="G201" s="177"/>
      <c r="H201" s="178"/>
      <c r="I201" s="178"/>
      <c r="J201" s="178"/>
      <c r="K201" s="178"/>
      <c r="L201" s="178"/>
      <c r="N201" s="415"/>
      <c r="O201" s="416"/>
      <c r="Q201" s="415"/>
      <c r="R201" s="416"/>
      <c r="T201" s="415"/>
      <c r="U201" s="416"/>
      <c r="W201" s="415"/>
      <c r="X201" s="416"/>
      <c r="Z201" s="415"/>
      <c r="AA201" s="416"/>
      <c r="AC201" s="415"/>
      <c r="AD201" s="416"/>
      <c r="AE201" s="417"/>
    </row>
    <row r="202" spans="1:31" s="414" customFormat="1" x14ac:dyDescent="0.2">
      <c r="A202" s="413"/>
      <c r="C202" s="417"/>
      <c r="D202" s="415"/>
      <c r="G202" s="177"/>
      <c r="H202" s="178"/>
      <c r="I202" s="178"/>
      <c r="J202" s="178"/>
      <c r="K202" s="178"/>
      <c r="L202" s="178"/>
      <c r="N202" s="415"/>
      <c r="O202" s="416"/>
      <c r="Q202" s="415"/>
      <c r="R202" s="416"/>
      <c r="T202" s="415"/>
      <c r="U202" s="416"/>
      <c r="W202" s="415"/>
      <c r="X202" s="416"/>
      <c r="Z202" s="415"/>
      <c r="AA202" s="416"/>
      <c r="AC202" s="415"/>
      <c r="AD202" s="416"/>
      <c r="AE202" s="417"/>
    </row>
    <row r="203" spans="1:31" s="414" customFormat="1" x14ac:dyDescent="0.2">
      <c r="A203" s="413"/>
      <c r="C203" s="417"/>
      <c r="D203" s="415"/>
      <c r="G203" s="177"/>
      <c r="H203" s="178"/>
      <c r="I203" s="178"/>
      <c r="J203" s="178"/>
      <c r="K203" s="178"/>
      <c r="L203" s="178"/>
      <c r="N203" s="415"/>
      <c r="O203" s="416"/>
      <c r="Q203" s="415"/>
      <c r="R203" s="416"/>
      <c r="T203" s="415"/>
      <c r="U203" s="416"/>
      <c r="W203" s="415"/>
      <c r="X203" s="416"/>
      <c r="Z203" s="415"/>
      <c r="AA203" s="416"/>
      <c r="AC203" s="415"/>
      <c r="AD203" s="416"/>
      <c r="AE203" s="417"/>
    </row>
    <row r="204" spans="1:31" s="414" customFormat="1" x14ac:dyDescent="0.2">
      <c r="A204" s="413"/>
      <c r="C204" s="417"/>
      <c r="D204" s="415"/>
      <c r="G204" s="177"/>
      <c r="H204" s="178"/>
      <c r="I204" s="178"/>
      <c r="J204" s="178"/>
      <c r="K204" s="178"/>
      <c r="L204" s="178"/>
      <c r="N204" s="415"/>
      <c r="O204" s="416"/>
      <c r="Q204" s="415"/>
      <c r="R204" s="416"/>
      <c r="T204" s="415"/>
      <c r="U204" s="416"/>
      <c r="W204" s="415"/>
      <c r="X204" s="416"/>
      <c r="Z204" s="415"/>
      <c r="AA204" s="416"/>
      <c r="AC204" s="415"/>
      <c r="AD204" s="416"/>
      <c r="AE204" s="417"/>
    </row>
    <row r="205" spans="1:31" s="414" customFormat="1" x14ac:dyDescent="0.2">
      <c r="A205" s="413"/>
      <c r="C205" s="417"/>
      <c r="D205" s="415"/>
      <c r="G205" s="177"/>
      <c r="H205" s="178"/>
      <c r="I205" s="178"/>
      <c r="J205" s="178"/>
      <c r="K205" s="178"/>
      <c r="L205" s="178"/>
      <c r="N205" s="415"/>
      <c r="O205" s="416"/>
      <c r="Q205" s="415"/>
      <c r="R205" s="416"/>
      <c r="T205" s="415"/>
      <c r="U205" s="416"/>
      <c r="W205" s="415"/>
      <c r="X205" s="416"/>
      <c r="Z205" s="415"/>
      <c r="AA205" s="416"/>
      <c r="AC205" s="415"/>
      <c r="AD205" s="416"/>
      <c r="AE205" s="417"/>
    </row>
    <row r="206" spans="1:31" s="414" customFormat="1" x14ac:dyDescent="0.2">
      <c r="A206" s="413"/>
      <c r="C206" s="417"/>
      <c r="D206" s="415"/>
      <c r="G206" s="177"/>
      <c r="H206" s="178"/>
      <c r="I206" s="178"/>
      <c r="J206" s="178"/>
      <c r="K206" s="178"/>
      <c r="L206" s="178"/>
      <c r="N206" s="415"/>
      <c r="O206" s="416"/>
      <c r="Q206" s="415"/>
      <c r="R206" s="416"/>
      <c r="T206" s="415"/>
      <c r="U206" s="416"/>
      <c r="W206" s="415"/>
      <c r="X206" s="416"/>
      <c r="Z206" s="415"/>
      <c r="AA206" s="416"/>
      <c r="AC206" s="415"/>
      <c r="AD206" s="416"/>
      <c r="AE206" s="417"/>
    </row>
    <row r="207" spans="1:31" s="414" customFormat="1" x14ac:dyDescent="0.2">
      <c r="A207" s="413"/>
      <c r="C207" s="417"/>
      <c r="D207" s="415"/>
      <c r="G207" s="177"/>
      <c r="H207" s="178"/>
      <c r="I207" s="178"/>
      <c r="J207" s="178"/>
      <c r="K207" s="178"/>
      <c r="L207" s="178"/>
      <c r="N207" s="415"/>
      <c r="O207" s="416"/>
      <c r="Q207" s="415"/>
      <c r="R207" s="416"/>
      <c r="T207" s="415"/>
      <c r="U207" s="416"/>
      <c r="W207" s="415"/>
      <c r="X207" s="416"/>
      <c r="Z207" s="415"/>
      <c r="AA207" s="416"/>
      <c r="AC207" s="415"/>
      <c r="AD207" s="416"/>
      <c r="AE207" s="417"/>
    </row>
    <row r="208" spans="1:31" s="414" customFormat="1" x14ac:dyDescent="0.2">
      <c r="A208" s="413"/>
      <c r="C208" s="417"/>
      <c r="D208" s="415"/>
      <c r="G208" s="177"/>
      <c r="H208" s="178"/>
      <c r="I208" s="178"/>
      <c r="J208" s="178"/>
      <c r="K208" s="178"/>
      <c r="L208" s="178"/>
      <c r="N208" s="415"/>
      <c r="O208" s="416"/>
      <c r="Q208" s="415"/>
      <c r="R208" s="416"/>
      <c r="T208" s="415"/>
      <c r="U208" s="416"/>
      <c r="W208" s="415"/>
      <c r="X208" s="416"/>
      <c r="Z208" s="415"/>
      <c r="AA208" s="416"/>
      <c r="AC208" s="415"/>
      <c r="AD208" s="416"/>
      <c r="AE208" s="417"/>
    </row>
    <row r="209" spans="1:31" s="414" customFormat="1" x14ac:dyDescent="0.2">
      <c r="A209" s="413"/>
      <c r="C209" s="417"/>
      <c r="D209" s="415"/>
      <c r="G209" s="177"/>
      <c r="H209" s="178"/>
      <c r="I209" s="178"/>
      <c r="J209" s="178"/>
      <c r="K209" s="178"/>
      <c r="L209" s="178"/>
      <c r="N209" s="415"/>
      <c r="O209" s="416"/>
      <c r="Q209" s="415"/>
      <c r="R209" s="416"/>
      <c r="T209" s="415"/>
      <c r="U209" s="416"/>
      <c r="W209" s="415"/>
      <c r="X209" s="416"/>
      <c r="Z209" s="415"/>
      <c r="AA209" s="416"/>
      <c r="AC209" s="415"/>
      <c r="AD209" s="416"/>
      <c r="AE209" s="417"/>
    </row>
    <row r="210" spans="1:31" s="414" customFormat="1" x14ac:dyDescent="0.2">
      <c r="A210" s="413"/>
      <c r="C210" s="417"/>
      <c r="D210" s="415"/>
      <c r="G210" s="177"/>
      <c r="H210" s="178"/>
      <c r="I210" s="178"/>
      <c r="J210" s="178"/>
      <c r="K210" s="178"/>
      <c r="L210" s="178"/>
      <c r="N210" s="415"/>
      <c r="O210" s="416"/>
      <c r="Q210" s="415"/>
      <c r="R210" s="416"/>
      <c r="T210" s="415"/>
      <c r="U210" s="416"/>
      <c r="W210" s="415"/>
      <c r="X210" s="416"/>
      <c r="Z210" s="415"/>
      <c r="AA210" s="416"/>
      <c r="AC210" s="415"/>
      <c r="AD210" s="416"/>
      <c r="AE210" s="417"/>
    </row>
    <row r="211" spans="1:31" s="414" customFormat="1" x14ac:dyDescent="0.2">
      <c r="A211" s="413"/>
      <c r="C211" s="417"/>
      <c r="D211" s="415"/>
      <c r="G211" s="177"/>
      <c r="H211" s="178"/>
      <c r="I211" s="178"/>
      <c r="J211" s="178"/>
      <c r="K211" s="178"/>
      <c r="L211" s="178"/>
      <c r="N211" s="415"/>
      <c r="O211" s="416"/>
      <c r="Q211" s="415"/>
      <c r="R211" s="416"/>
      <c r="T211" s="415"/>
      <c r="U211" s="416"/>
      <c r="W211" s="415"/>
      <c r="X211" s="416"/>
      <c r="Z211" s="415"/>
      <c r="AA211" s="416"/>
      <c r="AC211" s="415"/>
      <c r="AD211" s="416"/>
      <c r="AE211" s="417"/>
    </row>
    <row r="212" spans="1:31" s="414" customFormat="1" x14ac:dyDescent="0.2">
      <c r="A212" s="413"/>
      <c r="C212" s="417"/>
      <c r="D212" s="415"/>
      <c r="G212" s="177"/>
      <c r="H212" s="178"/>
      <c r="I212" s="178"/>
      <c r="J212" s="178"/>
      <c r="K212" s="178"/>
      <c r="L212" s="178"/>
      <c r="N212" s="415"/>
      <c r="O212" s="416"/>
      <c r="Q212" s="415"/>
      <c r="R212" s="416"/>
      <c r="T212" s="415"/>
      <c r="U212" s="416"/>
      <c r="W212" s="415"/>
      <c r="X212" s="416"/>
      <c r="Z212" s="415"/>
      <c r="AA212" s="416"/>
      <c r="AC212" s="415"/>
      <c r="AD212" s="416"/>
      <c r="AE212" s="417"/>
    </row>
    <row r="213" spans="1:31" s="414" customFormat="1" x14ac:dyDescent="0.2">
      <c r="A213" s="413"/>
      <c r="C213" s="417"/>
      <c r="D213" s="415"/>
      <c r="G213" s="177"/>
      <c r="H213" s="178"/>
      <c r="I213" s="178"/>
      <c r="J213" s="178"/>
      <c r="K213" s="178"/>
      <c r="L213" s="178"/>
      <c r="N213" s="415"/>
      <c r="O213" s="416"/>
      <c r="Q213" s="415"/>
      <c r="R213" s="416"/>
      <c r="T213" s="415"/>
      <c r="U213" s="416"/>
      <c r="W213" s="415"/>
      <c r="X213" s="416"/>
      <c r="Z213" s="415"/>
      <c r="AA213" s="416"/>
      <c r="AC213" s="415"/>
      <c r="AD213" s="416"/>
      <c r="AE213" s="417"/>
    </row>
    <row r="214" spans="1:31" s="414" customFormat="1" x14ac:dyDescent="0.2">
      <c r="A214" s="413"/>
      <c r="C214" s="417"/>
      <c r="D214" s="415"/>
      <c r="G214" s="177"/>
      <c r="H214" s="178"/>
      <c r="I214" s="178"/>
      <c r="J214" s="178"/>
      <c r="K214" s="178"/>
      <c r="L214" s="178"/>
      <c r="N214" s="415"/>
      <c r="O214" s="416"/>
      <c r="Q214" s="415"/>
      <c r="R214" s="416"/>
      <c r="T214" s="415"/>
      <c r="U214" s="416"/>
      <c r="W214" s="415"/>
      <c r="X214" s="416"/>
      <c r="Z214" s="415"/>
      <c r="AA214" s="416"/>
      <c r="AC214" s="415"/>
      <c r="AD214" s="416"/>
      <c r="AE214" s="417"/>
    </row>
    <row r="215" spans="1:31" s="414" customFormat="1" x14ac:dyDescent="0.2">
      <c r="A215" s="413"/>
      <c r="C215" s="417"/>
      <c r="D215" s="415"/>
      <c r="G215" s="177"/>
      <c r="H215" s="178"/>
      <c r="I215" s="178"/>
      <c r="J215" s="178"/>
      <c r="K215" s="178"/>
      <c r="L215" s="178"/>
      <c r="N215" s="415"/>
      <c r="O215" s="416"/>
      <c r="Q215" s="415"/>
      <c r="R215" s="416"/>
      <c r="T215" s="415"/>
      <c r="U215" s="416"/>
      <c r="W215" s="415"/>
      <c r="X215" s="416"/>
      <c r="Z215" s="415"/>
      <c r="AA215" s="416"/>
      <c r="AC215" s="415"/>
      <c r="AD215" s="416"/>
      <c r="AE215" s="417"/>
    </row>
    <row r="216" spans="1:31" s="414" customFormat="1" x14ac:dyDescent="0.2">
      <c r="A216" s="413"/>
      <c r="C216" s="417"/>
      <c r="D216" s="415"/>
      <c r="G216" s="177"/>
      <c r="H216" s="178"/>
      <c r="I216" s="178"/>
      <c r="J216" s="178"/>
      <c r="K216" s="178"/>
      <c r="L216" s="178"/>
      <c r="N216" s="415"/>
      <c r="O216" s="416"/>
      <c r="Q216" s="415"/>
      <c r="R216" s="416"/>
      <c r="T216" s="415"/>
      <c r="U216" s="416"/>
      <c r="W216" s="415"/>
      <c r="X216" s="416"/>
      <c r="Z216" s="415"/>
      <c r="AA216" s="416"/>
      <c r="AC216" s="415"/>
      <c r="AD216" s="416"/>
      <c r="AE216" s="417"/>
    </row>
    <row r="217" spans="1:31" s="414" customFormat="1" x14ac:dyDescent="0.2">
      <c r="A217" s="413"/>
      <c r="C217" s="417"/>
      <c r="D217" s="415"/>
      <c r="G217" s="177"/>
      <c r="H217" s="178"/>
      <c r="I217" s="178"/>
      <c r="J217" s="178"/>
      <c r="K217" s="178"/>
      <c r="L217" s="178"/>
      <c r="N217" s="415"/>
      <c r="O217" s="416"/>
      <c r="Q217" s="415"/>
      <c r="R217" s="416"/>
      <c r="T217" s="415"/>
      <c r="U217" s="416"/>
      <c r="W217" s="415"/>
      <c r="X217" s="416"/>
      <c r="Z217" s="415"/>
      <c r="AA217" s="416"/>
      <c r="AC217" s="415"/>
      <c r="AD217" s="416"/>
      <c r="AE217" s="417"/>
    </row>
    <row r="218" spans="1:31" s="414" customFormat="1" x14ac:dyDescent="0.2">
      <c r="A218" s="413"/>
      <c r="C218" s="417"/>
      <c r="D218" s="415"/>
      <c r="G218" s="177"/>
      <c r="H218" s="178"/>
      <c r="I218" s="178"/>
      <c r="J218" s="178"/>
      <c r="K218" s="178"/>
      <c r="L218" s="178"/>
      <c r="N218" s="415"/>
      <c r="O218" s="416"/>
      <c r="Q218" s="415"/>
      <c r="R218" s="416"/>
      <c r="T218" s="415"/>
      <c r="U218" s="416"/>
      <c r="W218" s="415"/>
      <c r="X218" s="416"/>
      <c r="Z218" s="415"/>
      <c r="AA218" s="416"/>
      <c r="AC218" s="415"/>
      <c r="AD218" s="416"/>
      <c r="AE218" s="417"/>
    </row>
    <row r="219" spans="1:31" s="414" customFormat="1" x14ac:dyDescent="0.2">
      <c r="A219" s="413"/>
      <c r="C219" s="417"/>
      <c r="D219" s="415"/>
      <c r="G219" s="177"/>
      <c r="H219" s="178"/>
      <c r="I219" s="178"/>
      <c r="J219" s="178"/>
      <c r="K219" s="178"/>
      <c r="L219" s="178"/>
      <c r="N219" s="415"/>
      <c r="O219" s="416"/>
      <c r="Q219" s="415"/>
      <c r="R219" s="416"/>
      <c r="T219" s="415"/>
      <c r="U219" s="416"/>
      <c r="W219" s="415"/>
      <c r="X219" s="416"/>
      <c r="Z219" s="415"/>
      <c r="AA219" s="416"/>
      <c r="AC219" s="415"/>
      <c r="AD219" s="416"/>
      <c r="AE219" s="417"/>
    </row>
    <row r="220" spans="1:31" s="414" customFormat="1" x14ac:dyDescent="0.2">
      <c r="A220" s="413"/>
      <c r="C220" s="417"/>
      <c r="D220" s="415"/>
      <c r="G220" s="177"/>
      <c r="H220" s="178"/>
      <c r="I220" s="178"/>
      <c r="J220" s="178"/>
      <c r="K220" s="178"/>
      <c r="L220" s="178"/>
      <c r="N220" s="415"/>
      <c r="O220" s="416"/>
      <c r="Q220" s="415"/>
      <c r="R220" s="416"/>
      <c r="T220" s="415"/>
      <c r="U220" s="416"/>
      <c r="W220" s="415"/>
      <c r="X220" s="416"/>
      <c r="Z220" s="415"/>
      <c r="AA220" s="416"/>
      <c r="AC220" s="415"/>
      <c r="AD220" s="416"/>
      <c r="AE220" s="417"/>
    </row>
    <row r="221" spans="1:31" s="414" customFormat="1" x14ac:dyDescent="0.2">
      <c r="A221" s="413"/>
      <c r="C221" s="417"/>
      <c r="D221" s="415"/>
      <c r="G221" s="177"/>
      <c r="H221" s="178"/>
      <c r="I221" s="178"/>
      <c r="J221" s="178"/>
      <c r="K221" s="178"/>
      <c r="L221" s="178"/>
      <c r="N221" s="415"/>
      <c r="O221" s="416"/>
      <c r="Q221" s="415"/>
      <c r="R221" s="416"/>
      <c r="T221" s="415"/>
      <c r="U221" s="416"/>
      <c r="W221" s="415"/>
      <c r="X221" s="416"/>
      <c r="Z221" s="415"/>
      <c r="AA221" s="416"/>
      <c r="AC221" s="415"/>
      <c r="AD221" s="416"/>
      <c r="AE221" s="417"/>
    </row>
    <row r="222" spans="1:31" s="414" customFormat="1" x14ac:dyDescent="0.2">
      <c r="A222" s="413"/>
      <c r="C222" s="417"/>
      <c r="D222" s="415"/>
      <c r="G222" s="177"/>
      <c r="H222" s="178"/>
      <c r="I222" s="178"/>
      <c r="J222" s="178"/>
      <c r="K222" s="178"/>
      <c r="L222" s="178"/>
      <c r="N222" s="415"/>
      <c r="O222" s="416"/>
      <c r="Q222" s="415"/>
      <c r="R222" s="416"/>
      <c r="T222" s="415"/>
      <c r="U222" s="416"/>
      <c r="W222" s="415"/>
      <c r="X222" s="416"/>
      <c r="Z222" s="415"/>
      <c r="AA222" s="416"/>
      <c r="AC222" s="415"/>
      <c r="AD222" s="416"/>
      <c r="AE222" s="417"/>
    </row>
    <row r="223" spans="1:31" s="414" customFormat="1" x14ac:dyDescent="0.2">
      <c r="A223" s="413"/>
      <c r="C223" s="417"/>
      <c r="D223" s="415"/>
      <c r="G223" s="177"/>
      <c r="H223" s="178"/>
      <c r="I223" s="178"/>
      <c r="J223" s="178"/>
      <c r="K223" s="178"/>
      <c r="L223" s="178"/>
      <c r="N223" s="415"/>
      <c r="O223" s="416"/>
      <c r="Q223" s="415"/>
      <c r="R223" s="416"/>
      <c r="T223" s="415"/>
      <c r="U223" s="416"/>
      <c r="W223" s="415"/>
      <c r="X223" s="416"/>
      <c r="Z223" s="415"/>
      <c r="AA223" s="416"/>
      <c r="AC223" s="415"/>
      <c r="AD223" s="416"/>
      <c r="AE223" s="417"/>
    </row>
    <row r="224" spans="1:31" s="414" customFormat="1" x14ac:dyDescent="0.2">
      <c r="A224" s="413"/>
      <c r="C224" s="417"/>
      <c r="D224" s="415"/>
      <c r="G224" s="177"/>
      <c r="H224" s="178"/>
      <c r="I224" s="178"/>
      <c r="J224" s="178"/>
      <c r="K224" s="178"/>
      <c r="L224" s="178"/>
      <c r="N224" s="415"/>
      <c r="O224" s="416"/>
      <c r="Q224" s="415"/>
      <c r="R224" s="416"/>
      <c r="T224" s="415"/>
      <c r="U224" s="416"/>
      <c r="W224" s="415"/>
      <c r="X224" s="416"/>
      <c r="Z224" s="415"/>
      <c r="AA224" s="416"/>
      <c r="AC224" s="415"/>
      <c r="AD224" s="416"/>
      <c r="AE224" s="417"/>
    </row>
    <row r="225" spans="1:31" s="414" customFormat="1" x14ac:dyDescent="0.2">
      <c r="A225" s="413"/>
      <c r="C225" s="417"/>
      <c r="D225" s="415"/>
      <c r="G225" s="177"/>
      <c r="H225" s="178"/>
      <c r="I225" s="178"/>
      <c r="J225" s="178"/>
      <c r="K225" s="178"/>
      <c r="L225" s="178"/>
      <c r="N225" s="415"/>
      <c r="O225" s="416"/>
      <c r="Q225" s="415"/>
      <c r="R225" s="416"/>
      <c r="T225" s="415"/>
      <c r="U225" s="416"/>
      <c r="W225" s="415"/>
      <c r="X225" s="416"/>
      <c r="Z225" s="415"/>
      <c r="AA225" s="416"/>
      <c r="AC225" s="415"/>
      <c r="AD225" s="416"/>
      <c r="AE225" s="417"/>
    </row>
    <row r="226" spans="1:31" s="414" customFormat="1" x14ac:dyDescent="0.2">
      <c r="A226" s="413"/>
      <c r="C226" s="417"/>
      <c r="D226" s="415"/>
      <c r="G226" s="177"/>
      <c r="H226" s="178"/>
      <c r="I226" s="178"/>
      <c r="J226" s="178"/>
      <c r="K226" s="178"/>
      <c r="L226" s="178"/>
      <c r="N226" s="415"/>
      <c r="O226" s="416"/>
      <c r="Q226" s="415"/>
      <c r="R226" s="416"/>
      <c r="T226" s="415"/>
      <c r="U226" s="416"/>
      <c r="W226" s="415"/>
      <c r="X226" s="416"/>
      <c r="Z226" s="415"/>
      <c r="AA226" s="416"/>
      <c r="AC226" s="415"/>
      <c r="AD226" s="416"/>
      <c r="AE226" s="417"/>
    </row>
    <row r="227" spans="1:31" s="414" customFormat="1" x14ac:dyDescent="0.2">
      <c r="A227" s="413"/>
      <c r="C227" s="417"/>
      <c r="D227" s="415"/>
      <c r="G227" s="177"/>
      <c r="H227" s="178"/>
      <c r="I227" s="178"/>
      <c r="J227" s="178"/>
      <c r="K227" s="178"/>
      <c r="L227" s="178"/>
      <c r="N227" s="415"/>
      <c r="O227" s="416"/>
      <c r="Q227" s="415"/>
      <c r="R227" s="416"/>
      <c r="T227" s="415"/>
      <c r="U227" s="416"/>
      <c r="W227" s="415"/>
      <c r="X227" s="416"/>
      <c r="Z227" s="415"/>
      <c r="AA227" s="416"/>
      <c r="AC227" s="415"/>
      <c r="AD227" s="416"/>
      <c r="AE227" s="417"/>
    </row>
    <row r="228" spans="1:31" s="414" customFormat="1" x14ac:dyDescent="0.2">
      <c r="A228" s="413"/>
      <c r="C228" s="417"/>
      <c r="D228" s="415"/>
      <c r="G228" s="177"/>
      <c r="H228" s="178"/>
      <c r="I228" s="178"/>
      <c r="J228" s="178"/>
      <c r="K228" s="178"/>
      <c r="L228" s="178"/>
      <c r="N228" s="415"/>
      <c r="O228" s="416"/>
      <c r="Q228" s="415"/>
      <c r="R228" s="416"/>
      <c r="T228" s="415"/>
      <c r="U228" s="416"/>
      <c r="W228" s="415"/>
      <c r="X228" s="416"/>
      <c r="Z228" s="415"/>
      <c r="AA228" s="416"/>
      <c r="AC228" s="415"/>
      <c r="AD228" s="416"/>
      <c r="AE228" s="417"/>
    </row>
    <row r="229" spans="1:31" s="414" customFormat="1" x14ac:dyDescent="0.2">
      <c r="A229" s="413"/>
      <c r="C229" s="417"/>
      <c r="D229" s="415"/>
      <c r="G229" s="177"/>
      <c r="H229" s="178"/>
      <c r="I229" s="178"/>
      <c r="J229" s="178"/>
      <c r="K229" s="178"/>
      <c r="L229" s="178"/>
      <c r="N229" s="415"/>
      <c r="O229" s="416"/>
      <c r="Q229" s="415"/>
      <c r="R229" s="416"/>
      <c r="T229" s="415"/>
      <c r="U229" s="416"/>
      <c r="W229" s="415"/>
      <c r="X229" s="416"/>
      <c r="Z229" s="415"/>
      <c r="AA229" s="416"/>
      <c r="AC229" s="415"/>
      <c r="AD229" s="416"/>
      <c r="AE229" s="417"/>
    </row>
    <row r="230" spans="1:31" s="414" customFormat="1" x14ac:dyDescent="0.2">
      <c r="A230" s="413"/>
      <c r="C230" s="417"/>
      <c r="D230" s="415"/>
      <c r="G230" s="177"/>
      <c r="H230" s="178"/>
      <c r="I230" s="178"/>
      <c r="J230" s="178"/>
      <c r="K230" s="178"/>
      <c r="L230" s="178"/>
      <c r="N230" s="415"/>
      <c r="O230" s="416"/>
      <c r="Q230" s="415"/>
      <c r="R230" s="416"/>
      <c r="T230" s="415"/>
      <c r="U230" s="416"/>
      <c r="W230" s="415"/>
      <c r="X230" s="416"/>
      <c r="Z230" s="415"/>
      <c r="AA230" s="416"/>
      <c r="AC230" s="415"/>
      <c r="AD230" s="416"/>
      <c r="AE230" s="417"/>
    </row>
    <row r="231" spans="1:31" s="414" customFormat="1" x14ac:dyDescent="0.2">
      <c r="A231" s="413"/>
      <c r="C231" s="417"/>
      <c r="D231" s="415"/>
      <c r="G231" s="177"/>
      <c r="H231" s="178"/>
      <c r="I231" s="178"/>
      <c r="J231" s="178"/>
      <c r="K231" s="178"/>
      <c r="L231" s="178"/>
      <c r="N231" s="415"/>
      <c r="O231" s="416"/>
      <c r="Q231" s="415"/>
      <c r="R231" s="416"/>
      <c r="T231" s="415"/>
      <c r="U231" s="416"/>
      <c r="W231" s="415"/>
      <c r="X231" s="416"/>
      <c r="Z231" s="415"/>
      <c r="AA231" s="416"/>
      <c r="AC231" s="415"/>
      <c r="AD231" s="416"/>
      <c r="AE231" s="417"/>
    </row>
    <row r="232" spans="1:31" s="414" customFormat="1" x14ac:dyDescent="0.2">
      <c r="A232" s="413"/>
      <c r="C232" s="417"/>
      <c r="D232" s="415"/>
      <c r="G232" s="177"/>
      <c r="H232" s="178"/>
      <c r="I232" s="178"/>
      <c r="J232" s="178"/>
      <c r="K232" s="178"/>
      <c r="L232" s="178"/>
      <c r="N232" s="415"/>
      <c r="O232" s="416"/>
      <c r="Q232" s="415"/>
      <c r="R232" s="416"/>
      <c r="T232" s="415"/>
      <c r="U232" s="416"/>
      <c r="W232" s="415"/>
      <c r="X232" s="416"/>
      <c r="Z232" s="415"/>
      <c r="AA232" s="416"/>
      <c r="AC232" s="415"/>
      <c r="AD232" s="416"/>
      <c r="AE232" s="417"/>
    </row>
    <row r="233" spans="1:31" s="414" customFormat="1" x14ac:dyDescent="0.2">
      <c r="A233" s="413"/>
      <c r="C233" s="417"/>
      <c r="D233" s="415"/>
      <c r="G233" s="177"/>
      <c r="H233" s="178"/>
      <c r="I233" s="178"/>
      <c r="J233" s="178"/>
      <c r="K233" s="178"/>
      <c r="L233" s="178"/>
      <c r="N233" s="415"/>
      <c r="O233" s="416"/>
      <c r="Q233" s="415"/>
      <c r="R233" s="416"/>
      <c r="T233" s="415"/>
      <c r="U233" s="416"/>
      <c r="W233" s="415"/>
      <c r="X233" s="416"/>
      <c r="Z233" s="415"/>
      <c r="AA233" s="416"/>
      <c r="AC233" s="415"/>
      <c r="AD233" s="416"/>
      <c r="AE233" s="417"/>
    </row>
    <row r="234" spans="1:31" s="414" customFormat="1" x14ac:dyDescent="0.2">
      <c r="A234" s="413"/>
      <c r="C234" s="417"/>
      <c r="D234" s="415"/>
      <c r="G234" s="177"/>
      <c r="H234" s="178"/>
      <c r="I234" s="178"/>
      <c r="J234" s="178"/>
      <c r="K234" s="178"/>
      <c r="L234" s="178"/>
      <c r="N234" s="415"/>
      <c r="O234" s="416"/>
      <c r="Q234" s="415"/>
      <c r="R234" s="416"/>
      <c r="T234" s="415"/>
      <c r="U234" s="416"/>
      <c r="W234" s="415"/>
      <c r="X234" s="416"/>
      <c r="Z234" s="415"/>
      <c r="AA234" s="416"/>
      <c r="AC234" s="415"/>
      <c r="AD234" s="416"/>
      <c r="AE234" s="417"/>
    </row>
    <row r="235" spans="1:31" s="414" customFormat="1" x14ac:dyDescent="0.2">
      <c r="A235" s="413"/>
      <c r="C235" s="417"/>
      <c r="D235" s="415"/>
      <c r="G235" s="177"/>
      <c r="H235" s="178"/>
      <c r="I235" s="178"/>
      <c r="J235" s="178"/>
      <c r="K235" s="178"/>
      <c r="L235" s="178"/>
      <c r="N235" s="415"/>
      <c r="O235" s="416"/>
      <c r="Q235" s="415"/>
      <c r="R235" s="416"/>
      <c r="T235" s="415"/>
      <c r="U235" s="416"/>
      <c r="W235" s="415"/>
      <c r="X235" s="416"/>
      <c r="Z235" s="415"/>
      <c r="AA235" s="416"/>
      <c r="AC235" s="415"/>
      <c r="AD235" s="416"/>
      <c r="AE235" s="417"/>
    </row>
    <row r="236" spans="1:31" s="414" customFormat="1" x14ac:dyDescent="0.2">
      <c r="A236" s="413"/>
      <c r="C236" s="417"/>
      <c r="D236" s="415"/>
      <c r="G236" s="177"/>
      <c r="H236" s="178"/>
      <c r="I236" s="178"/>
      <c r="J236" s="178"/>
      <c r="K236" s="178"/>
      <c r="L236" s="178"/>
      <c r="N236" s="415"/>
      <c r="O236" s="416"/>
      <c r="Q236" s="415"/>
      <c r="R236" s="416"/>
      <c r="T236" s="415"/>
      <c r="U236" s="416"/>
      <c r="W236" s="415"/>
      <c r="X236" s="416"/>
      <c r="Z236" s="415"/>
      <c r="AA236" s="416"/>
      <c r="AC236" s="415"/>
      <c r="AD236" s="416"/>
      <c r="AE236" s="417"/>
    </row>
    <row r="237" spans="1:31" s="414" customFormat="1" x14ac:dyDescent="0.2">
      <c r="A237" s="413"/>
      <c r="C237" s="417"/>
      <c r="D237" s="415"/>
      <c r="G237" s="177"/>
      <c r="H237" s="178"/>
      <c r="I237" s="178"/>
      <c r="J237" s="178"/>
      <c r="K237" s="178"/>
      <c r="L237" s="178"/>
      <c r="N237" s="415"/>
      <c r="O237" s="416"/>
      <c r="Q237" s="415"/>
      <c r="R237" s="416"/>
      <c r="T237" s="415"/>
      <c r="U237" s="416"/>
      <c r="W237" s="415"/>
      <c r="X237" s="416"/>
      <c r="Z237" s="415"/>
      <c r="AA237" s="416"/>
      <c r="AC237" s="415"/>
      <c r="AD237" s="416"/>
      <c r="AE237" s="417"/>
    </row>
    <row r="238" spans="1:31" s="414" customFormat="1" x14ac:dyDescent="0.2">
      <c r="A238" s="413"/>
      <c r="C238" s="417"/>
      <c r="D238" s="415"/>
      <c r="G238" s="177"/>
      <c r="H238" s="178"/>
      <c r="I238" s="178"/>
      <c r="J238" s="178"/>
      <c r="K238" s="178"/>
      <c r="L238" s="178"/>
      <c r="N238" s="415"/>
      <c r="O238" s="416"/>
      <c r="Q238" s="415"/>
      <c r="R238" s="416"/>
      <c r="T238" s="415"/>
      <c r="U238" s="416"/>
      <c r="W238" s="415"/>
      <c r="X238" s="416"/>
      <c r="Z238" s="415"/>
      <c r="AA238" s="416"/>
      <c r="AC238" s="415"/>
      <c r="AD238" s="416"/>
      <c r="AE238" s="417"/>
    </row>
    <row r="239" spans="1:31" s="414" customFormat="1" x14ac:dyDescent="0.2">
      <c r="A239" s="413"/>
      <c r="C239" s="417"/>
      <c r="D239" s="415"/>
      <c r="G239" s="177"/>
      <c r="H239" s="178"/>
      <c r="I239" s="178"/>
      <c r="J239" s="178"/>
      <c r="K239" s="178"/>
      <c r="L239" s="178"/>
      <c r="N239" s="415"/>
      <c r="O239" s="416"/>
      <c r="Q239" s="415"/>
      <c r="R239" s="416"/>
      <c r="T239" s="415"/>
      <c r="U239" s="416"/>
      <c r="W239" s="415"/>
      <c r="X239" s="416"/>
      <c r="Z239" s="415"/>
      <c r="AA239" s="416"/>
      <c r="AC239" s="415"/>
      <c r="AD239" s="416"/>
      <c r="AE239" s="417"/>
    </row>
    <row r="240" spans="1:31" s="414" customFormat="1" x14ac:dyDescent="0.2">
      <c r="A240" s="413"/>
      <c r="C240" s="417"/>
      <c r="D240" s="415"/>
      <c r="G240" s="177"/>
      <c r="H240" s="178"/>
      <c r="I240" s="178"/>
      <c r="J240" s="178"/>
      <c r="K240" s="178"/>
      <c r="L240" s="178"/>
      <c r="N240" s="415"/>
      <c r="O240" s="416"/>
      <c r="Q240" s="415"/>
      <c r="R240" s="416"/>
      <c r="T240" s="415"/>
      <c r="U240" s="416"/>
      <c r="W240" s="415"/>
      <c r="X240" s="416"/>
      <c r="Z240" s="415"/>
      <c r="AA240" s="416"/>
      <c r="AC240" s="415"/>
      <c r="AD240" s="416"/>
      <c r="AE240" s="417"/>
    </row>
    <row r="241" spans="1:31" s="414" customFormat="1" x14ac:dyDescent="0.2">
      <c r="A241" s="413"/>
      <c r="C241" s="417"/>
      <c r="D241" s="415"/>
      <c r="G241" s="177"/>
      <c r="H241" s="178"/>
      <c r="I241" s="178"/>
      <c r="J241" s="178"/>
      <c r="K241" s="178"/>
      <c r="L241" s="178"/>
      <c r="N241" s="415"/>
      <c r="O241" s="416"/>
      <c r="Q241" s="415"/>
      <c r="R241" s="416"/>
      <c r="T241" s="415"/>
      <c r="U241" s="416"/>
      <c r="W241" s="415"/>
      <c r="X241" s="416"/>
      <c r="Z241" s="415"/>
      <c r="AA241" s="416"/>
      <c r="AC241" s="415"/>
      <c r="AD241" s="416"/>
      <c r="AE241" s="417"/>
    </row>
    <row r="242" spans="1:31" s="414" customFormat="1" x14ac:dyDescent="0.2">
      <c r="A242" s="413"/>
      <c r="C242" s="417"/>
      <c r="D242" s="415"/>
      <c r="G242" s="177"/>
      <c r="H242" s="178"/>
      <c r="I242" s="178"/>
      <c r="J242" s="178"/>
      <c r="K242" s="178"/>
      <c r="L242" s="178"/>
      <c r="N242" s="415"/>
      <c r="O242" s="416"/>
      <c r="Q242" s="415"/>
      <c r="R242" s="416"/>
      <c r="T242" s="415"/>
      <c r="U242" s="416"/>
      <c r="W242" s="415"/>
      <c r="X242" s="416"/>
      <c r="Z242" s="415"/>
      <c r="AA242" s="416"/>
      <c r="AC242" s="415"/>
      <c r="AD242" s="416"/>
      <c r="AE242" s="417"/>
    </row>
    <row r="243" spans="1:31" s="414" customFormat="1" x14ac:dyDescent="0.2">
      <c r="A243" s="413"/>
      <c r="C243" s="417"/>
      <c r="D243" s="415"/>
      <c r="G243" s="177"/>
      <c r="H243" s="178"/>
      <c r="I243" s="178"/>
      <c r="J243" s="178"/>
      <c r="K243" s="178"/>
      <c r="L243" s="178"/>
      <c r="N243" s="415"/>
      <c r="O243" s="416"/>
      <c r="Q243" s="415"/>
      <c r="R243" s="416"/>
      <c r="T243" s="415"/>
      <c r="U243" s="416"/>
      <c r="W243" s="415"/>
      <c r="X243" s="416"/>
      <c r="Z243" s="415"/>
      <c r="AA243" s="416"/>
      <c r="AC243" s="415"/>
      <c r="AD243" s="416"/>
      <c r="AE243" s="417"/>
    </row>
    <row r="244" spans="1:31" s="414" customFormat="1" x14ac:dyDescent="0.2">
      <c r="A244" s="413"/>
      <c r="C244" s="417"/>
      <c r="D244" s="415"/>
      <c r="G244" s="177"/>
      <c r="H244" s="178"/>
      <c r="I244" s="178"/>
      <c r="J244" s="178"/>
      <c r="K244" s="178"/>
      <c r="L244" s="178"/>
      <c r="N244" s="415"/>
      <c r="O244" s="416"/>
      <c r="Q244" s="415"/>
      <c r="R244" s="416"/>
      <c r="T244" s="415"/>
      <c r="U244" s="416"/>
      <c r="W244" s="415"/>
      <c r="X244" s="416"/>
      <c r="Z244" s="415"/>
      <c r="AA244" s="416"/>
      <c r="AC244" s="415"/>
      <c r="AD244" s="416"/>
      <c r="AE244" s="417"/>
    </row>
    <row r="245" spans="1:31" s="414" customFormat="1" x14ac:dyDescent="0.2">
      <c r="A245" s="413"/>
      <c r="C245" s="417"/>
      <c r="D245" s="415"/>
      <c r="G245" s="177"/>
      <c r="H245" s="178"/>
      <c r="I245" s="178"/>
      <c r="J245" s="178"/>
      <c r="K245" s="178"/>
      <c r="L245" s="178"/>
      <c r="N245" s="415"/>
      <c r="O245" s="416"/>
      <c r="Q245" s="415"/>
      <c r="R245" s="416"/>
      <c r="T245" s="415"/>
      <c r="U245" s="416"/>
      <c r="W245" s="415"/>
      <c r="X245" s="416"/>
      <c r="Z245" s="415"/>
      <c r="AA245" s="416"/>
      <c r="AC245" s="415"/>
      <c r="AD245" s="416"/>
      <c r="AE245" s="417"/>
    </row>
    <row r="246" spans="1:31" s="414" customFormat="1" x14ac:dyDescent="0.2">
      <c r="A246" s="413"/>
      <c r="C246" s="417"/>
      <c r="D246" s="415"/>
      <c r="G246" s="177"/>
      <c r="H246" s="178"/>
      <c r="I246" s="178"/>
      <c r="J246" s="178"/>
      <c r="K246" s="178"/>
      <c r="L246" s="178"/>
      <c r="N246" s="415"/>
      <c r="O246" s="416"/>
      <c r="Q246" s="415"/>
      <c r="R246" s="416"/>
      <c r="T246" s="415"/>
      <c r="U246" s="416"/>
      <c r="W246" s="415"/>
      <c r="X246" s="416"/>
      <c r="Z246" s="415"/>
      <c r="AA246" s="416"/>
      <c r="AC246" s="415"/>
      <c r="AD246" s="416"/>
      <c r="AE246" s="417"/>
    </row>
    <row r="247" spans="1:31" s="414" customFormat="1" x14ac:dyDescent="0.2">
      <c r="A247" s="413"/>
      <c r="C247" s="417"/>
      <c r="D247" s="415"/>
      <c r="G247" s="177"/>
      <c r="H247" s="178"/>
      <c r="I247" s="178"/>
      <c r="J247" s="178"/>
      <c r="K247" s="178"/>
      <c r="L247" s="178"/>
      <c r="N247" s="415"/>
      <c r="O247" s="416"/>
      <c r="Q247" s="415"/>
      <c r="R247" s="416"/>
      <c r="T247" s="415"/>
      <c r="U247" s="416"/>
      <c r="W247" s="415"/>
      <c r="X247" s="416"/>
      <c r="Z247" s="415"/>
      <c r="AA247" s="416"/>
      <c r="AC247" s="415"/>
      <c r="AD247" s="416"/>
      <c r="AE247" s="417"/>
    </row>
    <row r="248" spans="1:31" s="414" customFormat="1" x14ac:dyDescent="0.2">
      <c r="A248" s="413"/>
      <c r="C248" s="417"/>
      <c r="D248" s="415"/>
      <c r="G248" s="177"/>
      <c r="H248" s="178"/>
      <c r="I248" s="178"/>
      <c r="J248" s="178"/>
      <c r="K248" s="178"/>
      <c r="L248" s="178"/>
      <c r="N248" s="415"/>
      <c r="O248" s="416"/>
      <c r="Q248" s="415"/>
      <c r="R248" s="416"/>
      <c r="T248" s="415"/>
      <c r="U248" s="416"/>
      <c r="W248" s="415"/>
      <c r="X248" s="416"/>
      <c r="Z248" s="415"/>
      <c r="AA248" s="416"/>
      <c r="AC248" s="415"/>
      <c r="AD248" s="416"/>
      <c r="AE248" s="417"/>
    </row>
    <row r="249" spans="1:31" s="414" customFormat="1" x14ac:dyDescent="0.2">
      <c r="A249" s="413"/>
      <c r="C249" s="417"/>
      <c r="D249" s="415"/>
      <c r="G249" s="177"/>
      <c r="H249" s="178"/>
      <c r="I249" s="178"/>
      <c r="J249" s="178"/>
      <c r="K249" s="178"/>
      <c r="L249" s="178"/>
      <c r="N249" s="415"/>
      <c r="O249" s="416"/>
      <c r="Q249" s="415"/>
      <c r="R249" s="416"/>
      <c r="T249" s="415"/>
      <c r="U249" s="416"/>
      <c r="W249" s="415"/>
      <c r="X249" s="416"/>
      <c r="Z249" s="415"/>
      <c r="AA249" s="416"/>
      <c r="AC249" s="415"/>
      <c r="AD249" s="416"/>
      <c r="AE249" s="417"/>
    </row>
    <row r="250" spans="1:31" s="414" customFormat="1" x14ac:dyDescent="0.2">
      <c r="A250" s="413"/>
      <c r="C250" s="417"/>
      <c r="D250" s="415"/>
      <c r="G250" s="177"/>
      <c r="H250" s="178"/>
      <c r="I250" s="178"/>
      <c r="J250" s="178"/>
      <c r="K250" s="178"/>
      <c r="L250" s="178"/>
      <c r="N250" s="415"/>
      <c r="O250" s="416"/>
      <c r="Q250" s="415"/>
      <c r="R250" s="416"/>
      <c r="T250" s="415"/>
      <c r="U250" s="416"/>
      <c r="W250" s="415"/>
      <c r="X250" s="416"/>
      <c r="Z250" s="415"/>
      <c r="AA250" s="416"/>
      <c r="AC250" s="415"/>
      <c r="AD250" s="416"/>
      <c r="AE250" s="417"/>
    </row>
    <row r="251" spans="1:31" s="414" customFormat="1" x14ac:dyDescent="0.2">
      <c r="A251" s="413"/>
      <c r="C251" s="417"/>
      <c r="D251" s="415"/>
      <c r="G251" s="177"/>
      <c r="H251" s="178"/>
      <c r="I251" s="178"/>
      <c r="J251" s="178"/>
      <c r="K251" s="178"/>
      <c r="L251" s="178"/>
      <c r="N251" s="415"/>
      <c r="O251" s="416"/>
      <c r="Q251" s="415"/>
      <c r="R251" s="416"/>
      <c r="T251" s="415"/>
      <c r="U251" s="416"/>
      <c r="W251" s="415"/>
      <c r="X251" s="416"/>
      <c r="Z251" s="415"/>
      <c r="AA251" s="416"/>
      <c r="AC251" s="415"/>
      <c r="AD251" s="416"/>
      <c r="AE251" s="417"/>
    </row>
    <row r="252" spans="1:31" s="414" customFormat="1" x14ac:dyDescent="0.2">
      <c r="A252" s="413"/>
      <c r="C252" s="417"/>
      <c r="D252" s="415"/>
      <c r="G252" s="177"/>
      <c r="H252" s="178"/>
      <c r="I252" s="178"/>
      <c r="J252" s="178"/>
      <c r="K252" s="178"/>
      <c r="L252" s="178"/>
      <c r="N252" s="415"/>
      <c r="O252" s="416"/>
      <c r="Q252" s="415"/>
      <c r="R252" s="416"/>
      <c r="T252" s="415"/>
      <c r="U252" s="416"/>
      <c r="W252" s="415"/>
      <c r="X252" s="416"/>
      <c r="Z252" s="415"/>
      <c r="AA252" s="416"/>
      <c r="AC252" s="415"/>
      <c r="AD252" s="416"/>
      <c r="AE252" s="417"/>
    </row>
    <row r="253" spans="1:31" s="414" customFormat="1" x14ac:dyDescent="0.2">
      <c r="A253" s="413"/>
      <c r="C253" s="417"/>
      <c r="D253" s="415"/>
      <c r="G253" s="177"/>
      <c r="H253" s="178"/>
      <c r="I253" s="178"/>
      <c r="J253" s="178"/>
      <c r="K253" s="178"/>
      <c r="L253" s="178"/>
      <c r="N253" s="415"/>
      <c r="O253" s="416"/>
      <c r="Q253" s="415"/>
      <c r="R253" s="416"/>
      <c r="T253" s="415"/>
      <c r="U253" s="416"/>
      <c r="W253" s="415"/>
      <c r="X253" s="416"/>
      <c r="Z253" s="415"/>
      <c r="AA253" s="416"/>
      <c r="AC253" s="415"/>
      <c r="AD253" s="416"/>
      <c r="AE253" s="417"/>
    </row>
    <row r="254" spans="1:31" s="414" customFormat="1" x14ac:dyDescent="0.2">
      <c r="A254" s="413"/>
      <c r="C254" s="417"/>
      <c r="D254" s="415"/>
      <c r="G254" s="177"/>
      <c r="H254" s="178"/>
      <c r="I254" s="178"/>
      <c r="J254" s="178"/>
      <c r="K254" s="178"/>
      <c r="L254" s="178"/>
      <c r="N254" s="415"/>
      <c r="O254" s="416"/>
      <c r="Q254" s="415"/>
      <c r="R254" s="416"/>
      <c r="T254" s="415"/>
      <c r="U254" s="416"/>
      <c r="W254" s="415"/>
      <c r="X254" s="416"/>
      <c r="Z254" s="415"/>
      <c r="AA254" s="416"/>
      <c r="AC254" s="415"/>
      <c r="AD254" s="416"/>
      <c r="AE254" s="417"/>
    </row>
    <row r="255" spans="1:31" s="414" customFormat="1" x14ac:dyDescent="0.2">
      <c r="A255" s="413"/>
      <c r="C255" s="417"/>
      <c r="D255" s="415"/>
      <c r="G255" s="177"/>
      <c r="H255" s="178"/>
      <c r="I255" s="178"/>
      <c r="J255" s="178"/>
      <c r="K255" s="178"/>
      <c r="L255" s="178"/>
      <c r="N255" s="415"/>
      <c r="O255" s="416"/>
      <c r="Q255" s="415"/>
      <c r="R255" s="416"/>
      <c r="T255" s="415"/>
      <c r="U255" s="416"/>
      <c r="W255" s="415"/>
      <c r="X255" s="416"/>
      <c r="Z255" s="415"/>
      <c r="AA255" s="416"/>
      <c r="AC255" s="415"/>
      <c r="AD255" s="416"/>
      <c r="AE255" s="417"/>
    </row>
    <row r="256" spans="1:31" s="414" customFormat="1" x14ac:dyDescent="0.2">
      <c r="A256" s="413"/>
      <c r="C256" s="417"/>
      <c r="D256" s="415"/>
      <c r="G256" s="177"/>
      <c r="H256" s="178"/>
      <c r="I256" s="178"/>
      <c r="J256" s="178"/>
      <c r="K256" s="178"/>
      <c r="L256" s="178"/>
      <c r="N256" s="415"/>
      <c r="O256" s="416"/>
      <c r="Q256" s="415"/>
      <c r="R256" s="416"/>
      <c r="T256" s="415"/>
      <c r="U256" s="416"/>
      <c r="W256" s="415"/>
      <c r="X256" s="416"/>
      <c r="Z256" s="415"/>
      <c r="AA256" s="416"/>
      <c r="AC256" s="415"/>
      <c r="AD256" s="416"/>
      <c r="AE256" s="417"/>
    </row>
    <row r="257" spans="1:31" s="414" customFormat="1" x14ac:dyDescent="0.2">
      <c r="A257" s="413"/>
      <c r="C257" s="417"/>
      <c r="D257" s="415"/>
      <c r="G257" s="177"/>
      <c r="H257" s="178"/>
      <c r="I257" s="178"/>
      <c r="J257" s="178"/>
      <c r="K257" s="178"/>
      <c r="L257" s="178"/>
      <c r="N257" s="415"/>
      <c r="O257" s="416"/>
      <c r="Q257" s="415"/>
      <c r="R257" s="416"/>
      <c r="T257" s="415"/>
      <c r="U257" s="416"/>
      <c r="W257" s="415"/>
      <c r="X257" s="416"/>
      <c r="Z257" s="415"/>
      <c r="AA257" s="416"/>
      <c r="AC257" s="415"/>
      <c r="AD257" s="416"/>
      <c r="AE257" s="417"/>
    </row>
    <row r="258" spans="1:31" s="414" customFormat="1" x14ac:dyDescent="0.2">
      <c r="A258" s="413"/>
      <c r="C258" s="417"/>
      <c r="D258" s="415"/>
      <c r="G258" s="177"/>
      <c r="H258" s="178"/>
      <c r="I258" s="178"/>
      <c r="J258" s="178"/>
      <c r="K258" s="178"/>
      <c r="L258" s="178"/>
      <c r="N258" s="415"/>
      <c r="O258" s="416"/>
      <c r="Q258" s="415"/>
      <c r="R258" s="416"/>
      <c r="T258" s="415"/>
      <c r="U258" s="416"/>
      <c r="W258" s="415"/>
      <c r="X258" s="416"/>
      <c r="Z258" s="415"/>
      <c r="AA258" s="416"/>
      <c r="AC258" s="415"/>
      <c r="AD258" s="416"/>
      <c r="AE258" s="417"/>
    </row>
    <row r="259" spans="1:31" s="414" customFormat="1" x14ac:dyDescent="0.2">
      <c r="A259" s="413"/>
      <c r="C259" s="417"/>
      <c r="D259" s="415"/>
      <c r="G259" s="177"/>
      <c r="H259" s="178"/>
      <c r="I259" s="178"/>
      <c r="J259" s="178"/>
      <c r="K259" s="178"/>
      <c r="L259" s="178"/>
      <c r="N259" s="415"/>
      <c r="O259" s="416"/>
      <c r="Q259" s="415"/>
      <c r="R259" s="416"/>
      <c r="T259" s="415"/>
      <c r="U259" s="416"/>
      <c r="W259" s="415"/>
      <c r="X259" s="416"/>
      <c r="Z259" s="415"/>
      <c r="AA259" s="416"/>
      <c r="AC259" s="415"/>
      <c r="AD259" s="416"/>
      <c r="AE259" s="417"/>
    </row>
    <row r="260" spans="1:31" s="414" customFormat="1" x14ac:dyDescent="0.2">
      <c r="A260" s="413"/>
      <c r="C260" s="417"/>
      <c r="D260" s="415"/>
      <c r="G260" s="177"/>
      <c r="H260" s="178"/>
      <c r="I260" s="178"/>
      <c r="J260" s="178"/>
      <c r="K260" s="178"/>
      <c r="L260" s="178"/>
      <c r="N260" s="415"/>
      <c r="O260" s="416"/>
      <c r="Q260" s="415"/>
      <c r="R260" s="416"/>
      <c r="T260" s="415"/>
      <c r="U260" s="416"/>
      <c r="W260" s="415"/>
      <c r="X260" s="416"/>
      <c r="Z260" s="415"/>
      <c r="AA260" s="416"/>
      <c r="AC260" s="415"/>
      <c r="AD260" s="416"/>
      <c r="AE260" s="417"/>
    </row>
    <row r="261" spans="1:31" s="414" customFormat="1" x14ac:dyDescent="0.2">
      <c r="A261" s="413"/>
      <c r="C261" s="417"/>
      <c r="D261" s="415"/>
      <c r="G261" s="177"/>
      <c r="H261" s="178"/>
      <c r="I261" s="178"/>
      <c r="J261" s="178"/>
      <c r="K261" s="178"/>
      <c r="L261" s="178"/>
      <c r="N261" s="415"/>
      <c r="O261" s="416"/>
      <c r="Q261" s="415"/>
      <c r="R261" s="416"/>
      <c r="T261" s="415"/>
      <c r="U261" s="416"/>
      <c r="W261" s="415"/>
      <c r="X261" s="416"/>
      <c r="Z261" s="415"/>
      <c r="AA261" s="416"/>
      <c r="AC261" s="415"/>
      <c r="AD261" s="416"/>
      <c r="AE261" s="417"/>
    </row>
    <row r="262" spans="1:31" s="414" customFormat="1" x14ac:dyDescent="0.2">
      <c r="A262" s="413"/>
      <c r="C262" s="417"/>
      <c r="D262" s="415"/>
      <c r="G262" s="177"/>
      <c r="H262" s="178"/>
      <c r="I262" s="178"/>
      <c r="J262" s="178"/>
      <c r="K262" s="178"/>
      <c r="L262" s="178"/>
      <c r="N262" s="415"/>
      <c r="O262" s="416"/>
      <c r="Q262" s="415"/>
      <c r="R262" s="416"/>
      <c r="T262" s="415"/>
      <c r="U262" s="416"/>
      <c r="W262" s="415"/>
      <c r="X262" s="416"/>
      <c r="Z262" s="415"/>
      <c r="AA262" s="416"/>
      <c r="AC262" s="415"/>
      <c r="AD262" s="416"/>
      <c r="AE262" s="417"/>
    </row>
    <row r="263" spans="1:31" s="414" customFormat="1" x14ac:dyDescent="0.2">
      <c r="A263" s="413"/>
      <c r="C263" s="417"/>
      <c r="D263" s="415"/>
      <c r="G263" s="177"/>
      <c r="H263" s="178"/>
      <c r="I263" s="178"/>
      <c r="J263" s="178"/>
      <c r="K263" s="178"/>
      <c r="L263" s="178"/>
      <c r="N263" s="415"/>
      <c r="O263" s="416"/>
      <c r="Q263" s="415"/>
      <c r="R263" s="416"/>
      <c r="T263" s="415"/>
      <c r="U263" s="416"/>
      <c r="W263" s="415"/>
      <c r="X263" s="416"/>
      <c r="Z263" s="415"/>
      <c r="AA263" s="416"/>
      <c r="AC263" s="415"/>
      <c r="AD263" s="416"/>
      <c r="AE263" s="417"/>
    </row>
    <row r="264" spans="1:31" s="414" customFormat="1" x14ac:dyDescent="0.2">
      <c r="A264" s="413"/>
      <c r="C264" s="417"/>
      <c r="D264" s="415"/>
      <c r="G264" s="177"/>
      <c r="H264" s="178"/>
      <c r="I264" s="178"/>
      <c r="J264" s="178"/>
      <c r="K264" s="178"/>
      <c r="L264" s="178"/>
      <c r="N264" s="415"/>
      <c r="O264" s="416"/>
      <c r="Q264" s="415"/>
      <c r="R264" s="416"/>
      <c r="T264" s="415"/>
      <c r="U264" s="416"/>
      <c r="W264" s="415"/>
      <c r="X264" s="416"/>
      <c r="Z264" s="415"/>
      <c r="AA264" s="416"/>
      <c r="AC264" s="415"/>
      <c r="AD264" s="416"/>
      <c r="AE264" s="417"/>
    </row>
    <row r="265" spans="1:31" s="414" customFormat="1" x14ac:dyDescent="0.2">
      <c r="A265" s="413"/>
      <c r="C265" s="417"/>
      <c r="D265" s="415"/>
      <c r="G265" s="177"/>
      <c r="H265" s="178"/>
      <c r="I265" s="178"/>
      <c r="J265" s="178"/>
      <c r="K265" s="178"/>
      <c r="L265" s="178"/>
      <c r="N265" s="415"/>
      <c r="O265" s="416"/>
      <c r="Q265" s="415"/>
      <c r="R265" s="416"/>
      <c r="T265" s="415"/>
      <c r="U265" s="416"/>
      <c r="W265" s="415"/>
      <c r="X265" s="416"/>
      <c r="Z265" s="415"/>
      <c r="AA265" s="416"/>
      <c r="AC265" s="415"/>
      <c r="AD265" s="416"/>
      <c r="AE265" s="417"/>
    </row>
    <row r="266" spans="1:31" s="414" customFormat="1" x14ac:dyDescent="0.2">
      <c r="A266" s="413"/>
      <c r="C266" s="417"/>
      <c r="D266" s="415"/>
      <c r="G266" s="177"/>
      <c r="H266" s="178"/>
      <c r="I266" s="178"/>
      <c r="J266" s="178"/>
      <c r="K266" s="178"/>
      <c r="L266" s="178"/>
      <c r="N266" s="415"/>
      <c r="O266" s="416"/>
      <c r="Q266" s="415"/>
      <c r="R266" s="416"/>
      <c r="T266" s="415"/>
      <c r="U266" s="416"/>
      <c r="W266" s="415"/>
      <c r="X266" s="416"/>
      <c r="Z266" s="415"/>
      <c r="AA266" s="416"/>
      <c r="AC266" s="415"/>
      <c r="AD266" s="416"/>
      <c r="AE266" s="417"/>
    </row>
    <row r="267" spans="1:31" s="414" customFormat="1" x14ac:dyDescent="0.2">
      <c r="A267" s="413"/>
      <c r="C267" s="417"/>
      <c r="D267" s="415"/>
      <c r="G267" s="177"/>
      <c r="H267" s="178"/>
      <c r="I267" s="178"/>
      <c r="J267" s="178"/>
      <c r="K267" s="178"/>
      <c r="L267" s="178"/>
      <c r="N267" s="415"/>
      <c r="O267" s="416"/>
      <c r="Q267" s="415"/>
      <c r="R267" s="416"/>
      <c r="T267" s="415"/>
      <c r="U267" s="416"/>
      <c r="W267" s="415"/>
      <c r="X267" s="416"/>
      <c r="Z267" s="415"/>
      <c r="AA267" s="416"/>
      <c r="AC267" s="415"/>
      <c r="AD267" s="416"/>
      <c r="AE267" s="417"/>
    </row>
    <row r="268" spans="1:31" s="414" customFormat="1" x14ac:dyDescent="0.2">
      <c r="A268" s="413"/>
      <c r="C268" s="417"/>
      <c r="D268" s="415"/>
      <c r="G268" s="177"/>
      <c r="H268" s="178"/>
      <c r="I268" s="178"/>
      <c r="J268" s="178"/>
      <c r="K268" s="178"/>
      <c r="L268" s="178"/>
      <c r="N268" s="415"/>
      <c r="O268" s="416"/>
      <c r="Q268" s="415"/>
      <c r="R268" s="416"/>
      <c r="T268" s="415"/>
      <c r="U268" s="416"/>
      <c r="W268" s="415"/>
      <c r="X268" s="416"/>
      <c r="Z268" s="415"/>
      <c r="AA268" s="416"/>
      <c r="AC268" s="415"/>
      <c r="AD268" s="416"/>
      <c r="AE268" s="417"/>
    </row>
    <row r="269" spans="1:31" s="414" customFormat="1" x14ac:dyDescent="0.2">
      <c r="A269" s="413"/>
      <c r="C269" s="417"/>
      <c r="D269" s="415"/>
      <c r="G269" s="177"/>
      <c r="H269" s="178"/>
      <c r="I269" s="178"/>
      <c r="J269" s="178"/>
      <c r="K269" s="178"/>
      <c r="L269" s="178"/>
      <c r="N269" s="415"/>
      <c r="O269" s="416"/>
      <c r="Q269" s="415"/>
      <c r="R269" s="416"/>
      <c r="T269" s="415"/>
      <c r="U269" s="416"/>
      <c r="W269" s="415"/>
      <c r="X269" s="416"/>
      <c r="Z269" s="415"/>
      <c r="AA269" s="416"/>
      <c r="AC269" s="415"/>
      <c r="AD269" s="416"/>
      <c r="AE269" s="417"/>
    </row>
    <row r="270" spans="1:31" s="414" customFormat="1" x14ac:dyDescent="0.2">
      <c r="A270" s="413"/>
      <c r="C270" s="417"/>
      <c r="D270" s="415"/>
      <c r="G270" s="177"/>
      <c r="H270" s="178"/>
      <c r="I270" s="178"/>
      <c r="J270" s="178"/>
      <c r="K270" s="178"/>
      <c r="L270" s="178"/>
      <c r="N270" s="415"/>
      <c r="O270" s="416"/>
      <c r="Q270" s="415"/>
      <c r="R270" s="416"/>
      <c r="T270" s="415"/>
      <c r="U270" s="416"/>
      <c r="W270" s="415"/>
      <c r="X270" s="416"/>
      <c r="Z270" s="415"/>
      <c r="AA270" s="416"/>
      <c r="AC270" s="415"/>
      <c r="AD270" s="416"/>
      <c r="AE270" s="417"/>
    </row>
    <row r="271" spans="1:31" s="414" customFormat="1" x14ac:dyDescent="0.2">
      <c r="A271" s="413"/>
      <c r="C271" s="417"/>
      <c r="D271" s="415"/>
      <c r="G271" s="177"/>
      <c r="H271" s="178"/>
      <c r="I271" s="178"/>
      <c r="J271" s="178"/>
      <c r="K271" s="178"/>
      <c r="L271" s="178"/>
      <c r="N271" s="415"/>
      <c r="O271" s="416"/>
      <c r="Q271" s="415"/>
      <c r="R271" s="416"/>
      <c r="T271" s="415"/>
      <c r="U271" s="416"/>
      <c r="W271" s="415"/>
      <c r="X271" s="416"/>
      <c r="Z271" s="415"/>
      <c r="AA271" s="416"/>
      <c r="AC271" s="415"/>
      <c r="AD271" s="416"/>
      <c r="AE271" s="417"/>
    </row>
    <row r="272" spans="1:31" s="414" customFormat="1" x14ac:dyDescent="0.2">
      <c r="A272" s="413"/>
      <c r="C272" s="417"/>
      <c r="D272" s="415"/>
      <c r="G272" s="177"/>
      <c r="H272" s="178"/>
      <c r="I272" s="178"/>
      <c r="J272" s="178"/>
      <c r="K272" s="178"/>
      <c r="L272" s="178"/>
      <c r="N272" s="415"/>
      <c r="O272" s="416"/>
      <c r="Q272" s="415"/>
      <c r="R272" s="416"/>
      <c r="T272" s="415"/>
      <c r="U272" s="416"/>
      <c r="W272" s="415"/>
      <c r="X272" s="416"/>
      <c r="Z272" s="415"/>
      <c r="AA272" s="416"/>
      <c r="AC272" s="415"/>
      <c r="AD272" s="416"/>
      <c r="AE272" s="417"/>
    </row>
    <row r="273" spans="1:31" s="414" customFormat="1" x14ac:dyDescent="0.2">
      <c r="A273" s="413"/>
      <c r="C273" s="417"/>
      <c r="D273" s="415"/>
      <c r="G273" s="177"/>
      <c r="H273" s="178"/>
      <c r="I273" s="178"/>
      <c r="J273" s="178"/>
      <c r="K273" s="178"/>
      <c r="L273" s="178"/>
      <c r="N273" s="415"/>
      <c r="O273" s="416"/>
      <c r="Q273" s="415"/>
      <c r="R273" s="416"/>
      <c r="T273" s="415"/>
      <c r="U273" s="416"/>
      <c r="W273" s="415"/>
      <c r="X273" s="416"/>
      <c r="Z273" s="415"/>
      <c r="AA273" s="416"/>
      <c r="AC273" s="415"/>
      <c r="AD273" s="416"/>
      <c r="AE273" s="417"/>
    </row>
    <row r="274" spans="1:31" s="414" customFormat="1" x14ac:dyDescent="0.2">
      <c r="A274" s="413"/>
      <c r="C274" s="417"/>
      <c r="D274" s="415"/>
      <c r="G274" s="177"/>
      <c r="H274" s="178"/>
      <c r="I274" s="178"/>
      <c r="J274" s="178"/>
      <c r="K274" s="178"/>
      <c r="L274" s="178"/>
      <c r="N274" s="415"/>
      <c r="O274" s="416"/>
      <c r="Q274" s="415"/>
      <c r="R274" s="416"/>
      <c r="T274" s="415"/>
      <c r="U274" s="416"/>
      <c r="W274" s="415"/>
      <c r="X274" s="416"/>
      <c r="Z274" s="415"/>
      <c r="AA274" s="416"/>
      <c r="AC274" s="415"/>
      <c r="AD274" s="416"/>
      <c r="AE274" s="417"/>
    </row>
    <row r="275" spans="1:31" s="414" customFormat="1" x14ac:dyDescent="0.2">
      <c r="A275" s="413"/>
      <c r="C275" s="417"/>
      <c r="D275" s="415"/>
      <c r="G275" s="177"/>
      <c r="H275" s="178"/>
      <c r="I275" s="178"/>
      <c r="J275" s="178"/>
      <c r="K275" s="178"/>
      <c r="L275" s="178"/>
      <c r="N275" s="415"/>
      <c r="O275" s="416"/>
      <c r="Q275" s="415"/>
      <c r="R275" s="416"/>
      <c r="T275" s="415"/>
      <c r="U275" s="416"/>
      <c r="W275" s="415"/>
      <c r="X275" s="416"/>
      <c r="Z275" s="415"/>
      <c r="AA275" s="416"/>
      <c r="AC275" s="415"/>
      <c r="AD275" s="416"/>
      <c r="AE275" s="417"/>
    </row>
    <row r="276" spans="1:31" s="414" customFormat="1" x14ac:dyDescent="0.2">
      <c r="A276" s="413"/>
      <c r="C276" s="417"/>
      <c r="D276" s="415"/>
      <c r="G276" s="177"/>
      <c r="H276" s="178"/>
      <c r="I276" s="178"/>
      <c r="J276" s="178"/>
      <c r="K276" s="178"/>
      <c r="L276" s="178"/>
      <c r="N276" s="415"/>
      <c r="O276" s="416"/>
      <c r="Q276" s="415"/>
      <c r="R276" s="416"/>
      <c r="T276" s="415"/>
      <c r="U276" s="416"/>
      <c r="W276" s="415"/>
      <c r="X276" s="416"/>
      <c r="Z276" s="415"/>
      <c r="AA276" s="416"/>
      <c r="AC276" s="415"/>
      <c r="AD276" s="416"/>
      <c r="AE276" s="417"/>
    </row>
    <row r="277" spans="1:31" s="414" customFormat="1" x14ac:dyDescent="0.2">
      <c r="A277" s="413"/>
      <c r="C277" s="417"/>
      <c r="D277" s="415"/>
      <c r="G277" s="177"/>
      <c r="H277" s="178"/>
      <c r="I277" s="178"/>
      <c r="J277" s="178"/>
      <c r="K277" s="178"/>
      <c r="L277" s="178"/>
      <c r="N277" s="415"/>
      <c r="O277" s="416"/>
      <c r="Q277" s="415"/>
      <c r="R277" s="416"/>
      <c r="T277" s="415"/>
      <c r="U277" s="416"/>
      <c r="W277" s="415"/>
      <c r="X277" s="416"/>
      <c r="Z277" s="415"/>
      <c r="AA277" s="416"/>
      <c r="AC277" s="415"/>
      <c r="AD277" s="416"/>
      <c r="AE277" s="417"/>
    </row>
    <row r="278" spans="1:31" s="414" customFormat="1" x14ac:dyDescent="0.2">
      <c r="A278" s="413"/>
      <c r="C278" s="417"/>
      <c r="D278" s="415"/>
      <c r="G278" s="177"/>
      <c r="H278" s="178"/>
      <c r="I278" s="178"/>
      <c r="J278" s="178"/>
      <c r="K278" s="178"/>
      <c r="L278" s="178"/>
      <c r="N278" s="415"/>
      <c r="O278" s="416"/>
      <c r="Q278" s="415"/>
      <c r="R278" s="416"/>
      <c r="T278" s="415"/>
      <c r="U278" s="416"/>
      <c r="W278" s="415"/>
      <c r="X278" s="416"/>
      <c r="Z278" s="415"/>
      <c r="AA278" s="416"/>
      <c r="AC278" s="415"/>
      <c r="AD278" s="416"/>
      <c r="AE278" s="417"/>
    </row>
    <row r="279" spans="1:31" s="414" customFormat="1" x14ac:dyDescent="0.2">
      <c r="A279" s="413"/>
      <c r="C279" s="417"/>
      <c r="D279" s="415"/>
      <c r="G279" s="177"/>
      <c r="H279" s="178"/>
      <c r="I279" s="178"/>
      <c r="J279" s="178"/>
      <c r="K279" s="178"/>
      <c r="L279" s="178"/>
      <c r="N279" s="415"/>
      <c r="O279" s="416"/>
      <c r="Q279" s="415"/>
      <c r="R279" s="416"/>
      <c r="T279" s="415"/>
      <c r="U279" s="416"/>
      <c r="W279" s="415"/>
      <c r="X279" s="416"/>
      <c r="Z279" s="415"/>
      <c r="AA279" s="416"/>
      <c r="AC279" s="415"/>
      <c r="AD279" s="416"/>
      <c r="AE279" s="417"/>
    </row>
    <row r="280" spans="1:31" s="414" customFormat="1" x14ac:dyDescent="0.2">
      <c r="A280" s="413"/>
      <c r="C280" s="417"/>
      <c r="D280" s="415"/>
      <c r="G280" s="177"/>
      <c r="H280" s="178"/>
      <c r="I280" s="178"/>
      <c r="J280" s="178"/>
      <c r="K280" s="178"/>
      <c r="L280" s="178"/>
      <c r="N280" s="415"/>
      <c r="O280" s="416"/>
      <c r="Q280" s="415"/>
      <c r="R280" s="416"/>
      <c r="T280" s="415"/>
      <c r="U280" s="416"/>
      <c r="W280" s="415"/>
      <c r="X280" s="416"/>
      <c r="Z280" s="415"/>
      <c r="AA280" s="416"/>
      <c r="AC280" s="415"/>
      <c r="AD280" s="416"/>
      <c r="AE280" s="417"/>
    </row>
    <row r="281" spans="1:31" s="414" customFormat="1" x14ac:dyDescent="0.2">
      <c r="A281" s="413"/>
      <c r="C281" s="417"/>
      <c r="D281" s="415"/>
      <c r="G281" s="177"/>
      <c r="H281" s="178"/>
      <c r="I281" s="178"/>
      <c r="J281" s="178"/>
      <c r="K281" s="178"/>
      <c r="L281" s="178"/>
      <c r="N281" s="415"/>
      <c r="O281" s="416"/>
      <c r="Q281" s="415"/>
      <c r="R281" s="416"/>
      <c r="T281" s="415"/>
      <c r="U281" s="416"/>
      <c r="W281" s="415"/>
      <c r="X281" s="416"/>
      <c r="Z281" s="415"/>
      <c r="AA281" s="416"/>
      <c r="AC281" s="415"/>
      <c r="AD281" s="416"/>
      <c r="AE281" s="417"/>
    </row>
    <row r="282" spans="1:31" s="414" customFormat="1" x14ac:dyDescent="0.2">
      <c r="A282" s="413"/>
      <c r="C282" s="417"/>
      <c r="D282" s="415"/>
      <c r="G282" s="177"/>
      <c r="H282" s="178"/>
      <c r="I282" s="178"/>
      <c r="J282" s="178"/>
      <c r="K282" s="178"/>
      <c r="L282" s="178"/>
      <c r="N282" s="415"/>
      <c r="O282" s="416"/>
      <c r="Q282" s="415"/>
      <c r="R282" s="416"/>
      <c r="T282" s="415"/>
      <c r="U282" s="416"/>
      <c r="W282" s="415"/>
      <c r="X282" s="416"/>
      <c r="Z282" s="415"/>
      <c r="AA282" s="416"/>
      <c r="AC282" s="415"/>
      <c r="AD282" s="416"/>
      <c r="AE282" s="417"/>
    </row>
    <row r="283" spans="1:31" s="414" customFormat="1" x14ac:dyDescent="0.2">
      <c r="A283" s="413"/>
      <c r="C283" s="417"/>
      <c r="D283" s="415"/>
      <c r="G283" s="177"/>
      <c r="H283" s="178"/>
      <c r="I283" s="178"/>
      <c r="J283" s="178"/>
      <c r="K283" s="178"/>
      <c r="L283" s="178"/>
      <c r="N283" s="415"/>
      <c r="O283" s="416"/>
      <c r="Q283" s="415"/>
      <c r="R283" s="416"/>
      <c r="T283" s="415"/>
      <c r="U283" s="416"/>
      <c r="W283" s="415"/>
      <c r="X283" s="416"/>
      <c r="Z283" s="415"/>
      <c r="AA283" s="416"/>
      <c r="AC283" s="415"/>
      <c r="AD283" s="416"/>
      <c r="AE283" s="417"/>
    </row>
    <row r="284" spans="1:31" s="414" customFormat="1" x14ac:dyDescent="0.2">
      <c r="A284" s="413"/>
      <c r="C284" s="417"/>
      <c r="D284" s="415"/>
      <c r="G284" s="177"/>
      <c r="H284" s="178"/>
      <c r="I284" s="178"/>
      <c r="J284" s="178"/>
      <c r="K284" s="178"/>
      <c r="L284" s="178"/>
      <c r="N284" s="415"/>
      <c r="O284" s="416"/>
      <c r="Q284" s="415"/>
      <c r="R284" s="416"/>
      <c r="T284" s="415"/>
      <c r="U284" s="416"/>
      <c r="W284" s="415"/>
      <c r="X284" s="416"/>
      <c r="Z284" s="415"/>
      <c r="AA284" s="416"/>
      <c r="AC284" s="415"/>
      <c r="AD284" s="416"/>
      <c r="AE284" s="417"/>
    </row>
    <row r="285" spans="1:31" s="414" customFormat="1" x14ac:dyDescent="0.2">
      <c r="A285" s="413"/>
      <c r="C285" s="417"/>
      <c r="D285" s="415"/>
      <c r="G285" s="177"/>
      <c r="H285" s="178"/>
      <c r="I285" s="178"/>
      <c r="J285" s="178"/>
      <c r="K285" s="178"/>
      <c r="L285" s="178"/>
      <c r="N285" s="415"/>
      <c r="O285" s="416"/>
      <c r="Q285" s="415"/>
      <c r="R285" s="416"/>
      <c r="T285" s="415"/>
      <c r="U285" s="416"/>
      <c r="W285" s="415"/>
      <c r="X285" s="416"/>
      <c r="Z285" s="415"/>
      <c r="AA285" s="416"/>
      <c r="AC285" s="415"/>
      <c r="AD285" s="416"/>
      <c r="AE285" s="417"/>
    </row>
    <row r="286" spans="1:31" s="414" customFormat="1" x14ac:dyDescent="0.2">
      <c r="A286" s="413"/>
      <c r="C286" s="417"/>
      <c r="D286" s="415"/>
      <c r="G286" s="177"/>
      <c r="H286" s="178"/>
      <c r="I286" s="178"/>
      <c r="J286" s="178"/>
      <c r="K286" s="178"/>
      <c r="L286" s="178"/>
      <c r="N286" s="415"/>
      <c r="O286" s="416"/>
      <c r="Q286" s="415"/>
      <c r="R286" s="416"/>
      <c r="T286" s="415"/>
      <c r="U286" s="416"/>
      <c r="W286" s="415"/>
      <c r="X286" s="416"/>
      <c r="Z286" s="415"/>
      <c r="AA286" s="416"/>
      <c r="AC286" s="415"/>
      <c r="AD286" s="416"/>
      <c r="AE286" s="417"/>
    </row>
    <row r="287" spans="1:31" s="414" customFormat="1" x14ac:dyDescent="0.2">
      <c r="A287" s="413"/>
      <c r="C287" s="417"/>
      <c r="D287" s="415"/>
      <c r="G287" s="177"/>
      <c r="H287" s="178"/>
      <c r="I287" s="178"/>
      <c r="J287" s="178"/>
      <c r="K287" s="178"/>
      <c r="L287" s="178"/>
      <c r="N287" s="415"/>
      <c r="O287" s="416"/>
      <c r="Q287" s="415"/>
      <c r="R287" s="416"/>
      <c r="T287" s="415"/>
      <c r="U287" s="416"/>
      <c r="W287" s="415"/>
      <c r="X287" s="416"/>
      <c r="Z287" s="415"/>
      <c r="AA287" s="416"/>
      <c r="AC287" s="415"/>
      <c r="AD287" s="416"/>
      <c r="AE287" s="417"/>
    </row>
    <row r="288" spans="1:31" s="414" customFormat="1" x14ac:dyDescent="0.2">
      <c r="A288" s="413"/>
      <c r="C288" s="417"/>
      <c r="D288" s="415"/>
      <c r="G288" s="177"/>
      <c r="H288" s="178"/>
      <c r="I288" s="178"/>
      <c r="J288" s="178"/>
      <c r="K288" s="178"/>
      <c r="L288" s="178"/>
      <c r="N288" s="415"/>
      <c r="O288" s="416"/>
      <c r="Q288" s="415"/>
      <c r="R288" s="416"/>
      <c r="T288" s="415"/>
      <c r="U288" s="416"/>
      <c r="W288" s="415"/>
      <c r="X288" s="416"/>
      <c r="Z288" s="415"/>
      <c r="AA288" s="416"/>
      <c r="AC288" s="415"/>
      <c r="AD288" s="416"/>
      <c r="AE288" s="417"/>
    </row>
    <row r="289" spans="1:31" s="414" customFormat="1" x14ac:dyDescent="0.2">
      <c r="A289" s="413"/>
      <c r="C289" s="417"/>
      <c r="D289" s="415"/>
      <c r="G289" s="177"/>
      <c r="H289" s="178"/>
      <c r="I289" s="178"/>
      <c r="J289" s="178"/>
      <c r="K289" s="178"/>
      <c r="L289" s="178"/>
      <c r="N289" s="415"/>
      <c r="O289" s="416"/>
      <c r="Q289" s="415"/>
      <c r="R289" s="416"/>
      <c r="T289" s="415"/>
      <c r="U289" s="416"/>
      <c r="W289" s="415"/>
      <c r="X289" s="416"/>
      <c r="Z289" s="415"/>
      <c r="AA289" s="416"/>
      <c r="AC289" s="415"/>
      <c r="AD289" s="416"/>
      <c r="AE289" s="417"/>
    </row>
    <row r="290" spans="1:31" s="414" customFormat="1" x14ac:dyDescent="0.2">
      <c r="A290" s="413"/>
      <c r="C290" s="417"/>
      <c r="D290" s="415"/>
      <c r="G290" s="177"/>
      <c r="H290" s="178"/>
      <c r="I290" s="178"/>
      <c r="J290" s="178"/>
      <c r="K290" s="178"/>
      <c r="L290" s="178"/>
      <c r="N290" s="415"/>
      <c r="O290" s="416"/>
      <c r="Q290" s="415"/>
      <c r="R290" s="416"/>
      <c r="T290" s="415"/>
      <c r="U290" s="416"/>
      <c r="W290" s="415"/>
      <c r="X290" s="416"/>
      <c r="Z290" s="415"/>
      <c r="AA290" s="416"/>
      <c r="AC290" s="415"/>
      <c r="AD290" s="416"/>
      <c r="AE290" s="417"/>
    </row>
    <row r="291" spans="1:31" s="414" customFormat="1" x14ac:dyDescent="0.2">
      <c r="A291" s="413"/>
      <c r="C291" s="417"/>
      <c r="D291" s="415"/>
      <c r="G291" s="177"/>
      <c r="H291" s="178"/>
      <c r="I291" s="178"/>
      <c r="J291" s="178"/>
      <c r="K291" s="178"/>
      <c r="L291" s="178"/>
      <c r="N291" s="415"/>
      <c r="O291" s="416"/>
      <c r="Q291" s="415"/>
      <c r="R291" s="416"/>
      <c r="T291" s="415"/>
      <c r="U291" s="416"/>
      <c r="W291" s="415"/>
      <c r="X291" s="416"/>
      <c r="Z291" s="415"/>
      <c r="AA291" s="416"/>
      <c r="AC291" s="415"/>
      <c r="AD291" s="416"/>
      <c r="AE291" s="417"/>
    </row>
    <row r="292" spans="1:31" s="414" customFormat="1" x14ac:dyDescent="0.2">
      <c r="A292" s="413"/>
      <c r="C292" s="417"/>
      <c r="D292" s="415"/>
      <c r="G292" s="177"/>
      <c r="H292" s="178"/>
      <c r="I292" s="178"/>
      <c r="J292" s="178"/>
      <c r="K292" s="178"/>
      <c r="L292" s="178"/>
      <c r="N292" s="415"/>
      <c r="O292" s="416"/>
      <c r="Q292" s="415"/>
      <c r="R292" s="416"/>
      <c r="T292" s="415"/>
      <c r="U292" s="416"/>
      <c r="W292" s="415"/>
      <c r="X292" s="416"/>
      <c r="Z292" s="415"/>
      <c r="AA292" s="416"/>
      <c r="AC292" s="415"/>
      <c r="AD292" s="416"/>
      <c r="AE292" s="417"/>
    </row>
    <row r="293" spans="1:31" s="414" customFormat="1" x14ac:dyDescent="0.2">
      <c r="A293" s="413"/>
      <c r="C293" s="417"/>
      <c r="D293" s="415"/>
      <c r="G293" s="177"/>
      <c r="H293" s="178"/>
      <c r="I293" s="178"/>
      <c r="J293" s="178"/>
      <c r="K293" s="178"/>
      <c r="L293" s="178"/>
      <c r="N293" s="415"/>
      <c r="O293" s="416"/>
      <c r="Q293" s="415"/>
      <c r="R293" s="416"/>
      <c r="T293" s="415"/>
      <c r="U293" s="416"/>
      <c r="W293" s="415"/>
      <c r="X293" s="416"/>
      <c r="Z293" s="415"/>
      <c r="AA293" s="416"/>
      <c r="AC293" s="415"/>
      <c r="AD293" s="416"/>
      <c r="AE293" s="417"/>
    </row>
    <row r="294" spans="1:31" s="414" customFormat="1" x14ac:dyDescent="0.2">
      <c r="A294" s="413"/>
      <c r="C294" s="417"/>
      <c r="D294" s="415"/>
      <c r="G294" s="177"/>
      <c r="H294" s="178"/>
      <c r="I294" s="178"/>
      <c r="J294" s="178"/>
      <c r="K294" s="178"/>
      <c r="L294" s="178"/>
      <c r="N294" s="415"/>
      <c r="O294" s="416"/>
      <c r="Q294" s="415"/>
      <c r="R294" s="416"/>
      <c r="T294" s="415"/>
      <c r="U294" s="416"/>
      <c r="W294" s="415"/>
      <c r="X294" s="416"/>
      <c r="Z294" s="415"/>
      <c r="AA294" s="416"/>
      <c r="AC294" s="415"/>
      <c r="AD294" s="416"/>
      <c r="AE294" s="417"/>
    </row>
    <row r="295" spans="1:31" s="414" customFormat="1" x14ac:dyDescent="0.2">
      <c r="A295" s="413"/>
      <c r="C295" s="417"/>
      <c r="D295" s="415"/>
      <c r="G295" s="177"/>
      <c r="H295" s="178"/>
      <c r="I295" s="178"/>
      <c r="J295" s="178"/>
      <c r="K295" s="178"/>
      <c r="L295" s="178"/>
      <c r="N295" s="415"/>
      <c r="O295" s="416"/>
      <c r="Q295" s="415"/>
      <c r="R295" s="416"/>
      <c r="T295" s="415"/>
      <c r="U295" s="416"/>
      <c r="W295" s="415"/>
      <c r="X295" s="416"/>
      <c r="Z295" s="415"/>
      <c r="AA295" s="416"/>
      <c r="AC295" s="415"/>
      <c r="AD295" s="416"/>
      <c r="AE295" s="417"/>
    </row>
    <row r="296" spans="1:31" s="414" customFormat="1" x14ac:dyDescent="0.2">
      <c r="A296" s="413"/>
      <c r="C296" s="417"/>
      <c r="D296" s="415"/>
      <c r="G296" s="177"/>
      <c r="H296" s="178"/>
      <c r="I296" s="178"/>
      <c r="J296" s="178"/>
      <c r="K296" s="178"/>
      <c r="L296" s="178"/>
      <c r="N296" s="415"/>
      <c r="O296" s="416"/>
      <c r="Q296" s="415"/>
      <c r="R296" s="416"/>
      <c r="T296" s="415"/>
      <c r="U296" s="416"/>
      <c r="W296" s="415"/>
      <c r="X296" s="416"/>
      <c r="Z296" s="415"/>
      <c r="AA296" s="416"/>
      <c r="AC296" s="415"/>
      <c r="AD296" s="416"/>
      <c r="AE296" s="417"/>
    </row>
    <row r="297" spans="1:31" s="414" customFormat="1" x14ac:dyDescent="0.2">
      <c r="A297" s="413"/>
      <c r="C297" s="417"/>
      <c r="D297" s="415"/>
      <c r="G297" s="177"/>
      <c r="H297" s="178"/>
      <c r="I297" s="178"/>
      <c r="J297" s="178"/>
      <c r="K297" s="178"/>
      <c r="L297" s="178"/>
      <c r="N297" s="415"/>
      <c r="O297" s="416"/>
      <c r="Q297" s="415"/>
      <c r="R297" s="416"/>
      <c r="T297" s="415"/>
      <c r="U297" s="416"/>
      <c r="W297" s="415"/>
      <c r="X297" s="416"/>
      <c r="Z297" s="415"/>
      <c r="AA297" s="416"/>
      <c r="AC297" s="415"/>
      <c r="AD297" s="416"/>
      <c r="AE297" s="417"/>
    </row>
    <row r="298" spans="1:31" s="414" customFormat="1" x14ac:dyDescent="0.2">
      <c r="A298" s="413"/>
      <c r="C298" s="417"/>
      <c r="D298" s="415"/>
      <c r="G298" s="177"/>
      <c r="H298" s="178"/>
      <c r="I298" s="178"/>
      <c r="J298" s="178"/>
      <c r="K298" s="178"/>
      <c r="L298" s="178"/>
      <c r="N298" s="415"/>
      <c r="O298" s="416"/>
      <c r="Q298" s="415"/>
      <c r="R298" s="416"/>
      <c r="T298" s="415"/>
      <c r="U298" s="416"/>
      <c r="W298" s="415"/>
      <c r="X298" s="416"/>
      <c r="Z298" s="415"/>
      <c r="AA298" s="416"/>
      <c r="AC298" s="415"/>
      <c r="AD298" s="416"/>
      <c r="AE298" s="417"/>
    </row>
    <row r="299" spans="1:31" s="414" customFormat="1" x14ac:dyDescent="0.2">
      <c r="A299" s="413"/>
      <c r="C299" s="417"/>
      <c r="D299" s="415"/>
      <c r="G299" s="177"/>
      <c r="H299" s="178"/>
      <c r="I299" s="178"/>
      <c r="J299" s="178"/>
      <c r="K299" s="178"/>
      <c r="L299" s="178"/>
      <c r="N299" s="415"/>
      <c r="O299" s="416"/>
      <c r="Q299" s="415"/>
      <c r="R299" s="416"/>
      <c r="T299" s="415"/>
      <c r="U299" s="416"/>
      <c r="W299" s="415"/>
      <c r="X299" s="416"/>
      <c r="Z299" s="415"/>
      <c r="AA299" s="416"/>
      <c r="AC299" s="415"/>
      <c r="AD299" s="416"/>
      <c r="AE299" s="417"/>
    </row>
    <row r="300" spans="1:31" s="414" customFormat="1" x14ac:dyDescent="0.2">
      <c r="A300" s="413"/>
      <c r="C300" s="417"/>
      <c r="D300" s="415"/>
      <c r="G300" s="177"/>
      <c r="H300" s="178"/>
      <c r="I300" s="178"/>
      <c r="J300" s="178"/>
      <c r="K300" s="178"/>
      <c r="L300" s="178"/>
      <c r="N300" s="415"/>
      <c r="O300" s="416"/>
      <c r="Q300" s="415"/>
      <c r="R300" s="416"/>
      <c r="T300" s="415"/>
      <c r="U300" s="416"/>
      <c r="W300" s="415"/>
      <c r="X300" s="416"/>
      <c r="Z300" s="415"/>
      <c r="AA300" s="416"/>
      <c r="AC300" s="415"/>
      <c r="AD300" s="416"/>
      <c r="AE300" s="417"/>
    </row>
    <row r="301" spans="1:31" s="414" customFormat="1" x14ac:dyDescent="0.2">
      <c r="A301" s="413"/>
      <c r="C301" s="417"/>
      <c r="D301" s="415"/>
      <c r="G301" s="177"/>
      <c r="H301" s="178"/>
      <c r="I301" s="178"/>
      <c r="J301" s="178"/>
      <c r="K301" s="178"/>
      <c r="L301" s="178"/>
      <c r="N301" s="415"/>
      <c r="O301" s="416"/>
      <c r="Q301" s="415"/>
      <c r="R301" s="416"/>
      <c r="T301" s="415"/>
      <c r="U301" s="416"/>
      <c r="W301" s="415"/>
      <c r="X301" s="416"/>
      <c r="Z301" s="415"/>
      <c r="AA301" s="416"/>
      <c r="AC301" s="415"/>
      <c r="AD301" s="416"/>
      <c r="AE301" s="417"/>
    </row>
    <row r="302" spans="1:31" s="414" customFormat="1" x14ac:dyDescent="0.2">
      <c r="A302" s="413"/>
      <c r="C302" s="417"/>
      <c r="D302" s="415"/>
      <c r="G302" s="177"/>
      <c r="H302" s="178"/>
      <c r="I302" s="178"/>
      <c r="J302" s="178"/>
      <c r="K302" s="178"/>
      <c r="L302" s="178"/>
      <c r="N302" s="415"/>
      <c r="O302" s="416"/>
      <c r="Q302" s="415"/>
      <c r="R302" s="416"/>
      <c r="T302" s="415"/>
      <c r="U302" s="416"/>
      <c r="W302" s="415"/>
      <c r="X302" s="416"/>
      <c r="Z302" s="415"/>
      <c r="AA302" s="416"/>
      <c r="AC302" s="415"/>
      <c r="AD302" s="416"/>
      <c r="AE302" s="417"/>
    </row>
    <row r="303" spans="1:31" s="414" customFormat="1" x14ac:dyDescent="0.2">
      <c r="A303" s="413"/>
      <c r="C303" s="417"/>
      <c r="D303" s="415"/>
      <c r="G303" s="177"/>
      <c r="H303" s="178"/>
      <c r="I303" s="178"/>
      <c r="J303" s="178"/>
      <c r="K303" s="178"/>
      <c r="L303" s="178"/>
      <c r="N303" s="415"/>
      <c r="O303" s="416"/>
      <c r="Q303" s="415"/>
      <c r="R303" s="416"/>
      <c r="T303" s="415"/>
      <c r="U303" s="416"/>
      <c r="W303" s="415"/>
      <c r="X303" s="416"/>
      <c r="Z303" s="415"/>
      <c r="AA303" s="416"/>
      <c r="AC303" s="415"/>
      <c r="AD303" s="416"/>
      <c r="AE303" s="417"/>
    </row>
    <row r="304" spans="1:31" s="414" customFormat="1" x14ac:dyDescent="0.2">
      <c r="A304" s="413"/>
      <c r="C304" s="417"/>
      <c r="D304" s="415"/>
      <c r="G304" s="177"/>
      <c r="H304" s="178"/>
      <c r="I304" s="178"/>
      <c r="J304" s="178"/>
      <c r="K304" s="178"/>
      <c r="L304" s="178"/>
      <c r="N304" s="415"/>
      <c r="O304" s="416"/>
      <c r="Q304" s="415"/>
      <c r="R304" s="416"/>
      <c r="T304" s="415"/>
      <c r="U304" s="416"/>
      <c r="W304" s="415"/>
      <c r="X304" s="416"/>
      <c r="Z304" s="415"/>
      <c r="AA304" s="416"/>
      <c r="AC304" s="415"/>
      <c r="AD304" s="416"/>
      <c r="AE304" s="417"/>
    </row>
    <row r="305" spans="1:31" s="414" customFormat="1" x14ac:dyDescent="0.2">
      <c r="A305" s="413"/>
      <c r="C305" s="417"/>
      <c r="D305" s="415"/>
      <c r="G305" s="177"/>
      <c r="H305" s="178"/>
      <c r="I305" s="178"/>
      <c r="J305" s="178"/>
      <c r="K305" s="178"/>
      <c r="L305" s="178"/>
      <c r="N305" s="415"/>
      <c r="O305" s="416"/>
      <c r="Q305" s="415"/>
      <c r="R305" s="416"/>
      <c r="T305" s="415"/>
      <c r="U305" s="416"/>
      <c r="W305" s="415"/>
      <c r="X305" s="416"/>
      <c r="Z305" s="415"/>
      <c r="AA305" s="416"/>
      <c r="AC305" s="415"/>
      <c r="AD305" s="416"/>
      <c r="AE305" s="417"/>
    </row>
    <row r="306" spans="1:31" s="414" customFormat="1" x14ac:dyDescent="0.2">
      <c r="A306" s="413"/>
      <c r="C306" s="417"/>
      <c r="D306" s="415"/>
      <c r="G306" s="177"/>
      <c r="H306" s="178"/>
      <c r="I306" s="178"/>
      <c r="J306" s="178"/>
      <c r="K306" s="178"/>
      <c r="L306" s="178"/>
      <c r="N306" s="415"/>
      <c r="O306" s="416"/>
      <c r="Q306" s="415"/>
      <c r="R306" s="416"/>
      <c r="T306" s="415"/>
      <c r="U306" s="416"/>
      <c r="W306" s="415"/>
      <c r="X306" s="416"/>
      <c r="Z306" s="415"/>
      <c r="AA306" s="416"/>
      <c r="AC306" s="415"/>
      <c r="AD306" s="416"/>
      <c r="AE306" s="417"/>
    </row>
    <row r="307" spans="1:31" s="414" customFormat="1" x14ac:dyDescent="0.2">
      <c r="A307" s="413"/>
      <c r="C307" s="417"/>
      <c r="D307" s="415"/>
      <c r="G307" s="177"/>
      <c r="H307" s="178"/>
      <c r="I307" s="178"/>
      <c r="J307" s="178"/>
      <c r="K307" s="178"/>
      <c r="L307" s="178"/>
      <c r="N307" s="415"/>
      <c r="O307" s="416"/>
      <c r="Q307" s="415"/>
      <c r="R307" s="416"/>
      <c r="T307" s="415"/>
      <c r="U307" s="416"/>
      <c r="W307" s="415"/>
      <c r="X307" s="416"/>
      <c r="Z307" s="415"/>
      <c r="AA307" s="416"/>
      <c r="AC307" s="415"/>
      <c r="AD307" s="416"/>
      <c r="AE307" s="417"/>
    </row>
    <row r="308" spans="1:31" s="414" customFormat="1" x14ac:dyDescent="0.2">
      <c r="A308" s="413"/>
      <c r="C308" s="417"/>
      <c r="D308" s="415"/>
      <c r="G308" s="177"/>
      <c r="H308" s="178"/>
      <c r="I308" s="178"/>
      <c r="J308" s="178"/>
      <c r="K308" s="178"/>
      <c r="L308" s="178"/>
      <c r="N308" s="415"/>
      <c r="O308" s="416"/>
      <c r="Q308" s="415"/>
      <c r="R308" s="416"/>
      <c r="T308" s="415"/>
      <c r="U308" s="416"/>
      <c r="W308" s="415"/>
      <c r="X308" s="416"/>
      <c r="Z308" s="415"/>
      <c r="AA308" s="416"/>
      <c r="AC308" s="415"/>
      <c r="AD308" s="416"/>
      <c r="AE308" s="417"/>
    </row>
    <row r="309" spans="1:31" s="414" customFormat="1" x14ac:dyDescent="0.2">
      <c r="A309" s="413"/>
      <c r="C309" s="417"/>
      <c r="D309" s="415"/>
      <c r="G309" s="177"/>
      <c r="H309" s="178"/>
      <c r="I309" s="178"/>
      <c r="J309" s="178"/>
      <c r="K309" s="178"/>
      <c r="L309" s="178"/>
      <c r="N309" s="415"/>
      <c r="O309" s="416"/>
      <c r="Q309" s="415"/>
      <c r="R309" s="416"/>
      <c r="T309" s="415"/>
      <c r="U309" s="416"/>
      <c r="W309" s="415"/>
      <c r="X309" s="416"/>
      <c r="Z309" s="415"/>
      <c r="AA309" s="416"/>
      <c r="AC309" s="415"/>
      <c r="AD309" s="416"/>
      <c r="AE309" s="417"/>
    </row>
    <row r="310" spans="1:31" s="414" customFormat="1" x14ac:dyDescent="0.2">
      <c r="A310" s="413"/>
      <c r="C310" s="417"/>
      <c r="D310" s="415"/>
      <c r="G310" s="177"/>
      <c r="H310" s="178"/>
      <c r="I310" s="178"/>
      <c r="J310" s="178"/>
      <c r="K310" s="178"/>
      <c r="L310" s="178"/>
      <c r="N310" s="415"/>
      <c r="O310" s="416"/>
      <c r="Q310" s="415"/>
      <c r="R310" s="416"/>
      <c r="T310" s="415"/>
      <c r="U310" s="416"/>
      <c r="W310" s="415"/>
      <c r="X310" s="416"/>
      <c r="Z310" s="415"/>
      <c r="AA310" s="416"/>
      <c r="AC310" s="415"/>
      <c r="AD310" s="416"/>
      <c r="AE310" s="417"/>
    </row>
    <row r="311" spans="1:31" s="414" customFormat="1" x14ac:dyDescent="0.2">
      <c r="A311" s="413"/>
      <c r="C311" s="417"/>
      <c r="D311" s="415"/>
      <c r="G311" s="177"/>
      <c r="H311" s="178"/>
      <c r="I311" s="178"/>
      <c r="J311" s="178"/>
      <c r="K311" s="178"/>
      <c r="L311" s="178"/>
      <c r="N311" s="415"/>
      <c r="O311" s="416"/>
      <c r="Q311" s="415"/>
      <c r="R311" s="416"/>
      <c r="T311" s="415"/>
      <c r="U311" s="416"/>
      <c r="W311" s="415"/>
      <c r="X311" s="416"/>
      <c r="Z311" s="415"/>
      <c r="AA311" s="416"/>
      <c r="AC311" s="415"/>
      <c r="AD311" s="416"/>
      <c r="AE311" s="417"/>
    </row>
    <row r="312" spans="1:31" s="414" customFormat="1" x14ac:dyDescent="0.2">
      <c r="A312" s="413"/>
      <c r="C312" s="417"/>
      <c r="D312" s="415"/>
      <c r="G312" s="177"/>
      <c r="H312" s="178"/>
      <c r="I312" s="178"/>
      <c r="J312" s="178"/>
      <c r="K312" s="178"/>
      <c r="L312" s="178"/>
      <c r="N312" s="415"/>
      <c r="O312" s="416"/>
      <c r="Q312" s="415"/>
      <c r="R312" s="416"/>
      <c r="T312" s="415"/>
      <c r="U312" s="416"/>
      <c r="W312" s="415"/>
      <c r="X312" s="416"/>
      <c r="Z312" s="415"/>
      <c r="AA312" s="416"/>
      <c r="AC312" s="415"/>
      <c r="AD312" s="416"/>
      <c r="AE312" s="417"/>
    </row>
    <row r="313" spans="1:31" s="414" customFormat="1" x14ac:dyDescent="0.2">
      <c r="A313" s="413"/>
      <c r="C313" s="417"/>
      <c r="D313" s="415"/>
      <c r="G313" s="177"/>
      <c r="H313" s="178"/>
      <c r="I313" s="178"/>
      <c r="J313" s="178"/>
      <c r="K313" s="178"/>
      <c r="L313" s="178"/>
      <c r="N313" s="415"/>
      <c r="O313" s="416"/>
      <c r="Q313" s="415"/>
      <c r="R313" s="416"/>
      <c r="T313" s="415"/>
      <c r="U313" s="416"/>
      <c r="W313" s="415"/>
      <c r="X313" s="416"/>
      <c r="Z313" s="415"/>
      <c r="AA313" s="416"/>
      <c r="AC313" s="415"/>
      <c r="AD313" s="416"/>
      <c r="AE313" s="417"/>
    </row>
    <row r="314" spans="1:31" s="414" customFormat="1" x14ac:dyDescent="0.2">
      <c r="A314" s="413"/>
      <c r="C314" s="417"/>
      <c r="D314" s="415"/>
      <c r="G314" s="177"/>
      <c r="H314" s="178"/>
      <c r="I314" s="178"/>
      <c r="J314" s="178"/>
      <c r="K314" s="178"/>
      <c r="L314" s="178"/>
      <c r="N314" s="415"/>
      <c r="O314" s="416"/>
      <c r="Q314" s="415"/>
      <c r="R314" s="416"/>
      <c r="T314" s="415"/>
      <c r="U314" s="416"/>
      <c r="W314" s="415"/>
      <c r="X314" s="416"/>
      <c r="Z314" s="415"/>
      <c r="AA314" s="416"/>
      <c r="AC314" s="415"/>
      <c r="AD314" s="416"/>
      <c r="AE314" s="417"/>
    </row>
    <row r="315" spans="1:31" s="414" customFormat="1" x14ac:dyDescent="0.2">
      <c r="A315" s="413"/>
      <c r="C315" s="417"/>
      <c r="D315" s="415"/>
      <c r="G315" s="177"/>
      <c r="H315" s="178"/>
      <c r="I315" s="178"/>
      <c r="J315" s="178"/>
      <c r="K315" s="178"/>
      <c r="L315" s="178"/>
      <c r="N315" s="415"/>
      <c r="O315" s="416"/>
      <c r="Q315" s="415"/>
      <c r="R315" s="416"/>
      <c r="T315" s="415"/>
      <c r="U315" s="416"/>
      <c r="W315" s="415"/>
      <c r="X315" s="416"/>
      <c r="Z315" s="415"/>
      <c r="AA315" s="416"/>
      <c r="AC315" s="415"/>
      <c r="AD315" s="416"/>
      <c r="AE315" s="417"/>
    </row>
    <row r="316" spans="1:31" s="414" customFormat="1" x14ac:dyDescent="0.2">
      <c r="A316" s="413"/>
      <c r="C316" s="417"/>
      <c r="D316" s="415"/>
      <c r="G316" s="177"/>
      <c r="H316" s="178"/>
      <c r="I316" s="178"/>
      <c r="J316" s="178"/>
      <c r="K316" s="178"/>
      <c r="L316" s="178"/>
      <c r="N316" s="415"/>
      <c r="O316" s="416"/>
      <c r="Q316" s="415"/>
      <c r="R316" s="416"/>
      <c r="T316" s="415"/>
      <c r="U316" s="416"/>
      <c r="W316" s="415"/>
      <c r="X316" s="416"/>
      <c r="Z316" s="415"/>
      <c r="AA316" s="416"/>
      <c r="AC316" s="415"/>
      <c r="AD316" s="416"/>
      <c r="AE316" s="417"/>
    </row>
    <row r="317" spans="1:31" s="414" customFormat="1" x14ac:dyDescent="0.2">
      <c r="A317" s="413"/>
      <c r="C317" s="417"/>
      <c r="D317" s="415"/>
      <c r="G317" s="177"/>
      <c r="H317" s="178"/>
      <c r="I317" s="178"/>
      <c r="J317" s="178"/>
      <c r="K317" s="178"/>
      <c r="L317" s="178"/>
      <c r="N317" s="415"/>
      <c r="O317" s="416"/>
      <c r="Q317" s="415"/>
      <c r="R317" s="416"/>
      <c r="T317" s="415"/>
      <c r="U317" s="416"/>
      <c r="W317" s="415"/>
      <c r="X317" s="416"/>
      <c r="Z317" s="415"/>
      <c r="AA317" s="416"/>
      <c r="AC317" s="415"/>
      <c r="AD317" s="416"/>
      <c r="AE317" s="417"/>
    </row>
    <row r="318" spans="1:31" s="414" customFormat="1" x14ac:dyDescent="0.2">
      <c r="A318" s="413"/>
      <c r="C318" s="417"/>
      <c r="D318" s="415"/>
      <c r="G318" s="177"/>
      <c r="H318" s="178"/>
      <c r="I318" s="178"/>
      <c r="J318" s="178"/>
      <c r="K318" s="178"/>
      <c r="L318" s="178"/>
      <c r="N318" s="415"/>
      <c r="O318" s="416"/>
      <c r="Q318" s="415"/>
      <c r="R318" s="416"/>
      <c r="T318" s="415"/>
      <c r="U318" s="416"/>
      <c r="W318" s="415"/>
      <c r="X318" s="416"/>
      <c r="Z318" s="415"/>
      <c r="AA318" s="416"/>
      <c r="AC318" s="415"/>
      <c r="AD318" s="416"/>
      <c r="AE318" s="417"/>
    </row>
    <row r="319" spans="1:31" s="414" customFormat="1" x14ac:dyDescent="0.2">
      <c r="A319" s="413"/>
      <c r="C319" s="417"/>
      <c r="D319" s="415"/>
      <c r="G319" s="177"/>
      <c r="H319" s="178"/>
      <c r="I319" s="178"/>
      <c r="J319" s="178"/>
      <c r="K319" s="178"/>
      <c r="L319" s="178"/>
      <c r="N319" s="415"/>
      <c r="O319" s="416"/>
      <c r="Q319" s="415"/>
      <c r="R319" s="416"/>
      <c r="T319" s="415"/>
      <c r="U319" s="416"/>
      <c r="W319" s="415"/>
      <c r="X319" s="416"/>
      <c r="Z319" s="415"/>
      <c r="AA319" s="416"/>
      <c r="AC319" s="415"/>
      <c r="AD319" s="416"/>
      <c r="AE319" s="417"/>
    </row>
    <row r="320" spans="1:31" s="414" customFormat="1" x14ac:dyDescent="0.2">
      <c r="A320" s="413"/>
      <c r="C320" s="417"/>
      <c r="D320" s="415"/>
      <c r="G320" s="177"/>
      <c r="H320" s="178"/>
      <c r="I320" s="178"/>
      <c r="J320" s="178"/>
      <c r="K320" s="178"/>
      <c r="L320" s="178"/>
      <c r="N320" s="415"/>
      <c r="O320" s="416"/>
      <c r="Q320" s="415"/>
      <c r="R320" s="416"/>
      <c r="T320" s="415"/>
      <c r="U320" s="416"/>
      <c r="W320" s="415"/>
      <c r="X320" s="416"/>
      <c r="Z320" s="415"/>
      <c r="AA320" s="416"/>
      <c r="AC320" s="415"/>
      <c r="AD320" s="416"/>
      <c r="AE320" s="417"/>
    </row>
    <row r="321" spans="1:31" s="414" customFormat="1" x14ac:dyDescent="0.2">
      <c r="A321" s="413"/>
      <c r="C321" s="417"/>
      <c r="D321" s="415"/>
      <c r="G321" s="177"/>
      <c r="H321" s="178"/>
      <c r="I321" s="178"/>
      <c r="J321" s="178"/>
      <c r="K321" s="178"/>
      <c r="L321" s="178"/>
      <c r="N321" s="415"/>
      <c r="O321" s="416"/>
      <c r="Q321" s="415"/>
      <c r="R321" s="416"/>
      <c r="T321" s="415"/>
      <c r="U321" s="416"/>
      <c r="W321" s="415"/>
      <c r="X321" s="416"/>
      <c r="Z321" s="415"/>
      <c r="AA321" s="416"/>
      <c r="AC321" s="415"/>
      <c r="AD321" s="416"/>
      <c r="AE321" s="417"/>
    </row>
    <row r="322" spans="1:31" s="414" customFormat="1" x14ac:dyDescent="0.2">
      <c r="A322" s="413"/>
      <c r="C322" s="417"/>
      <c r="D322" s="415"/>
      <c r="G322" s="177"/>
      <c r="H322" s="178"/>
      <c r="I322" s="178"/>
      <c r="J322" s="178"/>
      <c r="K322" s="178"/>
      <c r="L322" s="178"/>
      <c r="N322" s="415"/>
      <c r="O322" s="416"/>
      <c r="Q322" s="415"/>
      <c r="R322" s="416"/>
      <c r="T322" s="415"/>
      <c r="U322" s="416"/>
      <c r="W322" s="415"/>
      <c r="X322" s="416"/>
      <c r="Z322" s="415"/>
      <c r="AA322" s="416"/>
      <c r="AC322" s="415"/>
      <c r="AD322" s="416"/>
      <c r="AE322" s="417"/>
    </row>
    <row r="323" spans="1:31" s="414" customFormat="1" x14ac:dyDescent="0.2">
      <c r="A323" s="413"/>
      <c r="C323" s="417"/>
      <c r="D323" s="415"/>
      <c r="G323" s="177"/>
      <c r="H323" s="178"/>
      <c r="I323" s="178"/>
      <c r="J323" s="178"/>
      <c r="K323" s="178"/>
      <c r="L323" s="178"/>
      <c r="N323" s="415"/>
      <c r="O323" s="416"/>
      <c r="Q323" s="415"/>
      <c r="R323" s="416"/>
      <c r="T323" s="415"/>
      <c r="U323" s="416"/>
      <c r="W323" s="415"/>
      <c r="X323" s="416"/>
      <c r="Z323" s="415"/>
      <c r="AA323" s="416"/>
      <c r="AC323" s="415"/>
      <c r="AD323" s="416"/>
      <c r="AE323" s="417"/>
    </row>
    <row r="324" spans="1:31" s="414" customFormat="1" x14ac:dyDescent="0.2">
      <c r="A324" s="413"/>
      <c r="C324" s="417"/>
      <c r="D324" s="415"/>
      <c r="G324" s="177"/>
      <c r="H324" s="178"/>
      <c r="I324" s="178"/>
      <c r="J324" s="178"/>
      <c r="K324" s="178"/>
      <c r="L324" s="178"/>
      <c r="N324" s="415"/>
      <c r="O324" s="416"/>
      <c r="Q324" s="415"/>
      <c r="R324" s="416"/>
      <c r="T324" s="415"/>
      <c r="U324" s="416"/>
      <c r="W324" s="415"/>
      <c r="X324" s="416"/>
      <c r="Z324" s="415"/>
      <c r="AA324" s="416"/>
      <c r="AC324" s="415"/>
      <c r="AD324" s="416"/>
      <c r="AE324" s="417"/>
    </row>
    <row r="325" spans="1:31" s="414" customFormat="1" x14ac:dyDescent="0.2">
      <c r="A325" s="413"/>
      <c r="C325" s="417"/>
      <c r="D325" s="415"/>
      <c r="G325" s="177"/>
      <c r="H325" s="178"/>
      <c r="I325" s="178"/>
      <c r="J325" s="178"/>
      <c r="K325" s="178"/>
      <c r="L325" s="178"/>
      <c r="N325" s="415"/>
      <c r="O325" s="416"/>
      <c r="Q325" s="415"/>
      <c r="R325" s="416"/>
      <c r="T325" s="415"/>
      <c r="U325" s="416"/>
      <c r="W325" s="415"/>
      <c r="X325" s="416"/>
      <c r="Z325" s="415"/>
      <c r="AA325" s="416"/>
      <c r="AC325" s="415"/>
      <c r="AD325" s="416"/>
      <c r="AE325" s="417"/>
    </row>
  </sheetData>
  <sheetProtection autoFilter="0"/>
  <mergeCells count="14">
    <mergeCell ref="AC25:AD25"/>
    <mergeCell ref="Z18:AA18"/>
    <mergeCell ref="AC18:AD18"/>
    <mergeCell ref="C8:G8"/>
    <mergeCell ref="D15:F15"/>
    <mergeCell ref="Q18:R18"/>
    <mergeCell ref="T18:U18"/>
    <mergeCell ref="W18:X18"/>
    <mergeCell ref="N18:O18"/>
    <mergeCell ref="N25:O25"/>
    <mergeCell ref="Q25:R25"/>
    <mergeCell ref="T25:U25"/>
    <mergeCell ref="W25:X25"/>
    <mergeCell ref="Z25:AA25"/>
  </mergeCells>
  <phoneticPr fontId="25" type="noConversion"/>
  <dataValidations xWindow="1599" yWindow="530" count="3">
    <dataValidation allowBlank="1" showInputMessage="1" showErrorMessage="1" promptTitle="Minimum FTE Recommended" prompt="Pre-populated FTE is recommended minimum staffing level" sqref="Q38:Q39 Z38:Z39 W38:W39 T38:T39 AC38:AC39"/>
    <dataValidation type="decimal" operator="greaterThanOrEqual" allowBlank="1" showInputMessage="1" showErrorMessage="1" promptTitle="Minimum FTE Required" prompt="Pre-populated FTE is required minimum staffing level" sqref="Q33 Z33 W33 T33 AC33">
      <formula1>Q12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Q31 T31 Z31 W31 AC31"/>
  </dataValidations>
  <pageMargins left="0.25" right="0.25" top="0.75" bottom="0.75" header="0.3" footer="0.3"/>
  <pageSetup scale="44" orientation="landscape" horizontalDpi="4294967292" verticalDpi="4294967292" r:id="rId1"/>
  <headerFooter>
    <oddFooter>&amp;C&amp;22DRAFT - DO NOT DISTRIBUTE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88"/>
  <sheetViews>
    <sheetView showGridLines="0" topLeftCell="A2" zoomScale="80" zoomScaleNormal="80" zoomScalePageLayoutView="90" workbookViewId="0">
      <selection activeCell="K13" sqref="K13"/>
    </sheetView>
  </sheetViews>
  <sheetFormatPr defaultColWidth="8.85546875" defaultRowHeight="12.75" outlineLevelRow="1" x14ac:dyDescent="0.2"/>
  <cols>
    <col min="1" max="2" width="37" style="493" customWidth="1"/>
    <col min="3" max="3" width="1.7109375" style="494" customWidth="1"/>
    <col min="4" max="4" width="19.140625" style="493" hidden="1" customWidth="1"/>
    <col min="5" max="9" width="19.140625" style="494" customWidth="1"/>
    <col min="10" max="11" width="8.85546875" style="493"/>
    <col min="12" max="12" width="15" style="493" customWidth="1"/>
    <col min="13" max="16384" width="8.85546875" style="493"/>
  </cols>
  <sheetData>
    <row r="1" spans="1:9" s="490" customFormat="1" hidden="1" x14ac:dyDescent="0.2">
      <c r="B1" s="491"/>
      <c r="D1" s="491"/>
      <c r="E1" s="491"/>
      <c r="F1" s="491"/>
      <c r="G1" s="177"/>
      <c r="H1" s="178"/>
      <c r="I1" s="178"/>
    </row>
    <row r="2" spans="1:9" s="162" customFormat="1" ht="21" x14ac:dyDescent="0.35">
      <c r="A2" s="488" t="str">
        <f>'Start Here - Data Entry '!D3&amp;" - NON-SALARY BUDGET"</f>
        <v>Legacy Options HS - NON-SALARY BUDGET</v>
      </c>
      <c r="E2" s="485" t="s">
        <v>254</v>
      </c>
      <c r="G2" s="329"/>
      <c r="H2" s="329"/>
    </row>
    <row r="3" spans="1:9" s="162" customFormat="1" ht="21" x14ac:dyDescent="0.35">
      <c r="E3" s="485" t="s">
        <v>255</v>
      </c>
      <c r="G3" s="9"/>
      <c r="H3" s="9"/>
    </row>
    <row r="4" spans="1:9" s="162" customFormat="1" ht="21" x14ac:dyDescent="0.35">
      <c r="D4" s="489" t="s">
        <v>336</v>
      </c>
      <c r="E4" s="484" t="s">
        <v>256</v>
      </c>
      <c r="G4" s="301"/>
      <c r="H4" s="331"/>
    </row>
    <row r="5" spans="1:9" s="162" customFormat="1" ht="18.75" x14ac:dyDescent="0.3">
      <c r="A5" s="301"/>
      <c r="E5" s="486" t="s">
        <v>258</v>
      </c>
      <c r="G5" s="330"/>
      <c r="H5" s="330"/>
      <c r="I5" s="330"/>
    </row>
    <row r="6" spans="1:9" s="163" customFormat="1" ht="18.75" x14ac:dyDescent="0.3">
      <c r="A6" s="357"/>
      <c r="B6" s="357"/>
      <c r="C6" s="357"/>
      <c r="D6" s="492"/>
      <c r="E6" s="487" t="s">
        <v>259</v>
      </c>
      <c r="F6" s="357"/>
      <c r="G6" s="356"/>
      <c r="H6" s="356"/>
      <c r="I6" s="303"/>
    </row>
    <row r="7" spans="1:9" ht="16.5" thickBot="1" x14ac:dyDescent="0.3">
      <c r="D7" s="219"/>
      <c r="E7" s="616" t="s">
        <v>437</v>
      </c>
      <c r="F7" s="616" t="s">
        <v>438</v>
      </c>
      <c r="G7" s="616" t="s">
        <v>439</v>
      </c>
      <c r="H7" s="616" t="s">
        <v>440</v>
      </c>
      <c r="I7" s="616" t="s">
        <v>441</v>
      </c>
    </row>
    <row r="8" spans="1:9" s="495" customFormat="1" ht="55.5" customHeight="1" thickBot="1" x14ac:dyDescent="0.25">
      <c r="A8" s="221" t="s">
        <v>222</v>
      </c>
      <c r="B8" s="222"/>
      <c r="C8" s="223"/>
      <c r="D8" s="224" t="s">
        <v>140</v>
      </c>
      <c r="E8" s="224" t="s">
        <v>141</v>
      </c>
      <c r="F8" s="224" t="s">
        <v>142</v>
      </c>
      <c r="G8" s="224" t="s">
        <v>143</v>
      </c>
      <c r="H8" s="224" t="s">
        <v>144</v>
      </c>
      <c r="I8" s="222" t="s">
        <v>145</v>
      </c>
    </row>
    <row r="9" spans="1:9" ht="12.75" customHeight="1" x14ac:dyDescent="0.2">
      <c r="A9" s="556" t="s">
        <v>428</v>
      </c>
      <c r="B9" s="559"/>
      <c r="C9" s="226"/>
      <c r="D9" s="228">
        <v>0</v>
      </c>
      <c r="E9" s="228">
        <v>5364</v>
      </c>
      <c r="F9" s="228">
        <v>6436.8</v>
      </c>
      <c r="G9" s="228">
        <v>7241.4000000000005</v>
      </c>
      <c r="H9" s="228">
        <v>7241.4000000000005</v>
      </c>
      <c r="I9" s="228">
        <v>7241.4000000000005</v>
      </c>
    </row>
    <row r="10" spans="1:9" x14ac:dyDescent="0.2">
      <c r="A10" s="556" t="s">
        <v>50</v>
      </c>
      <c r="B10" s="560"/>
      <c r="C10" s="226"/>
      <c r="D10" s="228">
        <v>0</v>
      </c>
      <c r="E10" s="228">
        <v>10000</v>
      </c>
      <c r="F10" s="228">
        <v>12000</v>
      </c>
      <c r="G10" s="228">
        <v>13500</v>
      </c>
      <c r="H10" s="228">
        <v>13500</v>
      </c>
      <c r="I10" s="228">
        <v>13500</v>
      </c>
    </row>
    <row r="11" spans="1:9" x14ac:dyDescent="0.2">
      <c r="A11" s="556" t="s">
        <v>387</v>
      </c>
      <c r="B11" s="560"/>
      <c r="C11" s="226"/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8">
        <v>0</v>
      </c>
    </row>
    <row r="12" spans="1:9" x14ac:dyDescent="0.2">
      <c r="A12" s="556" t="s">
        <v>388</v>
      </c>
      <c r="B12" s="560"/>
      <c r="C12" s="226"/>
      <c r="D12" s="228">
        <v>0</v>
      </c>
      <c r="E12" s="228">
        <v>0</v>
      </c>
      <c r="F12" s="228">
        <v>0</v>
      </c>
      <c r="G12" s="228">
        <v>0</v>
      </c>
      <c r="H12" s="228">
        <v>0</v>
      </c>
      <c r="I12" s="228">
        <v>0</v>
      </c>
    </row>
    <row r="13" spans="1:9" x14ac:dyDescent="0.2">
      <c r="A13" s="556" t="s">
        <v>395</v>
      </c>
      <c r="B13" s="560"/>
      <c r="C13" s="226"/>
      <c r="D13" s="228">
        <v>0</v>
      </c>
      <c r="E13" s="228">
        <f>52278+1920</f>
        <v>54198</v>
      </c>
      <c r="F13" s="228">
        <v>65037.599999999999</v>
      </c>
      <c r="G13" s="228">
        <v>73167.3</v>
      </c>
      <c r="H13" s="228">
        <v>73167.3</v>
      </c>
      <c r="I13" s="228">
        <v>73167.3</v>
      </c>
    </row>
    <row r="14" spans="1:9" x14ac:dyDescent="0.2">
      <c r="A14" s="556" t="s">
        <v>396</v>
      </c>
      <c r="B14" s="560"/>
      <c r="C14" s="226"/>
      <c r="D14" s="228">
        <v>0</v>
      </c>
      <c r="E14" s="228">
        <v>0</v>
      </c>
      <c r="F14" s="228">
        <v>0</v>
      </c>
      <c r="G14" s="228">
        <v>0</v>
      </c>
      <c r="H14" s="228">
        <v>0</v>
      </c>
      <c r="I14" s="228">
        <v>0</v>
      </c>
    </row>
    <row r="15" spans="1:9" x14ac:dyDescent="0.2">
      <c r="A15" s="556" t="s">
        <v>389</v>
      </c>
      <c r="B15" s="560"/>
      <c r="C15" s="226"/>
      <c r="D15" s="228">
        <v>0</v>
      </c>
      <c r="E15" s="228">
        <v>0</v>
      </c>
      <c r="F15" s="228">
        <v>0</v>
      </c>
      <c r="G15" s="228">
        <v>0</v>
      </c>
      <c r="H15" s="228">
        <v>0</v>
      </c>
      <c r="I15" s="228">
        <v>0</v>
      </c>
    </row>
    <row r="16" spans="1:9" x14ac:dyDescent="0.2">
      <c r="A16" s="556" t="s">
        <v>390</v>
      </c>
      <c r="B16" s="560"/>
      <c r="C16" s="226"/>
      <c r="D16" s="228">
        <v>0</v>
      </c>
      <c r="E16" s="228">
        <v>0</v>
      </c>
      <c r="F16" s="228">
        <v>0</v>
      </c>
      <c r="G16" s="228">
        <v>0</v>
      </c>
      <c r="H16" s="228">
        <v>0</v>
      </c>
      <c r="I16" s="228">
        <v>0</v>
      </c>
    </row>
    <row r="17" spans="1:12" x14ac:dyDescent="0.2">
      <c r="A17" s="556" t="s">
        <v>391</v>
      </c>
      <c r="B17" s="560"/>
      <c r="C17" s="226"/>
      <c r="D17" s="228">
        <v>0</v>
      </c>
      <c r="E17" s="228">
        <v>0</v>
      </c>
      <c r="F17" s="228">
        <v>0</v>
      </c>
      <c r="G17" s="228">
        <v>0</v>
      </c>
      <c r="H17" s="228">
        <v>0</v>
      </c>
      <c r="I17" s="228">
        <v>0</v>
      </c>
    </row>
    <row r="18" spans="1:12" x14ac:dyDescent="0.2">
      <c r="A18" s="556" t="s">
        <v>392</v>
      </c>
      <c r="B18" s="560"/>
      <c r="C18" s="226"/>
      <c r="D18" s="228">
        <v>0</v>
      </c>
      <c r="E18" s="228">
        <v>17877</v>
      </c>
      <c r="F18" s="228">
        <v>21452.399999999998</v>
      </c>
      <c r="G18" s="228">
        <v>24133.95</v>
      </c>
      <c r="H18" s="228">
        <v>24133.95</v>
      </c>
      <c r="I18" s="228">
        <v>24133.95</v>
      </c>
    </row>
    <row r="19" spans="1:12" x14ac:dyDescent="0.2">
      <c r="A19" s="557" t="s">
        <v>393</v>
      </c>
      <c r="B19" s="560"/>
      <c r="C19" s="226"/>
      <c r="D19" s="228">
        <v>0</v>
      </c>
      <c r="E19" s="228">
        <v>750</v>
      </c>
      <c r="F19" s="228">
        <v>900</v>
      </c>
      <c r="G19" s="228">
        <v>1012.5000000000001</v>
      </c>
      <c r="H19" s="228">
        <v>1012.5000000000001</v>
      </c>
      <c r="I19" s="228">
        <v>1012.5000000000001</v>
      </c>
    </row>
    <row r="20" spans="1:12" x14ac:dyDescent="0.2">
      <c r="A20" s="556" t="s">
        <v>394</v>
      </c>
      <c r="B20" s="560"/>
      <c r="C20" s="226"/>
      <c r="D20" s="228">
        <v>0</v>
      </c>
      <c r="E20" s="228">
        <f>750+2500</f>
        <v>3250</v>
      </c>
      <c r="F20" s="228">
        <v>3900</v>
      </c>
      <c r="G20" s="228">
        <v>4387.5</v>
      </c>
      <c r="H20" s="228">
        <v>4387.5</v>
      </c>
      <c r="I20" s="228">
        <v>4387.5</v>
      </c>
    </row>
    <row r="21" spans="1:12" x14ac:dyDescent="0.2">
      <c r="A21" s="558" t="s">
        <v>397</v>
      </c>
      <c r="B21" s="560"/>
      <c r="C21" s="226"/>
      <c r="D21" s="228"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</row>
    <row r="22" spans="1:12" x14ac:dyDescent="0.2">
      <c r="A22" s="556" t="s">
        <v>406</v>
      </c>
      <c r="B22" s="560"/>
      <c r="C22" s="226"/>
      <c r="D22" s="228">
        <v>0</v>
      </c>
      <c r="E22" s="228">
        <v>10000</v>
      </c>
      <c r="F22" s="228">
        <v>12000</v>
      </c>
      <c r="G22" s="228">
        <v>13500</v>
      </c>
      <c r="H22" s="228">
        <v>13500</v>
      </c>
      <c r="I22" s="228">
        <v>13500</v>
      </c>
    </row>
    <row r="23" spans="1:12" x14ac:dyDescent="0.2">
      <c r="A23" s="556" t="s">
        <v>390</v>
      </c>
      <c r="B23" s="560"/>
      <c r="C23" s="226"/>
      <c r="D23" s="228">
        <v>0</v>
      </c>
      <c r="E23" s="228">
        <f>5000+7500+30000</f>
        <v>42500</v>
      </c>
      <c r="F23" s="228">
        <v>51000</v>
      </c>
      <c r="G23" s="228">
        <v>57375.000000000007</v>
      </c>
      <c r="H23" s="228">
        <v>57375.000000000007</v>
      </c>
      <c r="I23" s="228">
        <v>57375.000000000007</v>
      </c>
    </row>
    <row r="24" spans="1:12" x14ac:dyDescent="0.2">
      <c r="A24" s="556" t="s">
        <v>410</v>
      </c>
      <c r="B24" s="561"/>
      <c r="C24" s="226"/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</row>
    <row r="25" spans="1:12" x14ac:dyDescent="0.2">
      <c r="A25" s="557" t="s">
        <v>411</v>
      </c>
      <c r="B25" s="560"/>
      <c r="C25" s="226"/>
      <c r="D25" s="228">
        <v>0</v>
      </c>
      <c r="E25" s="228">
        <v>5000</v>
      </c>
      <c r="F25" s="228">
        <v>6000</v>
      </c>
      <c r="G25" s="228">
        <v>6750</v>
      </c>
      <c r="H25" s="228">
        <v>6750</v>
      </c>
      <c r="I25" s="228">
        <v>6750</v>
      </c>
    </row>
    <row r="26" spans="1:12" x14ac:dyDescent="0.2">
      <c r="A26" s="556" t="s">
        <v>427</v>
      </c>
      <c r="B26" s="560"/>
      <c r="C26" s="226"/>
      <c r="D26" s="228">
        <v>0</v>
      </c>
      <c r="E26" s="228">
        <f>414+1000</f>
        <v>1414</v>
      </c>
      <c r="F26" s="228">
        <v>1696.8</v>
      </c>
      <c r="G26" s="228">
        <v>1908.9</v>
      </c>
      <c r="H26" s="228">
        <v>1908.9</v>
      </c>
      <c r="I26" s="228">
        <v>1908.9</v>
      </c>
      <c r="L26" s="496"/>
    </row>
    <row r="27" spans="1:12" ht="13.5" thickBot="1" x14ac:dyDescent="0.25">
      <c r="A27" s="558"/>
      <c r="B27" s="561"/>
      <c r="C27" s="226"/>
      <c r="D27" s="228">
        <v>0</v>
      </c>
      <c r="E27" s="228">
        <v>0</v>
      </c>
      <c r="F27" s="228">
        <v>0</v>
      </c>
      <c r="G27" s="228">
        <v>0</v>
      </c>
      <c r="H27" s="228">
        <v>0</v>
      </c>
      <c r="I27" s="228">
        <v>0</v>
      </c>
    </row>
    <row r="28" spans="1:12" ht="13.5" thickBot="1" x14ac:dyDescent="0.25">
      <c r="A28" s="232" t="s">
        <v>223</v>
      </c>
      <c r="B28" s="233"/>
      <c r="C28" s="226"/>
      <c r="D28" s="234">
        <f t="shared" ref="D28:I28" si="0">SUM(D9:D27)</f>
        <v>0</v>
      </c>
      <c r="E28" s="234">
        <f t="shared" si="0"/>
        <v>150353</v>
      </c>
      <c r="F28" s="234">
        <f t="shared" si="0"/>
        <v>180423.59999999998</v>
      </c>
      <c r="G28" s="234">
        <f t="shared" si="0"/>
        <v>202976.55000000002</v>
      </c>
      <c r="H28" s="234">
        <f t="shared" si="0"/>
        <v>202976.55000000002</v>
      </c>
      <c r="I28" s="235">
        <f t="shared" si="0"/>
        <v>202976.55000000002</v>
      </c>
    </row>
    <row r="29" spans="1:12" ht="13.5" outlineLevel="1" thickBot="1" x14ac:dyDescent="0.25">
      <c r="A29" s="497"/>
      <c r="B29" s="497"/>
      <c r="C29" s="236"/>
      <c r="D29" s="237"/>
      <c r="E29" s="238"/>
      <c r="F29" s="238"/>
      <c r="G29" s="238"/>
      <c r="H29" s="238"/>
      <c r="I29" s="238"/>
    </row>
    <row r="30" spans="1:12" outlineLevel="1" x14ac:dyDescent="0.2">
      <c r="A30" s="239"/>
      <c r="B30" s="240"/>
      <c r="C30" s="226"/>
      <c r="D30" s="228">
        <v>0</v>
      </c>
      <c r="E30" s="228">
        <v>0</v>
      </c>
      <c r="F30" s="228">
        <v>0</v>
      </c>
      <c r="G30" s="228">
        <v>0</v>
      </c>
      <c r="H30" s="228">
        <v>0</v>
      </c>
      <c r="I30" s="229">
        <v>0</v>
      </c>
    </row>
    <row r="31" spans="1:12" outlineLevel="1" x14ac:dyDescent="0.2">
      <c r="A31" s="241"/>
      <c r="B31" s="242"/>
      <c r="C31" s="226"/>
      <c r="D31" s="228">
        <v>0</v>
      </c>
      <c r="E31" s="228">
        <v>0</v>
      </c>
      <c r="F31" s="228">
        <v>0</v>
      </c>
      <c r="G31" s="228">
        <v>0</v>
      </c>
      <c r="H31" s="228">
        <v>0</v>
      </c>
      <c r="I31" s="229">
        <v>0</v>
      </c>
    </row>
    <row r="32" spans="1:12" outlineLevel="1" x14ac:dyDescent="0.2">
      <c r="A32" s="241"/>
      <c r="B32" s="242"/>
      <c r="C32" s="226"/>
      <c r="D32" s="228">
        <v>0</v>
      </c>
      <c r="E32" s="228">
        <v>0</v>
      </c>
      <c r="F32" s="228">
        <v>0</v>
      </c>
      <c r="G32" s="228">
        <v>0</v>
      </c>
      <c r="H32" s="228">
        <v>0</v>
      </c>
      <c r="I32" s="229">
        <v>0</v>
      </c>
    </row>
    <row r="33" spans="1:9" outlineLevel="1" x14ac:dyDescent="0.2">
      <c r="A33" s="241"/>
      <c r="B33" s="242"/>
      <c r="C33" s="226"/>
      <c r="D33" s="228">
        <v>0</v>
      </c>
      <c r="E33" s="228">
        <v>0</v>
      </c>
      <c r="F33" s="228">
        <v>0</v>
      </c>
      <c r="G33" s="228">
        <v>0</v>
      </c>
      <c r="H33" s="228">
        <v>0</v>
      </c>
      <c r="I33" s="229">
        <v>0</v>
      </c>
    </row>
    <row r="34" spans="1:9" outlineLevel="1" x14ac:dyDescent="0.2">
      <c r="A34" s="241"/>
      <c r="B34" s="242"/>
      <c r="C34" s="226"/>
      <c r="D34" s="228">
        <v>0</v>
      </c>
      <c r="E34" s="228">
        <v>0</v>
      </c>
      <c r="F34" s="228">
        <v>0</v>
      </c>
      <c r="G34" s="228">
        <v>0</v>
      </c>
      <c r="H34" s="228">
        <v>0</v>
      </c>
      <c r="I34" s="229">
        <v>0</v>
      </c>
    </row>
    <row r="35" spans="1:9" outlineLevel="1" x14ac:dyDescent="0.2">
      <c r="A35" s="241"/>
      <c r="B35" s="242"/>
      <c r="C35" s="226"/>
      <c r="D35" s="228">
        <v>0</v>
      </c>
      <c r="E35" s="228">
        <v>0</v>
      </c>
      <c r="F35" s="228">
        <v>0</v>
      </c>
      <c r="G35" s="228">
        <v>0</v>
      </c>
      <c r="H35" s="228">
        <v>0</v>
      </c>
      <c r="I35" s="229">
        <v>0</v>
      </c>
    </row>
    <row r="36" spans="1:9" outlineLevel="1" x14ac:dyDescent="0.2">
      <c r="A36" s="241"/>
      <c r="B36" s="242"/>
      <c r="C36" s="226"/>
      <c r="D36" s="228">
        <v>0</v>
      </c>
      <c r="E36" s="228">
        <v>0</v>
      </c>
      <c r="F36" s="228">
        <v>0</v>
      </c>
      <c r="G36" s="228">
        <v>0</v>
      </c>
      <c r="H36" s="228">
        <v>0</v>
      </c>
      <c r="I36" s="229">
        <v>0</v>
      </c>
    </row>
    <row r="37" spans="1:9" outlineLevel="1" x14ac:dyDescent="0.2">
      <c r="A37" s="241"/>
      <c r="B37" s="242"/>
      <c r="C37" s="226"/>
      <c r="D37" s="228">
        <v>0</v>
      </c>
      <c r="E37" s="228">
        <v>0</v>
      </c>
      <c r="F37" s="228">
        <v>0</v>
      </c>
      <c r="G37" s="228">
        <v>0</v>
      </c>
      <c r="H37" s="228">
        <v>0</v>
      </c>
      <c r="I37" s="229">
        <v>0</v>
      </c>
    </row>
    <row r="38" spans="1:9" outlineLevel="1" x14ac:dyDescent="0.2">
      <c r="A38" s="241"/>
      <c r="B38" s="242"/>
      <c r="C38" s="226"/>
      <c r="D38" s="228">
        <v>0</v>
      </c>
      <c r="E38" s="228">
        <v>0</v>
      </c>
      <c r="F38" s="228">
        <v>0</v>
      </c>
      <c r="G38" s="228">
        <v>0</v>
      </c>
      <c r="H38" s="228">
        <v>0</v>
      </c>
      <c r="I38" s="229">
        <v>0</v>
      </c>
    </row>
    <row r="39" spans="1:9" outlineLevel="1" x14ac:dyDescent="0.2">
      <c r="A39" s="241"/>
      <c r="B39" s="242"/>
      <c r="C39" s="226"/>
      <c r="D39" s="228">
        <v>0</v>
      </c>
      <c r="E39" s="228">
        <v>0</v>
      </c>
      <c r="F39" s="228">
        <v>0</v>
      </c>
      <c r="G39" s="228">
        <v>0</v>
      </c>
      <c r="H39" s="228">
        <v>0</v>
      </c>
      <c r="I39" s="229">
        <v>0</v>
      </c>
    </row>
    <row r="40" spans="1:9" outlineLevel="1" x14ac:dyDescent="0.2">
      <c r="A40" s="241"/>
      <c r="B40" s="242"/>
      <c r="C40" s="226"/>
      <c r="D40" s="228">
        <v>0</v>
      </c>
      <c r="E40" s="228">
        <v>0</v>
      </c>
      <c r="F40" s="228">
        <v>0</v>
      </c>
      <c r="G40" s="228">
        <v>0</v>
      </c>
      <c r="H40" s="228">
        <v>0</v>
      </c>
      <c r="I40" s="229">
        <v>0</v>
      </c>
    </row>
    <row r="41" spans="1:9" outlineLevel="1" x14ac:dyDescent="0.2">
      <c r="A41" s="241"/>
      <c r="B41" s="242"/>
      <c r="C41" s="226"/>
      <c r="D41" s="228">
        <v>0</v>
      </c>
      <c r="E41" s="228">
        <v>0</v>
      </c>
      <c r="F41" s="228">
        <v>0</v>
      </c>
      <c r="G41" s="228">
        <v>0</v>
      </c>
      <c r="H41" s="228">
        <v>0</v>
      </c>
      <c r="I41" s="229">
        <v>0</v>
      </c>
    </row>
    <row r="42" spans="1:9" outlineLevel="1" x14ac:dyDescent="0.2">
      <c r="A42" s="241"/>
      <c r="B42" s="242"/>
      <c r="C42" s="226"/>
      <c r="D42" s="228">
        <v>0</v>
      </c>
      <c r="E42" s="228">
        <v>0</v>
      </c>
      <c r="F42" s="228">
        <v>0</v>
      </c>
      <c r="G42" s="228">
        <v>0</v>
      </c>
      <c r="H42" s="228">
        <v>0</v>
      </c>
      <c r="I42" s="229">
        <v>0</v>
      </c>
    </row>
    <row r="43" spans="1:9" ht="13.5" outlineLevel="1" thickBot="1" x14ac:dyDescent="0.25">
      <c r="A43" s="243"/>
      <c r="B43" s="244"/>
      <c r="C43" s="226"/>
      <c r="D43" s="230">
        <v>0</v>
      </c>
      <c r="E43" s="230">
        <v>0</v>
      </c>
      <c r="F43" s="230">
        <v>0</v>
      </c>
      <c r="G43" s="230">
        <v>0</v>
      </c>
      <c r="H43" s="230">
        <v>0</v>
      </c>
      <c r="I43" s="231">
        <v>0</v>
      </c>
    </row>
    <row r="44" spans="1:9" ht="13.5" outlineLevel="1" thickBot="1" x14ac:dyDescent="0.25">
      <c r="A44" s="232" t="s">
        <v>224</v>
      </c>
      <c r="B44" s="233"/>
      <c r="C44" s="226"/>
      <c r="D44" s="234">
        <f t="shared" ref="D44:I44" si="1">SUM(D30:D43)</f>
        <v>0</v>
      </c>
      <c r="E44" s="234">
        <f t="shared" si="1"/>
        <v>0</v>
      </c>
      <c r="F44" s="234">
        <f t="shared" si="1"/>
        <v>0</v>
      </c>
      <c r="G44" s="234">
        <f t="shared" si="1"/>
        <v>0</v>
      </c>
      <c r="H44" s="234">
        <f t="shared" si="1"/>
        <v>0</v>
      </c>
      <c r="I44" s="234">
        <f t="shared" si="1"/>
        <v>0</v>
      </c>
    </row>
    <row r="45" spans="1:9" ht="13.5" thickBot="1" x14ac:dyDescent="0.25">
      <c r="A45" s="245"/>
      <c r="B45" s="245"/>
      <c r="C45" s="226"/>
      <c r="D45" s="237"/>
      <c r="E45" s="238"/>
      <c r="F45" s="238"/>
      <c r="G45" s="238"/>
      <c r="H45" s="238"/>
      <c r="I45" s="238"/>
    </row>
    <row r="46" spans="1:9" ht="13.5" thickBot="1" x14ac:dyDescent="0.25">
      <c r="A46" s="365" t="s">
        <v>405</v>
      </c>
      <c r="B46" s="511"/>
      <c r="C46" s="248"/>
      <c r="D46" s="582" t="s">
        <v>147</v>
      </c>
      <c r="E46" s="582">
        <f>IF(('Start Here - Data Entry '!G26-'Start Here - Data Entry '!G22)&gt;0,'Step 4 - Non-Salary'!E28/('Start Here - Data Entry '!G26-'Start Here - Data Entry '!G22),"")</f>
        <v>2505.8833333333332</v>
      </c>
      <c r="F46" s="582">
        <f>IF(('Start Here - Data Entry '!H26-'Start Here - Data Entry '!H22)&gt;0,'Step 4 - Non-Salary'!F28/('Start Here - Data Entry '!H26-'Start Here - Data Entry '!H22),"")</f>
        <v>1503.5299999999997</v>
      </c>
      <c r="G46" s="582">
        <f>IF(('Start Here - Data Entry '!I26-'Start Here - Data Entry '!I22)&gt;0,'Step 4 - Non-Salary'!G28/('Start Here - Data Entry '!I26-'Start Here - Data Entry '!I22),"")</f>
        <v>1127.6475</v>
      </c>
      <c r="H46" s="582">
        <f>IF(('Start Here - Data Entry '!J26-'Start Here - Data Entry '!J22)&gt;0,'Step 4 - Non-Salary'!H28/('Start Here - Data Entry '!J26-'Start Here - Data Entry '!J22),"")</f>
        <v>845.73562500000003</v>
      </c>
      <c r="I46" s="583">
        <f>IF(('Start Here - Data Entry '!K26-'Start Here - Data Entry '!K22)&gt;0,'Step 4 - Non-Salary'!I28/('Start Here - Data Entry '!K26-'Start Here - Data Entry '!K22),"")</f>
        <v>845.73562500000003</v>
      </c>
    </row>
    <row r="47" spans="1:9" ht="13.5" thickBot="1" x14ac:dyDescent="0.25">
      <c r="A47" s="245"/>
      <c r="B47" s="245"/>
      <c r="C47" s="226"/>
      <c r="D47" s="237"/>
      <c r="E47" s="238"/>
      <c r="F47" s="238"/>
      <c r="G47" s="238"/>
      <c r="H47" s="238"/>
      <c r="I47" s="238"/>
    </row>
    <row r="48" spans="1:9" s="498" customFormat="1" ht="24" customHeight="1" outlineLevel="1" thickBot="1" x14ac:dyDescent="0.25">
      <c r="A48" s="246" t="s">
        <v>225</v>
      </c>
      <c r="B48" s="247"/>
      <c r="C48" s="248"/>
      <c r="D48" s="228">
        <v>0</v>
      </c>
      <c r="E48" s="228">
        <v>0</v>
      </c>
      <c r="F48" s="228">
        <v>0</v>
      </c>
      <c r="G48" s="228">
        <v>0</v>
      </c>
      <c r="H48" s="228">
        <v>0</v>
      </c>
      <c r="I48" s="228">
        <v>0</v>
      </c>
    </row>
    <row r="49" spans="1:9" ht="13.5" thickBot="1" x14ac:dyDescent="0.25">
      <c r="C49" s="499"/>
    </row>
    <row r="50" spans="1:9" s="498" customFormat="1" ht="36.75" customHeight="1" thickBot="1" x14ac:dyDescent="0.3">
      <c r="A50" s="249" t="s">
        <v>226</v>
      </c>
      <c r="B50" s="247"/>
      <c r="C50" s="248"/>
      <c r="D50" s="250">
        <f t="shared" ref="D50:I50" si="2">D44+D28+D48</f>
        <v>0</v>
      </c>
      <c r="E50" s="250">
        <f t="shared" si="2"/>
        <v>150353</v>
      </c>
      <c r="F50" s="250">
        <f t="shared" si="2"/>
        <v>180423.59999999998</v>
      </c>
      <c r="G50" s="250">
        <f t="shared" si="2"/>
        <v>202976.55000000002</v>
      </c>
      <c r="H50" s="250">
        <f t="shared" si="2"/>
        <v>202976.55000000002</v>
      </c>
      <c r="I50" s="250">
        <f t="shared" si="2"/>
        <v>202976.55000000002</v>
      </c>
    </row>
    <row r="51" spans="1:9" x14ac:dyDescent="0.2">
      <c r="C51" s="499"/>
    </row>
    <row r="52" spans="1:9" x14ac:dyDescent="0.2">
      <c r="C52" s="493"/>
      <c r="E52" s="493"/>
      <c r="F52" s="493"/>
      <c r="G52" s="493"/>
      <c r="H52" s="493"/>
      <c r="I52" s="493"/>
    </row>
    <row r="53" spans="1:9" x14ac:dyDescent="0.2">
      <c r="C53" s="499"/>
    </row>
    <row r="54" spans="1:9" x14ac:dyDescent="0.2">
      <c r="C54" s="499"/>
    </row>
    <row r="55" spans="1:9" x14ac:dyDescent="0.2">
      <c r="C55" s="499"/>
    </row>
    <row r="56" spans="1:9" x14ac:dyDescent="0.2">
      <c r="C56" s="499"/>
    </row>
    <row r="57" spans="1:9" x14ac:dyDescent="0.2">
      <c r="C57" s="499"/>
    </row>
    <row r="58" spans="1:9" x14ac:dyDescent="0.2">
      <c r="C58" s="499"/>
    </row>
    <row r="59" spans="1:9" x14ac:dyDescent="0.2">
      <c r="C59" s="499"/>
    </row>
    <row r="60" spans="1:9" x14ac:dyDescent="0.2">
      <c r="C60" s="499"/>
    </row>
    <row r="61" spans="1:9" x14ac:dyDescent="0.2">
      <c r="C61" s="499"/>
    </row>
    <row r="62" spans="1:9" x14ac:dyDescent="0.2">
      <c r="C62" s="499"/>
    </row>
    <row r="63" spans="1:9" x14ac:dyDescent="0.2">
      <c r="C63" s="499"/>
    </row>
    <row r="64" spans="1:9" x14ac:dyDescent="0.2">
      <c r="C64" s="499"/>
    </row>
    <row r="65" spans="3:3" x14ac:dyDescent="0.2">
      <c r="C65" s="499"/>
    </row>
    <row r="66" spans="3:3" x14ac:dyDescent="0.2">
      <c r="C66" s="499"/>
    </row>
    <row r="67" spans="3:3" x14ac:dyDescent="0.2">
      <c r="C67" s="499"/>
    </row>
    <row r="68" spans="3:3" x14ac:dyDescent="0.2">
      <c r="C68" s="499"/>
    </row>
    <row r="69" spans="3:3" x14ac:dyDescent="0.2">
      <c r="C69" s="499"/>
    </row>
    <row r="70" spans="3:3" x14ac:dyDescent="0.2">
      <c r="C70" s="499"/>
    </row>
    <row r="71" spans="3:3" x14ac:dyDescent="0.2">
      <c r="C71" s="499"/>
    </row>
    <row r="72" spans="3:3" x14ac:dyDescent="0.2">
      <c r="C72" s="499"/>
    </row>
    <row r="73" spans="3:3" x14ac:dyDescent="0.2">
      <c r="C73" s="499"/>
    </row>
    <row r="74" spans="3:3" x14ac:dyDescent="0.2">
      <c r="C74" s="499"/>
    </row>
    <row r="75" spans="3:3" x14ac:dyDescent="0.2">
      <c r="C75" s="499"/>
    </row>
    <row r="76" spans="3:3" x14ac:dyDescent="0.2">
      <c r="C76" s="499"/>
    </row>
    <row r="77" spans="3:3" x14ac:dyDescent="0.2">
      <c r="C77" s="499"/>
    </row>
    <row r="78" spans="3:3" x14ac:dyDescent="0.2">
      <c r="C78" s="499"/>
    </row>
    <row r="79" spans="3:3" x14ac:dyDescent="0.2">
      <c r="C79" s="499"/>
    </row>
    <row r="80" spans="3:3" x14ac:dyDescent="0.2">
      <c r="C80" s="499"/>
    </row>
    <row r="81" spans="3:3" x14ac:dyDescent="0.2">
      <c r="C81" s="499"/>
    </row>
    <row r="82" spans="3:3" x14ac:dyDescent="0.2">
      <c r="C82" s="499"/>
    </row>
    <row r="83" spans="3:3" x14ac:dyDescent="0.2">
      <c r="C83" s="499"/>
    </row>
    <row r="84" spans="3:3" x14ac:dyDescent="0.2">
      <c r="C84" s="499"/>
    </row>
    <row r="85" spans="3:3" x14ac:dyDescent="0.2">
      <c r="C85" s="499"/>
    </row>
    <row r="86" spans="3:3" x14ac:dyDescent="0.2">
      <c r="C86" s="499"/>
    </row>
    <row r="87" spans="3:3" x14ac:dyDescent="0.2">
      <c r="C87" s="499"/>
    </row>
    <row r="88" spans="3:3" x14ac:dyDescent="0.2">
      <c r="C88" s="499"/>
    </row>
    <row r="89" spans="3:3" x14ac:dyDescent="0.2">
      <c r="C89" s="499"/>
    </row>
    <row r="90" spans="3:3" x14ac:dyDescent="0.2">
      <c r="C90" s="499"/>
    </row>
    <row r="91" spans="3:3" x14ac:dyDescent="0.2">
      <c r="C91" s="499"/>
    </row>
    <row r="92" spans="3:3" x14ac:dyDescent="0.2">
      <c r="C92" s="499"/>
    </row>
    <row r="93" spans="3:3" x14ac:dyDescent="0.2">
      <c r="C93" s="499"/>
    </row>
    <row r="94" spans="3:3" x14ac:dyDescent="0.2">
      <c r="C94" s="499"/>
    </row>
    <row r="95" spans="3:3" x14ac:dyDescent="0.2">
      <c r="C95" s="499"/>
    </row>
    <row r="96" spans="3:3" x14ac:dyDescent="0.2">
      <c r="C96" s="499"/>
    </row>
    <row r="97" spans="3:3" x14ac:dyDescent="0.2">
      <c r="C97" s="499"/>
    </row>
    <row r="98" spans="3:3" x14ac:dyDescent="0.2">
      <c r="C98" s="499"/>
    </row>
    <row r="99" spans="3:3" x14ac:dyDescent="0.2">
      <c r="C99" s="499"/>
    </row>
    <row r="100" spans="3:3" x14ac:dyDescent="0.2">
      <c r="C100" s="499"/>
    </row>
    <row r="101" spans="3:3" x14ac:dyDescent="0.2">
      <c r="C101" s="499"/>
    </row>
    <row r="102" spans="3:3" x14ac:dyDescent="0.2">
      <c r="C102" s="499"/>
    </row>
    <row r="103" spans="3:3" x14ac:dyDescent="0.2">
      <c r="C103" s="499"/>
    </row>
    <row r="104" spans="3:3" x14ac:dyDescent="0.2">
      <c r="C104" s="499"/>
    </row>
    <row r="105" spans="3:3" x14ac:dyDescent="0.2">
      <c r="C105" s="499"/>
    </row>
    <row r="106" spans="3:3" x14ac:dyDescent="0.2">
      <c r="C106" s="499"/>
    </row>
    <row r="107" spans="3:3" x14ac:dyDescent="0.2">
      <c r="C107" s="499"/>
    </row>
    <row r="108" spans="3:3" x14ac:dyDescent="0.2">
      <c r="C108" s="499"/>
    </row>
    <row r="109" spans="3:3" x14ac:dyDescent="0.2">
      <c r="C109" s="499"/>
    </row>
    <row r="110" spans="3:3" x14ac:dyDescent="0.2">
      <c r="C110" s="499"/>
    </row>
    <row r="111" spans="3:3" x14ac:dyDescent="0.2">
      <c r="C111" s="499"/>
    </row>
    <row r="112" spans="3:3" x14ac:dyDescent="0.2">
      <c r="C112" s="499"/>
    </row>
    <row r="113" spans="3:3" x14ac:dyDescent="0.2">
      <c r="C113" s="499"/>
    </row>
    <row r="114" spans="3:3" x14ac:dyDescent="0.2">
      <c r="C114" s="499"/>
    </row>
    <row r="115" spans="3:3" x14ac:dyDescent="0.2">
      <c r="C115" s="499"/>
    </row>
    <row r="116" spans="3:3" x14ac:dyDescent="0.2">
      <c r="C116" s="499"/>
    </row>
    <row r="117" spans="3:3" x14ac:dyDescent="0.2">
      <c r="C117" s="499"/>
    </row>
    <row r="118" spans="3:3" x14ac:dyDescent="0.2">
      <c r="C118" s="499"/>
    </row>
    <row r="119" spans="3:3" x14ac:dyDescent="0.2">
      <c r="C119" s="499"/>
    </row>
    <row r="120" spans="3:3" x14ac:dyDescent="0.2">
      <c r="C120" s="499"/>
    </row>
    <row r="121" spans="3:3" x14ac:dyDescent="0.2">
      <c r="C121" s="499"/>
    </row>
    <row r="122" spans="3:3" x14ac:dyDescent="0.2">
      <c r="C122" s="499"/>
    </row>
    <row r="123" spans="3:3" x14ac:dyDescent="0.2">
      <c r="C123" s="499"/>
    </row>
    <row r="124" spans="3:3" x14ac:dyDescent="0.2">
      <c r="C124" s="499"/>
    </row>
    <row r="125" spans="3:3" x14ac:dyDescent="0.2">
      <c r="C125" s="499"/>
    </row>
    <row r="126" spans="3:3" x14ac:dyDescent="0.2">
      <c r="C126" s="499"/>
    </row>
    <row r="127" spans="3:3" x14ac:dyDescent="0.2">
      <c r="C127" s="499"/>
    </row>
    <row r="128" spans="3:3" x14ac:dyDescent="0.2">
      <c r="C128" s="499"/>
    </row>
    <row r="129" spans="3:9" x14ac:dyDescent="0.2">
      <c r="C129" s="499"/>
    </row>
    <row r="130" spans="3:9" x14ac:dyDescent="0.2">
      <c r="C130" s="499"/>
    </row>
    <row r="131" spans="3:9" x14ac:dyDescent="0.2">
      <c r="C131" s="499"/>
    </row>
    <row r="132" spans="3:9" x14ac:dyDescent="0.2">
      <c r="C132" s="499"/>
    </row>
    <row r="133" spans="3:9" x14ac:dyDescent="0.2">
      <c r="C133" s="499"/>
    </row>
    <row r="134" spans="3:9" x14ac:dyDescent="0.2">
      <c r="C134" s="499"/>
    </row>
    <row r="135" spans="3:9" x14ac:dyDescent="0.2">
      <c r="C135" s="499"/>
    </row>
    <row r="136" spans="3:9" x14ac:dyDescent="0.2">
      <c r="C136" s="499"/>
    </row>
    <row r="137" spans="3:9" x14ac:dyDescent="0.2">
      <c r="C137" s="499"/>
    </row>
    <row r="138" spans="3:9" x14ac:dyDescent="0.2">
      <c r="C138" s="499"/>
    </row>
    <row r="139" spans="3:9" x14ac:dyDescent="0.2">
      <c r="C139" s="499"/>
      <c r="E139" s="499"/>
      <c r="F139" s="499"/>
      <c r="G139" s="499"/>
      <c r="H139" s="499"/>
      <c r="I139" s="499"/>
    </row>
    <row r="140" spans="3:9" x14ac:dyDescent="0.2">
      <c r="C140" s="499"/>
      <c r="E140" s="499"/>
      <c r="F140" s="499"/>
      <c r="G140" s="499"/>
      <c r="H140" s="499"/>
      <c r="I140" s="499"/>
    </row>
    <row r="141" spans="3:9" x14ac:dyDescent="0.2">
      <c r="C141" s="499"/>
      <c r="E141" s="499"/>
      <c r="F141" s="499"/>
      <c r="G141" s="499"/>
      <c r="H141" s="499"/>
      <c r="I141" s="499"/>
    </row>
    <row r="142" spans="3:9" x14ac:dyDescent="0.2">
      <c r="C142" s="499"/>
      <c r="E142" s="499"/>
      <c r="F142" s="499"/>
      <c r="G142" s="499"/>
      <c r="H142" s="499"/>
      <c r="I142" s="499"/>
    </row>
    <row r="143" spans="3:9" x14ac:dyDescent="0.2">
      <c r="C143" s="499"/>
      <c r="E143" s="499"/>
      <c r="F143" s="499"/>
      <c r="G143" s="499"/>
      <c r="H143" s="499"/>
      <c r="I143" s="499"/>
    </row>
    <row r="144" spans="3:9" x14ac:dyDescent="0.2">
      <c r="C144" s="499"/>
      <c r="E144" s="499"/>
      <c r="F144" s="499"/>
      <c r="G144" s="499"/>
      <c r="H144" s="499"/>
      <c r="I144" s="499"/>
    </row>
    <row r="145" spans="3:9" x14ac:dyDescent="0.2">
      <c r="C145" s="499"/>
      <c r="E145" s="499"/>
      <c r="F145" s="499"/>
      <c r="G145" s="499"/>
      <c r="H145" s="499"/>
      <c r="I145" s="499"/>
    </row>
    <row r="146" spans="3:9" x14ac:dyDescent="0.2">
      <c r="C146" s="499"/>
      <c r="E146" s="499"/>
      <c r="F146" s="499"/>
      <c r="G146" s="499"/>
      <c r="H146" s="499"/>
      <c r="I146" s="499"/>
    </row>
    <row r="147" spans="3:9" x14ac:dyDescent="0.2">
      <c r="C147" s="499"/>
      <c r="E147" s="499"/>
      <c r="F147" s="499"/>
      <c r="G147" s="499"/>
      <c r="H147" s="499"/>
      <c r="I147" s="499"/>
    </row>
    <row r="148" spans="3:9" x14ac:dyDescent="0.2">
      <c r="C148" s="499"/>
      <c r="E148" s="499"/>
      <c r="F148" s="499"/>
      <c r="G148" s="499"/>
      <c r="H148" s="499"/>
      <c r="I148" s="499"/>
    </row>
    <row r="149" spans="3:9" x14ac:dyDescent="0.2">
      <c r="C149" s="499"/>
      <c r="E149" s="499"/>
      <c r="F149" s="499"/>
      <c r="G149" s="499"/>
      <c r="H149" s="499"/>
      <c r="I149" s="499"/>
    </row>
    <row r="150" spans="3:9" x14ac:dyDescent="0.2">
      <c r="C150" s="499"/>
      <c r="E150" s="499"/>
      <c r="F150" s="499"/>
      <c r="G150" s="499"/>
      <c r="H150" s="499"/>
      <c r="I150" s="499"/>
    </row>
    <row r="151" spans="3:9" x14ac:dyDescent="0.2">
      <c r="C151" s="499"/>
      <c r="E151" s="499"/>
      <c r="F151" s="499"/>
      <c r="G151" s="499"/>
      <c r="H151" s="499"/>
      <c r="I151" s="499"/>
    </row>
    <row r="152" spans="3:9" x14ac:dyDescent="0.2">
      <c r="C152" s="499"/>
      <c r="E152" s="499"/>
      <c r="F152" s="499"/>
      <c r="G152" s="499"/>
      <c r="H152" s="499"/>
      <c r="I152" s="499"/>
    </row>
    <row r="153" spans="3:9" x14ac:dyDescent="0.2">
      <c r="C153" s="499"/>
      <c r="E153" s="499"/>
      <c r="F153" s="499"/>
      <c r="G153" s="499"/>
      <c r="H153" s="499"/>
      <c r="I153" s="499"/>
    </row>
    <row r="154" spans="3:9" x14ac:dyDescent="0.2">
      <c r="C154" s="499"/>
      <c r="E154" s="499"/>
      <c r="F154" s="499"/>
      <c r="G154" s="499"/>
      <c r="H154" s="499"/>
      <c r="I154" s="499"/>
    </row>
    <row r="155" spans="3:9" x14ac:dyDescent="0.2">
      <c r="C155" s="499"/>
      <c r="E155" s="499"/>
      <c r="F155" s="499"/>
      <c r="G155" s="499"/>
      <c r="H155" s="499"/>
      <c r="I155" s="499"/>
    </row>
    <row r="156" spans="3:9" x14ac:dyDescent="0.2">
      <c r="C156" s="499"/>
      <c r="E156" s="499"/>
      <c r="F156" s="499"/>
      <c r="G156" s="499"/>
      <c r="H156" s="499"/>
      <c r="I156" s="499"/>
    </row>
    <row r="157" spans="3:9" x14ac:dyDescent="0.2">
      <c r="C157" s="499"/>
      <c r="E157" s="499"/>
      <c r="F157" s="499"/>
      <c r="G157" s="499"/>
      <c r="H157" s="499"/>
      <c r="I157" s="499"/>
    </row>
    <row r="158" spans="3:9" x14ac:dyDescent="0.2">
      <c r="C158" s="499"/>
      <c r="E158" s="499"/>
      <c r="F158" s="499"/>
      <c r="G158" s="499"/>
      <c r="H158" s="499"/>
      <c r="I158" s="499"/>
    </row>
    <row r="159" spans="3:9" x14ac:dyDescent="0.2">
      <c r="C159" s="499"/>
      <c r="E159" s="499"/>
      <c r="F159" s="499"/>
      <c r="G159" s="499"/>
      <c r="H159" s="499"/>
      <c r="I159" s="499"/>
    </row>
    <row r="160" spans="3:9" x14ac:dyDescent="0.2">
      <c r="C160" s="499"/>
      <c r="E160" s="499"/>
      <c r="F160" s="499"/>
      <c r="G160" s="499"/>
      <c r="H160" s="499"/>
      <c r="I160" s="499"/>
    </row>
    <row r="161" spans="3:9" x14ac:dyDescent="0.2">
      <c r="C161" s="499"/>
      <c r="E161" s="499"/>
      <c r="F161" s="499"/>
      <c r="G161" s="499"/>
      <c r="H161" s="499"/>
      <c r="I161" s="499"/>
    </row>
    <row r="162" spans="3:9" x14ac:dyDescent="0.2">
      <c r="C162" s="499"/>
      <c r="E162" s="499"/>
      <c r="F162" s="499"/>
      <c r="G162" s="499"/>
      <c r="H162" s="499"/>
      <c r="I162" s="499"/>
    </row>
    <row r="163" spans="3:9" x14ac:dyDescent="0.2">
      <c r="C163" s="499"/>
      <c r="E163" s="499"/>
      <c r="F163" s="499"/>
      <c r="G163" s="499"/>
      <c r="H163" s="499"/>
      <c r="I163" s="499"/>
    </row>
    <row r="164" spans="3:9" x14ac:dyDescent="0.2">
      <c r="C164" s="499"/>
      <c r="E164" s="499"/>
      <c r="F164" s="499"/>
      <c r="G164" s="499"/>
      <c r="H164" s="499"/>
      <c r="I164" s="499"/>
    </row>
    <row r="165" spans="3:9" x14ac:dyDescent="0.2">
      <c r="C165" s="499"/>
      <c r="E165" s="499"/>
      <c r="F165" s="499"/>
      <c r="G165" s="499"/>
      <c r="H165" s="499"/>
      <c r="I165" s="499"/>
    </row>
    <row r="166" spans="3:9" x14ac:dyDescent="0.2">
      <c r="C166" s="499"/>
      <c r="E166" s="499"/>
      <c r="F166" s="499"/>
      <c r="G166" s="499"/>
      <c r="H166" s="499"/>
      <c r="I166" s="499"/>
    </row>
    <row r="167" spans="3:9" x14ac:dyDescent="0.2">
      <c r="C167" s="499"/>
      <c r="E167" s="499"/>
      <c r="F167" s="499"/>
      <c r="G167" s="499"/>
      <c r="H167" s="499"/>
      <c r="I167" s="499"/>
    </row>
    <row r="168" spans="3:9" x14ac:dyDescent="0.2">
      <c r="C168" s="499"/>
      <c r="E168" s="499"/>
      <c r="F168" s="499"/>
      <c r="G168" s="499"/>
      <c r="H168" s="499"/>
      <c r="I168" s="499"/>
    </row>
    <row r="169" spans="3:9" x14ac:dyDescent="0.2">
      <c r="C169" s="499"/>
      <c r="E169" s="499"/>
      <c r="F169" s="499"/>
      <c r="G169" s="499"/>
      <c r="H169" s="499"/>
      <c r="I169" s="499"/>
    </row>
    <row r="170" spans="3:9" x14ac:dyDescent="0.2">
      <c r="C170" s="499"/>
      <c r="E170" s="499"/>
      <c r="F170" s="499"/>
      <c r="G170" s="499"/>
      <c r="H170" s="499"/>
      <c r="I170" s="499"/>
    </row>
    <row r="171" spans="3:9" x14ac:dyDescent="0.2">
      <c r="C171" s="499"/>
      <c r="E171" s="499"/>
      <c r="F171" s="499"/>
      <c r="G171" s="499"/>
      <c r="H171" s="499"/>
      <c r="I171" s="499"/>
    </row>
    <row r="172" spans="3:9" x14ac:dyDescent="0.2">
      <c r="C172" s="499"/>
      <c r="E172" s="499"/>
      <c r="F172" s="499"/>
      <c r="G172" s="499"/>
      <c r="H172" s="499"/>
      <c r="I172" s="499"/>
    </row>
    <row r="173" spans="3:9" x14ac:dyDescent="0.2">
      <c r="C173" s="499"/>
      <c r="E173" s="499"/>
      <c r="F173" s="499"/>
      <c r="G173" s="499"/>
      <c r="H173" s="499"/>
      <c r="I173" s="499"/>
    </row>
    <row r="174" spans="3:9" x14ac:dyDescent="0.2">
      <c r="C174" s="499"/>
      <c r="E174" s="499"/>
      <c r="F174" s="499"/>
      <c r="G174" s="499"/>
      <c r="H174" s="499"/>
      <c r="I174" s="499"/>
    </row>
    <row r="175" spans="3:9" x14ac:dyDescent="0.2">
      <c r="C175" s="499"/>
      <c r="E175" s="499"/>
      <c r="F175" s="499"/>
      <c r="G175" s="499"/>
      <c r="H175" s="499"/>
      <c r="I175" s="499"/>
    </row>
    <row r="176" spans="3:9" x14ac:dyDescent="0.2">
      <c r="C176" s="499"/>
      <c r="E176" s="499"/>
      <c r="F176" s="499"/>
      <c r="G176" s="499"/>
      <c r="H176" s="499"/>
      <c r="I176" s="499"/>
    </row>
    <row r="177" spans="3:9" x14ac:dyDescent="0.2">
      <c r="C177" s="499"/>
      <c r="E177" s="499"/>
      <c r="F177" s="499"/>
      <c r="G177" s="499"/>
      <c r="H177" s="499"/>
      <c r="I177" s="499"/>
    </row>
    <row r="178" spans="3:9" x14ac:dyDescent="0.2">
      <c r="C178" s="499"/>
      <c r="E178" s="499"/>
      <c r="F178" s="499"/>
      <c r="G178" s="499"/>
      <c r="H178" s="499"/>
      <c r="I178" s="499"/>
    </row>
    <row r="179" spans="3:9" x14ac:dyDescent="0.2">
      <c r="C179" s="499"/>
      <c r="E179" s="499"/>
      <c r="F179" s="499"/>
      <c r="G179" s="499"/>
      <c r="H179" s="499"/>
      <c r="I179" s="499"/>
    </row>
    <row r="180" spans="3:9" x14ac:dyDescent="0.2">
      <c r="C180" s="499"/>
      <c r="E180" s="499"/>
      <c r="F180" s="499"/>
      <c r="G180" s="499"/>
      <c r="H180" s="499"/>
      <c r="I180" s="499"/>
    </row>
    <row r="181" spans="3:9" x14ac:dyDescent="0.2">
      <c r="C181" s="499"/>
      <c r="E181" s="499"/>
      <c r="F181" s="499"/>
      <c r="G181" s="499"/>
      <c r="H181" s="499"/>
      <c r="I181" s="499"/>
    </row>
    <row r="182" spans="3:9" x14ac:dyDescent="0.2">
      <c r="C182" s="499"/>
      <c r="E182" s="499"/>
      <c r="F182" s="499"/>
      <c r="G182" s="499"/>
      <c r="H182" s="499"/>
      <c r="I182" s="499"/>
    </row>
    <row r="183" spans="3:9" x14ac:dyDescent="0.2">
      <c r="C183" s="499"/>
      <c r="E183" s="499"/>
      <c r="F183" s="499"/>
      <c r="G183" s="499"/>
      <c r="H183" s="499"/>
      <c r="I183" s="499"/>
    </row>
    <row r="184" spans="3:9" x14ac:dyDescent="0.2">
      <c r="C184" s="499"/>
      <c r="E184" s="499"/>
      <c r="F184" s="499"/>
      <c r="G184" s="499"/>
      <c r="H184" s="499"/>
      <c r="I184" s="499"/>
    </row>
    <row r="185" spans="3:9" x14ac:dyDescent="0.2">
      <c r="C185" s="499"/>
      <c r="E185" s="499"/>
      <c r="F185" s="499"/>
      <c r="G185" s="499"/>
      <c r="H185" s="499"/>
      <c r="I185" s="499"/>
    </row>
    <row r="186" spans="3:9" x14ac:dyDescent="0.2">
      <c r="C186" s="499"/>
      <c r="E186" s="499"/>
      <c r="F186" s="499"/>
      <c r="G186" s="499"/>
      <c r="H186" s="499"/>
      <c r="I186" s="499"/>
    </row>
    <row r="187" spans="3:9" x14ac:dyDescent="0.2">
      <c r="C187" s="499"/>
      <c r="E187" s="499"/>
      <c r="F187" s="499"/>
      <c r="G187" s="499"/>
      <c r="H187" s="499"/>
      <c r="I187" s="499"/>
    </row>
    <row r="188" spans="3:9" x14ac:dyDescent="0.2">
      <c r="C188" s="499"/>
      <c r="E188" s="499"/>
      <c r="F188" s="499"/>
      <c r="G188" s="499"/>
      <c r="H188" s="499"/>
      <c r="I188" s="499"/>
    </row>
  </sheetData>
  <sheetProtection selectLockedCells="1" autoFilter="0"/>
  <phoneticPr fontId="25" type="noConversion"/>
  <pageMargins left="0.7" right="0.7" top="0.75" bottom="0.75" header="0.3" footer="0.3"/>
  <pageSetup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166"/>
  <sheetViews>
    <sheetView showGridLines="0" topLeftCell="A3" zoomScale="70" zoomScaleNormal="70" zoomScalePageLayoutView="90" workbookViewId="0">
      <selection activeCell="K19" sqref="K19"/>
    </sheetView>
  </sheetViews>
  <sheetFormatPr defaultColWidth="8.85546875" defaultRowHeight="12.75" x14ac:dyDescent="0.2"/>
  <cols>
    <col min="1" max="2" width="37" style="493" customWidth="1"/>
    <col min="3" max="3" width="1.7109375" style="494" customWidth="1"/>
    <col min="4" max="4" width="18.85546875" style="494" customWidth="1"/>
    <col min="5" max="5" width="18" style="494" customWidth="1"/>
    <col min="6" max="8" width="18.28515625" style="494" customWidth="1"/>
    <col min="9" max="16384" width="8.85546875" style="493"/>
  </cols>
  <sheetData>
    <row r="1" spans="1:25" s="490" customFormat="1" hidden="1" x14ac:dyDescent="0.2">
      <c r="A1" s="503"/>
      <c r="B1" s="491"/>
      <c r="D1" s="491"/>
      <c r="E1" s="491"/>
      <c r="F1" s="177"/>
      <c r="G1" s="178"/>
      <c r="H1" s="178"/>
    </row>
    <row r="2" spans="1:25" s="162" customFormat="1" ht="21" hidden="1" x14ac:dyDescent="0.35">
      <c r="E2" s="329"/>
      <c r="G2" s="329"/>
    </row>
    <row r="3" spans="1:25" s="162" customFormat="1" ht="21" x14ac:dyDescent="0.35">
      <c r="A3" s="500" t="str">
        <f>'Start Here - Data Entry '!D3&amp;" - BUDGET SUMMARY"</f>
        <v>Legacy Options HS - BUDGET SUMMARY</v>
      </c>
      <c r="E3" s="329" t="s">
        <v>260</v>
      </c>
      <c r="G3" s="331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</row>
    <row r="4" spans="1:25" s="162" customFormat="1" ht="21" x14ac:dyDescent="0.35">
      <c r="A4" s="301"/>
      <c r="E4" s="501" t="s">
        <v>261</v>
      </c>
      <c r="G4" s="330"/>
      <c r="H4" s="330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</row>
    <row r="5" spans="1:25" s="163" customFormat="1" ht="18.75" x14ac:dyDescent="0.3">
      <c r="A5" s="357"/>
      <c r="B5" s="357"/>
      <c r="C5" s="357"/>
      <c r="D5" s="504"/>
      <c r="E5" s="502" t="s">
        <v>419</v>
      </c>
      <c r="F5" s="357"/>
      <c r="G5" s="356"/>
      <c r="H5" s="303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</row>
    <row r="6" spans="1:25" ht="13.5" thickBot="1" x14ac:dyDescent="0.25">
      <c r="A6" s="219"/>
      <c r="B6" s="219"/>
      <c r="C6" s="218"/>
      <c r="D6" s="218"/>
      <c r="E6" s="218"/>
      <c r="F6" s="220"/>
      <c r="G6" s="220"/>
      <c r="H6" s="220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</row>
    <row r="7" spans="1:25" s="505" customFormat="1" ht="55.5" customHeight="1" thickBot="1" x14ac:dyDescent="0.25">
      <c r="A7" s="644" t="s">
        <v>418</v>
      </c>
      <c r="B7" s="648"/>
      <c r="C7" s="648"/>
      <c r="D7" s="648"/>
      <c r="E7" s="648"/>
      <c r="F7" s="648"/>
      <c r="G7" s="648"/>
      <c r="H7" s="645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</row>
    <row r="8" spans="1:25" ht="22.5" customHeight="1" thickBot="1" x14ac:dyDescent="0.25">
      <c r="A8" s="245"/>
      <c r="B8" s="245"/>
      <c r="C8" s="226"/>
      <c r="D8" s="226" t="s">
        <v>437</v>
      </c>
      <c r="E8" s="226" t="s">
        <v>438</v>
      </c>
      <c r="F8" s="226" t="s">
        <v>439</v>
      </c>
      <c r="G8" s="226" t="s">
        <v>440</v>
      </c>
      <c r="H8" s="226" t="s">
        <v>441</v>
      </c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</row>
    <row r="9" spans="1:25" ht="24" customHeight="1" thickBot="1" x14ac:dyDescent="0.25">
      <c r="A9" s="644" t="s">
        <v>412</v>
      </c>
      <c r="B9" s="645"/>
      <c r="C9" s="226"/>
      <c r="D9" s="605" t="s">
        <v>141</v>
      </c>
      <c r="E9" s="605" t="s">
        <v>142</v>
      </c>
      <c r="F9" s="605" t="s">
        <v>143</v>
      </c>
      <c r="G9" s="605" t="s">
        <v>144</v>
      </c>
      <c r="H9" s="605" t="s">
        <v>145</v>
      </c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</row>
    <row r="10" spans="1:25" s="506" customFormat="1" ht="15.75" customHeight="1" x14ac:dyDescent="0.25">
      <c r="A10" s="597" t="s">
        <v>416</v>
      </c>
      <c r="B10" s="598"/>
      <c r="C10" s="252"/>
      <c r="D10" s="596">
        <f>'Step 2 - Review Revenue'!J64</f>
        <v>385846.90600000002</v>
      </c>
      <c r="E10" s="596">
        <f>'Step 2 - Review Revenue'!K64</f>
        <v>700743.50600000005</v>
      </c>
      <c r="F10" s="596">
        <f>'Step 2 - Review Revenue'!L64</f>
        <v>1017403.5660000001</v>
      </c>
      <c r="G10" s="596">
        <f>'Step 2 - Review Revenue'!M64</f>
        <v>1362946.8859999997</v>
      </c>
      <c r="H10" s="596">
        <f>'Step 2 - Review Revenue'!N64</f>
        <v>1362946.4859999998</v>
      </c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</row>
    <row r="11" spans="1:25" s="506" customFormat="1" ht="15.75" customHeight="1" x14ac:dyDescent="0.25">
      <c r="A11" s="642" t="s">
        <v>436</v>
      </c>
      <c r="B11" s="643"/>
      <c r="C11" s="252"/>
      <c r="D11" s="458">
        <f>'Step 2 - Review Revenue'!J9</f>
        <v>361902</v>
      </c>
      <c r="E11" s="458">
        <f>'Step 2 - Review Revenue'!K9</f>
        <v>417241</v>
      </c>
      <c r="F11" s="458">
        <f>'Step 2 - Review Revenue'!L9</f>
        <v>590221</v>
      </c>
      <c r="G11" s="458">
        <f>'Step 2 - Review Revenue'!M9</f>
        <v>460965</v>
      </c>
      <c r="H11" s="458">
        <f>'Step 2 - Review Revenue'!N9</f>
        <v>460965</v>
      </c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</row>
    <row r="12" spans="1:25" ht="16.5" thickBot="1" x14ac:dyDescent="0.25">
      <c r="A12" s="599" t="s">
        <v>431</v>
      </c>
      <c r="B12" s="253"/>
      <c r="C12" s="226"/>
      <c r="D12" s="407">
        <f>'Step 2 - Review Revenue'!J10</f>
        <v>200000</v>
      </c>
      <c r="E12" s="407">
        <f>'Step 2 - Review Revenue'!K10</f>
        <v>150000</v>
      </c>
      <c r="F12" s="407">
        <f>'Step 2 - Review Revenue'!L10</f>
        <v>0</v>
      </c>
      <c r="G12" s="407">
        <f>'Step 2 - Review Revenue'!M10</f>
        <v>0</v>
      </c>
      <c r="H12" s="407">
        <f>'Step 2 - Review Revenue'!N10</f>
        <v>0</v>
      </c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</row>
    <row r="13" spans="1:25" s="506" customFormat="1" ht="18.75" customHeight="1" thickBot="1" x14ac:dyDescent="0.3">
      <c r="A13" s="254" t="s">
        <v>231</v>
      </c>
      <c r="B13" s="255"/>
      <c r="C13" s="226"/>
      <c r="D13" s="256">
        <f>'Step 2 - Review Revenue'!J66</f>
        <v>947748.90599999996</v>
      </c>
      <c r="E13" s="256">
        <f>'Step 2 - Review Revenue'!K66</f>
        <v>1267984.5060000001</v>
      </c>
      <c r="F13" s="256">
        <f>'Step 2 - Review Revenue'!L66</f>
        <v>1607624.5660000001</v>
      </c>
      <c r="G13" s="256">
        <f>'Step 2 - Review Revenue'!M66</f>
        <v>1823911.8859999997</v>
      </c>
      <c r="H13" s="256">
        <f>'Step 2 - Review Revenue'!N66</f>
        <v>1823911.4859999998</v>
      </c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</row>
    <row r="14" spans="1:25" ht="20.100000000000001" customHeight="1" thickBot="1" x14ac:dyDescent="0.25">
      <c r="A14" s="245"/>
      <c r="B14" s="245"/>
      <c r="C14" s="226"/>
      <c r="D14" s="226"/>
      <c r="E14" s="226"/>
      <c r="F14" s="226"/>
      <c r="G14" s="226"/>
      <c r="H14" s="226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</row>
    <row r="15" spans="1:25" ht="27.75" customHeight="1" thickBot="1" x14ac:dyDescent="0.25">
      <c r="A15" s="644" t="s">
        <v>415</v>
      </c>
      <c r="B15" s="645"/>
      <c r="C15" s="226"/>
      <c r="D15" s="605" t="s">
        <v>141</v>
      </c>
      <c r="E15" s="605" t="s">
        <v>142</v>
      </c>
      <c r="F15" s="605" t="s">
        <v>143</v>
      </c>
      <c r="G15" s="605" t="s">
        <v>144</v>
      </c>
      <c r="H15" s="605" t="s">
        <v>145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</row>
    <row r="16" spans="1:25" ht="18.75" customHeight="1" thickBot="1" x14ac:dyDescent="0.3">
      <c r="A16" s="606" t="s">
        <v>414</v>
      </c>
      <c r="B16" s="233"/>
      <c r="C16" s="226"/>
      <c r="D16" s="235">
        <f>'Step 3 - Staffing Tool'!R23</f>
        <v>10162</v>
      </c>
      <c r="E16" s="235">
        <f>'Step 3 - Staffing Tool'!U23</f>
        <v>10162</v>
      </c>
      <c r="F16" s="260">
        <f>'Step 3 - Staffing Tool'!X23</f>
        <v>10162</v>
      </c>
      <c r="G16" s="260">
        <f>'Step 3 - Staffing Tool'!AA23</f>
        <v>10162</v>
      </c>
      <c r="H16" s="261">
        <f>'Step 3 - Staffing Tool'!AD23</f>
        <v>10162</v>
      </c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</row>
    <row r="17" spans="1:25" ht="9.9499999999999993" customHeight="1" thickBot="1" x14ac:dyDescent="0.25">
      <c r="A17" s="600"/>
      <c r="B17" s="262"/>
      <c r="C17" s="226"/>
      <c r="D17" s="263"/>
      <c r="E17" s="263"/>
      <c r="F17" s="263"/>
      <c r="G17" s="263"/>
      <c r="H17" s="601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</row>
    <row r="18" spans="1:25" ht="15" customHeight="1" x14ac:dyDescent="0.2">
      <c r="A18" s="257" t="s">
        <v>232</v>
      </c>
      <c r="B18" s="225"/>
      <c r="C18" s="226"/>
      <c r="D18" s="607">
        <f>'Step 3 - Staffing Tool'!R60</f>
        <v>146165</v>
      </c>
      <c r="E18" s="607">
        <f>'Step 3 - Staffing Tool'!U60</f>
        <v>146165</v>
      </c>
      <c r="F18" s="607">
        <f>'Step 3 - Staffing Tool'!X60</f>
        <v>246965</v>
      </c>
      <c r="G18" s="607">
        <f>'Step 3 - Staffing Tool'!AA60</f>
        <v>246965</v>
      </c>
      <c r="H18" s="608">
        <f>'Step 3 - Staffing Tool'!AD60</f>
        <v>246965</v>
      </c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</row>
    <row r="19" spans="1:25" ht="15" customHeight="1" x14ac:dyDescent="0.2">
      <c r="A19" s="258" t="s">
        <v>233</v>
      </c>
      <c r="B19" s="227"/>
      <c r="C19" s="226"/>
      <c r="D19" s="407">
        <f>'Step 3 - Staffing Tool'!R41</f>
        <v>493686</v>
      </c>
      <c r="E19" s="407">
        <f>'Step 3 - Staffing Tool'!U41</f>
        <v>783850.83295999991</v>
      </c>
      <c r="F19" s="407">
        <f>'Step 3 - Staffing Tool'!X41</f>
        <v>1000138.03296</v>
      </c>
      <c r="G19" s="407">
        <f>'Step 3 - Staffing Tool'!AA41</f>
        <v>1216425.2329600002</v>
      </c>
      <c r="H19" s="604">
        <f>'Step 3 - Staffing Tool'!AD41</f>
        <v>1216425.2329600002</v>
      </c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</row>
    <row r="20" spans="1:25" ht="15" customHeight="1" x14ac:dyDescent="0.2">
      <c r="A20" s="258" t="s">
        <v>234</v>
      </c>
      <c r="B20" s="227"/>
      <c r="C20" s="226"/>
      <c r="D20" s="407">
        <f>'Step 3 - Staffing Tool'!R52</f>
        <v>102302</v>
      </c>
      <c r="E20" s="407">
        <f>'Step 3 - Staffing Tool'!U52</f>
        <v>102302</v>
      </c>
      <c r="F20" s="407">
        <f>'Step 3 - Staffing Tool'!X52</f>
        <v>102302</v>
      </c>
      <c r="G20" s="407">
        <f>'Step 3 - Staffing Tool'!AA52</f>
        <v>102302</v>
      </c>
      <c r="H20" s="604">
        <f>'Step 3 - Staffing Tool'!AD52</f>
        <v>102302</v>
      </c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</row>
    <row r="21" spans="1:25" ht="15" customHeight="1" thickBot="1" x14ac:dyDescent="0.25">
      <c r="A21" s="258" t="s">
        <v>235</v>
      </c>
      <c r="B21" s="227"/>
      <c r="C21" s="226"/>
      <c r="D21" s="609">
        <f>'Step 3 - Staffing Tool'!R73</f>
        <v>45081</v>
      </c>
      <c r="E21" s="609">
        <f>'Step 3 - Staffing Tool'!U73</f>
        <v>45081</v>
      </c>
      <c r="F21" s="609">
        <f>'Step 3 - Staffing Tool'!X73</f>
        <v>45081</v>
      </c>
      <c r="G21" s="609">
        <f>'Step 3 - Staffing Tool'!AA73</f>
        <v>45081</v>
      </c>
      <c r="H21" s="610">
        <f>'Step 3 - Staffing Tool'!AD73</f>
        <v>45081</v>
      </c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</row>
    <row r="22" spans="1:25" ht="18.75" customHeight="1" thickBot="1" x14ac:dyDescent="0.3">
      <c r="A22" s="606" t="s">
        <v>413</v>
      </c>
      <c r="B22" s="233"/>
      <c r="C22" s="226"/>
      <c r="D22" s="235">
        <f t="shared" ref="D22:G22" si="0">SUM(D18:D21)</f>
        <v>787234</v>
      </c>
      <c r="E22" s="235">
        <f t="shared" si="0"/>
        <v>1077398.8329599998</v>
      </c>
      <c r="F22" s="260">
        <f t="shared" si="0"/>
        <v>1394486.03296</v>
      </c>
      <c r="G22" s="260">
        <f t="shared" si="0"/>
        <v>1610773.2329600002</v>
      </c>
      <c r="H22" s="261">
        <f>SUM(H18:H21)</f>
        <v>1610773.2329600002</v>
      </c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</row>
    <row r="23" spans="1:25" ht="9.9499999999999993" customHeight="1" thickBot="1" x14ac:dyDescent="0.25">
      <c r="A23" s="600"/>
      <c r="B23" s="262"/>
      <c r="C23" s="226"/>
      <c r="D23" s="263"/>
      <c r="E23" s="263"/>
      <c r="F23" s="263"/>
      <c r="G23" s="263"/>
      <c r="H23" s="601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</row>
    <row r="24" spans="1:25" ht="18.75" customHeight="1" thickBot="1" x14ac:dyDescent="0.3">
      <c r="A24" s="606" t="s">
        <v>226</v>
      </c>
      <c r="B24" s="233"/>
      <c r="C24" s="226"/>
      <c r="D24" s="259">
        <f>'Step 4 - Non-Salary'!E50</f>
        <v>150353</v>
      </c>
      <c r="E24" s="259">
        <f>'Step 4 - Non-Salary'!F50</f>
        <v>180423.59999999998</v>
      </c>
      <c r="F24" s="259">
        <f>'Step 4 - Non-Salary'!G50</f>
        <v>202976.55000000002</v>
      </c>
      <c r="G24" s="259">
        <f>'Step 4 - Non-Salary'!H50</f>
        <v>202976.55000000002</v>
      </c>
      <c r="H24" s="234">
        <f>'Step 4 - Non-Salary'!I50</f>
        <v>202976.55000000002</v>
      </c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</row>
    <row r="25" spans="1:25" ht="9.9499999999999993" customHeight="1" x14ac:dyDescent="0.2">
      <c r="A25" s="602"/>
      <c r="B25" s="245"/>
      <c r="C25" s="226"/>
      <c r="D25" s="238"/>
      <c r="E25" s="238"/>
      <c r="F25" s="238"/>
      <c r="G25" s="238"/>
      <c r="H25" s="60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</row>
    <row r="26" spans="1:25" ht="18.75" hidden="1" customHeight="1" thickBot="1" x14ac:dyDescent="0.3">
      <c r="A26" s="606" t="s">
        <v>236</v>
      </c>
      <c r="B26" s="233"/>
      <c r="C26" s="226"/>
      <c r="D26" s="259">
        <f>'Step 4 - Non-Salary'!E48</f>
        <v>0</v>
      </c>
      <c r="E26" s="259">
        <f>'Step 4 - Non-Salary'!F48</f>
        <v>0</v>
      </c>
      <c r="F26" s="259">
        <f>'Step 4 - Non-Salary'!G48</f>
        <v>0</v>
      </c>
      <c r="G26" s="259">
        <f>'Step 4 - Non-Salary'!H48</f>
        <v>0</v>
      </c>
      <c r="H26" s="234">
        <f>'Step 4 - Non-Salary'!I48</f>
        <v>0</v>
      </c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</row>
    <row r="27" spans="1:25" ht="9.9499999999999993" customHeight="1" thickBot="1" x14ac:dyDescent="0.25">
      <c r="A27" s="602"/>
      <c r="B27" s="245"/>
      <c r="C27" s="226"/>
      <c r="D27" s="238"/>
      <c r="E27" s="238"/>
      <c r="F27" s="238"/>
      <c r="G27" s="238"/>
      <c r="H27" s="60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</row>
    <row r="28" spans="1:25" s="498" customFormat="1" ht="28.5" customHeight="1" thickBot="1" x14ac:dyDescent="0.25">
      <c r="A28" s="254" t="s">
        <v>237</v>
      </c>
      <c r="B28" s="247"/>
      <c r="C28" s="226"/>
      <c r="D28" s="264">
        <f t="shared" ref="D28:H28" si="1">D22+D16+D24+D26</f>
        <v>947749</v>
      </c>
      <c r="E28" s="264">
        <f t="shared" si="1"/>
        <v>1267984.4329599999</v>
      </c>
      <c r="F28" s="264">
        <f t="shared" si="1"/>
        <v>1607624.58296</v>
      </c>
      <c r="G28" s="264">
        <f t="shared" si="1"/>
        <v>1823911.7829600002</v>
      </c>
      <c r="H28" s="250">
        <f t="shared" si="1"/>
        <v>1823911.7829600002</v>
      </c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</row>
    <row r="29" spans="1:25" ht="20.100000000000001" customHeight="1" thickBot="1" x14ac:dyDescent="0.25">
      <c r="A29" s="219"/>
      <c r="B29" s="219"/>
      <c r="C29" s="226"/>
      <c r="D29" s="218"/>
      <c r="E29" s="218"/>
      <c r="F29" s="218"/>
      <c r="G29" s="218"/>
      <c r="H29" s="218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</row>
    <row r="30" spans="1:25" s="506" customFormat="1" ht="38.25" customHeight="1" thickBot="1" x14ac:dyDescent="0.3">
      <c r="A30" s="646" t="s">
        <v>417</v>
      </c>
      <c r="B30" s="647"/>
      <c r="C30" s="252"/>
      <c r="D30" s="405">
        <f t="shared" ref="D30:H30" si="2">D13-D28</f>
        <v>-9.4000000040978193E-2</v>
      </c>
      <c r="E30" s="405">
        <f t="shared" si="2"/>
        <v>7.3040000163018703E-2</v>
      </c>
      <c r="F30" s="405">
        <f t="shared" si="2"/>
        <v>-1.6959999920800328E-2</v>
      </c>
      <c r="G30" s="405">
        <f t="shared" si="2"/>
        <v>0.10303999949246645</v>
      </c>
      <c r="H30" s="405">
        <f t="shared" si="2"/>
        <v>-0.29696000041440129</v>
      </c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</row>
    <row r="31" spans="1:25" ht="20.100000000000001" customHeight="1" thickBot="1" x14ac:dyDescent="0.25">
      <c r="C31" s="499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</row>
    <row r="32" spans="1:25" ht="24.95" customHeight="1" thickBot="1" x14ac:dyDescent="0.25">
      <c r="A32" s="644" t="s">
        <v>420</v>
      </c>
      <c r="B32" s="648"/>
      <c r="C32" s="648"/>
      <c r="D32" s="648"/>
      <c r="E32" s="648"/>
      <c r="F32" s="648"/>
      <c r="G32" s="648"/>
      <c r="H32" s="645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</row>
    <row r="33" spans="1:25" ht="23.25" customHeight="1" thickBot="1" x14ac:dyDescent="0.25">
      <c r="A33" s="638" t="s">
        <v>421</v>
      </c>
      <c r="B33" s="639"/>
      <c r="C33" s="226"/>
      <c r="D33" s="265">
        <f>IF(('Start Here - Data Entry '!G26-'Start Here - Data Entry '!G22)&gt;0,(D10/('Start Here - Data Entry '!G26-'Start Here - Data Entry '!G22)),"")</f>
        <v>6430.781766666667</v>
      </c>
      <c r="E33" s="265">
        <f>IF(('Start Here - Data Entry '!H26-'Start Here - Data Entry '!H22)&gt;0,(E10/('Start Here - Data Entry '!H26-'Start Here - Data Entry '!H22)),"")</f>
        <v>5839.5292166666668</v>
      </c>
      <c r="F33" s="265">
        <f>IF(('Start Here - Data Entry '!I26-'Start Here - Data Entry '!I22)&gt;0,(F10/('Start Here - Data Entry '!I26-'Start Here - Data Entry '!I22)),"")</f>
        <v>5652.2420333333339</v>
      </c>
      <c r="G33" s="265">
        <f>IF(('Start Here - Data Entry '!J26-'Start Here - Data Entry '!J22)&gt;0,(G10/('Start Here - Data Entry '!J26-'Start Here - Data Entry '!J22)),"")</f>
        <v>5678.9453583333325</v>
      </c>
      <c r="H33" s="512">
        <f>IF(('Start Here - Data Entry '!K26-'Start Here - Data Entry '!K22)&gt;0,(H10/('Start Here - Data Entry '!K26-'Start Here - Data Entry '!K22)),"")</f>
        <v>5678.9436916666655</v>
      </c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3"/>
    </row>
    <row r="34" spans="1:25" ht="23.25" customHeight="1" thickBot="1" x14ac:dyDescent="0.25">
      <c r="A34" s="638" t="s">
        <v>369</v>
      </c>
      <c r="B34" s="639"/>
      <c r="C34" s="226"/>
      <c r="D34" s="265">
        <f>IF(('Start Here - Data Entry '!G26-'Start Here - Data Entry '!G22)&gt;0,D13/('Start Here - Data Entry '!G26-'Start Here - Data Entry '!G22),"")</f>
        <v>15795.8151</v>
      </c>
      <c r="E34" s="265">
        <f>IF(('Start Here - Data Entry '!H26-'Start Here - Data Entry '!H22)&gt;0,E13/('Start Here - Data Entry '!H26-'Start Here - Data Entry '!H22),"")</f>
        <v>10566.537550000001</v>
      </c>
      <c r="F34" s="265">
        <f>IF(('Start Here - Data Entry '!I26-'Start Here - Data Entry '!I22)&gt;0,F13/('Start Here - Data Entry '!I26-'Start Here - Data Entry '!I22),"")</f>
        <v>8931.2475888888894</v>
      </c>
      <c r="G34" s="265">
        <f>IF(('Start Here - Data Entry '!J26-'Start Here - Data Entry '!J22)&gt;0,G13/('Start Here - Data Entry '!J26-'Start Here - Data Entry '!J22),"")</f>
        <v>7599.6328583333325</v>
      </c>
      <c r="H34" s="512">
        <f>IF(('Start Here - Data Entry '!K26-'Start Here - Data Entry '!K22)&gt;0,H13/('Start Here - Data Entry '!K26-'Start Here - Data Entry '!K22),"")</f>
        <v>7599.6311916666655</v>
      </c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</row>
    <row r="35" spans="1:25" ht="23.25" customHeight="1" thickBot="1" x14ac:dyDescent="0.3">
      <c r="A35" s="640" t="s">
        <v>422</v>
      </c>
      <c r="B35" s="641"/>
      <c r="C35" s="226"/>
      <c r="D35" s="581">
        <f>'Step 3 - Staffing Tool'!Q41</f>
        <v>8.1999999999999993</v>
      </c>
      <c r="E35" s="581">
        <f>'Step 3 - Staffing Tool'!T41</f>
        <v>13.4</v>
      </c>
      <c r="F35" s="581">
        <f>'Step 3 - Staffing Tool'!W41</f>
        <v>17.399999999999999</v>
      </c>
      <c r="G35" s="581">
        <f>'Step 3 - Staffing Tool'!Z41</f>
        <v>21.4</v>
      </c>
      <c r="H35" s="611">
        <f>'Step 3 - Staffing Tool'!AC41</f>
        <v>21.4</v>
      </c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</row>
    <row r="36" spans="1:25" ht="22.5" customHeight="1" thickBot="1" x14ac:dyDescent="0.3">
      <c r="A36" s="640" t="s">
        <v>404</v>
      </c>
      <c r="B36" s="641"/>
      <c r="C36" s="226"/>
      <c r="D36" s="581">
        <f>IF('Step 3 - Staffing Tool'!Q75&gt;0,('Start Here - Data Entry '!G26-'Start Here - Data Entry '!G22)/D35,"")</f>
        <v>7.3170731707317076</v>
      </c>
      <c r="E36" s="581">
        <f>IF('Step 3 - Staffing Tool'!T75&gt;0,('Start Here - Data Entry '!H26-'Start Here - Data Entry '!H22)/E35,"")</f>
        <v>8.9552238805970141</v>
      </c>
      <c r="F36" s="581">
        <f>IF('Step 3 - Staffing Tool'!W75&gt;0,('Start Here - Data Entry '!I26-'Start Here - Data Entry '!I22)/F35,"")</f>
        <v>10.344827586206897</v>
      </c>
      <c r="G36" s="581">
        <f>IF('Step 3 - Staffing Tool'!Z75&gt;0,('Start Here - Data Entry '!J26-'Start Here - Data Entry '!J22)/G35,"")</f>
        <v>11.214953271028039</v>
      </c>
      <c r="H36" s="611">
        <f>IF('Step 3 - Staffing Tool'!AC75&gt;0,('Start Here - Data Entry '!K26-'Start Here - Data Entry '!K22)/H35,"")</f>
        <v>11.214953271028039</v>
      </c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</row>
    <row r="37" spans="1:25" x14ac:dyDescent="0.2">
      <c r="A37" s="513"/>
      <c r="B37" s="513"/>
      <c r="C37" s="514"/>
      <c r="D37" s="515" t="s">
        <v>322</v>
      </c>
      <c r="E37" s="515"/>
      <c r="F37" s="515"/>
      <c r="G37" s="515"/>
      <c r="H37" s="515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</row>
    <row r="38" spans="1:25" x14ac:dyDescent="0.2">
      <c r="A38" s="513"/>
      <c r="B38" s="513"/>
      <c r="C38" s="514"/>
      <c r="D38" s="515"/>
      <c r="E38" s="515"/>
      <c r="F38" s="515"/>
      <c r="G38" s="515"/>
      <c r="H38" s="515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</row>
    <row r="39" spans="1:25" x14ac:dyDescent="0.2">
      <c r="A39" s="513"/>
      <c r="B39" s="513"/>
      <c r="C39" s="514"/>
      <c r="D39" s="515"/>
      <c r="E39" s="515"/>
      <c r="F39" s="515"/>
      <c r="G39" s="515"/>
      <c r="H39" s="515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</row>
    <row r="40" spans="1:25" x14ac:dyDescent="0.2">
      <c r="A40" s="513"/>
      <c r="B40" s="513"/>
      <c r="C40" s="514"/>
      <c r="D40" s="515"/>
      <c r="E40" s="515"/>
      <c r="F40" s="515"/>
      <c r="G40" s="515"/>
      <c r="H40" s="515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</row>
    <row r="41" spans="1:25" x14ac:dyDescent="0.2">
      <c r="A41" s="513"/>
      <c r="B41" s="513"/>
      <c r="C41" s="514"/>
      <c r="D41" s="515"/>
      <c r="E41" s="515"/>
      <c r="F41" s="515"/>
      <c r="G41" s="515"/>
      <c r="H41" s="515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</row>
    <row r="42" spans="1:25" x14ac:dyDescent="0.2">
      <c r="A42" s="513"/>
      <c r="B42" s="513"/>
      <c r="C42" s="514"/>
      <c r="D42" s="515"/>
      <c r="E42" s="515"/>
      <c r="F42" s="515"/>
      <c r="G42" s="515"/>
      <c r="H42" s="515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</row>
    <row r="43" spans="1:25" x14ac:dyDescent="0.2">
      <c r="A43" s="513"/>
      <c r="B43" s="513"/>
      <c r="C43" s="514"/>
      <c r="D43" s="515"/>
      <c r="E43" s="515"/>
      <c r="F43" s="515"/>
      <c r="G43" s="515"/>
      <c r="H43" s="515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</row>
    <row r="44" spans="1:25" x14ac:dyDescent="0.2">
      <c r="A44" s="513"/>
      <c r="B44" s="513"/>
      <c r="C44" s="514"/>
      <c r="D44" s="515"/>
      <c r="E44" s="515"/>
      <c r="F44" s="515"/>
      <c r="G44" s="515"/>
      <c r="H44" s="515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</row>
    <row r="45" spans="1:25" x14ac:dyDescent="0.2">
      <c r="A45" s="513"/>
      <c r="B45" s="513"/>
      <c r="C45" s="514"/>
      <c r="D45" s="515"/>
      <c r="E45" s="515"/>
      <c r="F45" s="515"/>
      <c r="G45" s="515"/>
      <c r="H45" s="515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</row>
    <row r="46" spans="1:25" x14ac:dyDescent="0.2">
      <c r="A46" s="513"/>
      <c r="B46" s="513"/>
      <c r="C46" s="514"/>
      <c r="D46" s="515"/>
      <c r="E46" s="515"/>
      <c r="F46" s="515"/>
      <c r="G46" s="515"/>
      <c r="H46" s="515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</row>
    <row r="47" spans="1:25" x14ac:dyDescent="0.2">
      <c r="A47" s="513"/>
      <c r="B47" s="513"/>
      <c r="C47" s="514"/>
      <c r="D47" s="515"/>
      <c r="E47" s="515"/>
      <c r="F47" s="515"/>
      <c r="G47" s="515"/>
      <c r="H47" s="515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</row>
    <row r="48" spans="1:25" x14ac:dyDescent="0.2">
      <c r="A48" s="513"/>
      <c r="B48" s="513"/>
      <c r="C48" s="514"/>
      <c r="D48" s="515"/>
      <c r="E48" s="515"/>
      <c r="F48" s="515"/>
      <c r="G48" s="515"/>
      <c r="H48" s="515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</row>
    <row r="49" spans="1:25" x14ac:dyDescent="0.2">
      <c r="A49" s="513"/>
      <c r="B49" s="513"/>
      <c r="C49" s="514"/>
      <c r="D49" s="515"/>
      <c r="E49" s="515"/>
      <c r="F49" s="515"/>
      <c r="G49" s="515"/>
      <c r="H49" s="515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</row>
    <row r="50" spans="1:25" x14ac:dyDescent="0.2">
      <c r="A50" s="513"/>
      <c r="B50" s="513"/>
      <c r="C50" s="514"/>
      <c r="D50" s="515"/>
      <c r="E50" s="515"/>
      <c r="F50" s="515"/>
      <c r="G50" s="515"/>
      <c r="H50" s="515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</row>
    <row r="51" spans="1:25" x14ac:dyDescent="0.2">
      <c r="A51" s="513"/>
      <c r="B51" s="513"/>
      <c r="C51" s="514"/>
      <c r="D51" s="515"/>
      <c r="E51" s="515"/>
      <c r="F51" s="515"/>
      <c r="G51" s="515"/>
      <c r="H51" s="515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</row>
    <row r="52" spans="1:25" x14ac:dyDescent="0.2">
      <c r="A52" s="513"/>
      <c r="B52" s="513"/>
      <c r="C52" s="514"/>
      <c r="D52" s="515"/>
      <c r="E52" s="515"/>
      <c r="F52" s="515"/>
      <c r="G52" s="515"/>
      <c r="H52" s="515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</row>
    <row r="53" spans="1:25" x14ac:dyDescent="0.2">
      <c r="A53" s="513"/>
      <c r="B53" s="513"/>
      <c r="C53" s="514"/>
      <c r="D53" s="515"/>
      <c r="E53" s="515"/>
      <c r="F53" s="515"/>
      <c r="G53" s="515"/>
      <c r="H53" s="515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513"/>
    </row>
    <row r="54" spans="1:25" x14ac:dyDescent="0.2">
      <c r="A54" s="513"/>
      <c r="B54" s="513"/>
      <c r="C54" s="514"/>
      <c r="D54" s="515"/>
      <c r="E54" s="515"/>
      <c r="F54" s="515"/>
      <c r="G54" s="515"/>
      <c r="H54" s="515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513"/>
      <c r="X54" s="513"/>
      <c r="Y54" s="513"/>
    </row>
    <row r="55" spans="1:25" x14ac:dyDescent="0.2">
      <c r="A55" s="513"/>
      <c r="B55" s="513"/>
      <c r="C55" s="514"/>
      <c r="D55" s="515"/>
      <c r="E55" s="515"/>
      <c r="F55" s="515"/>
      <c r="G55" s="515"/>
      <c r="H55" s="515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3"/>
      <c r="Y55" s="513"/>
    </row>
    <row r="56" spans="1:25" x14ac:dyDescent="0.2">
      <c r="A56" s="513"/>
      <c r="B56" s="513"/>
      <c r="C56" s="514"/>
      <c r="D56" s="515"/>
      <c r="E56" s="515"/>
      <c r="F56" s="515"/>
      <c r="G56" s="515"/>
      <c r="H56" s="515"/>
      <c r="I56" s="513"/>
      <c r="J56" s="513"/>
      <c r="K56" s="513"/>
      <c r="L56" s="513"/>
      <c r="M56" s="513"/>
      <c r="N56" s="513"/>
      <c r="O56" s="513"/>
      <c r="P56" s="513"/>
      <c r="Q56" s="513"/>
      <c r="R56" s="513"/>
      <c r="S56" s="513"/>
      <c r="T56" s="513"/>
      <c r="U56" s="513"/>
      <c r="V56" s="513"/>
      <c r="W56" s="513"/>
      <c r="X56" s="513"/>
      <c r="Y56" s="513"/>
    </row>
    <row r="57" spans="1:25" x14ac:dyDescent="0.2">
      <c r="A57" s="513"/>
      <c r="B57" s="513"/>
      <c r="C57" s="514"/>
      <c r="D57" s="515"/>
      <c r="E57" s="515"/>
      <c r="F57" s="515"/>
      <c r="G57" s="515"/>
      <c r="H57" s="515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3"/>
      <c r="V57" s="513"/>
      <c r="W57" s="513"/>
      <c r="X57" s="513"/>
      <c r="Y57" s="513"/>
    </row>
    <row r="58" spans="1:25" x14ac:dyDescent="0.2">
      <c r="A58" s="513"/>
      <c r="B58" s="513"/>
      <c r="C58" s="514"/>
      <c r="D58" s="515"/>
      <c r="E58" s="515"/>
      <c r="F58" s="515"/>
      <c r="G58" s="515"/>
      <c r="H58" s="515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</row>
    <row r="59" spans="1:25" x14ac:dyDescent="0.2">
      <c r="A59" s="513"/>
      <c r="B59" s="513"/>
      <c r="C59" s="514"/>
      <c r="D59" s="515"/>
      <c r="E59" s="515"/>
      <c r="F59" s="515"/>
      <c r="G59" s="515"/>
      <c r="H59" s="515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</row>
    <row r="60" spans="1:25" x14ac:dyDescent="0.2">
      <c r="A60" s="513"/>
      <c r="B60" s="513"/>
      <c r="C60" s="514"/>
      <c r="D60" s="515"/>
      <c r="E60" s="515"/>
      <c r="F60" s="515"/>
      <c r="G60" s="515"/>
      <c r="H60" s="515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3"/>
      <c r="V60" s="513"/>
      <c r="W60" s="513"/>
      <c r="X60" s="513"/>
      <c r="Y60" s="513"/>
    </row>
    <row r="61" spans="1:25" x14ac:dyDescent="0.2">
      <c r="A61" s="513"/>
      <c r="B61" s="513"/>
      <c r="C61" s="514"/>
      <c r="D61" s="515"/>
      <c r="E61" s="515"/>
      <c r="F61" s="515"/>
      <c r="G61" s="515"/>
      <c r="H61" s="515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</row>
    <row r="62" spans="1:25" x14ac:dyDescent="0.2">
      <c r="A62" s="513"/>
      <c r="B62" s="513"/>
      <c r="C62" s="514"/>
      <c r="D62" s="515"/>
      <c r="E62" s="515"/>
      <c r="F62" s="515"/>
      <c r="G62" s="515"/>
      <c r="H62" s="515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13"/>
      <c r="W62" s="513"/>
      <c r="X62" s="513"/>
      <c r="Y62" s="513"/>
    </row>
    <row r="63" spans="1:25" x14ac:dyDescent="0.2">
      <c r="A63" s="513"/>
      <c r="B63" s="513"/>
      <c r="C63" s="514"/>
      <c r="D63" s="515"/>
      <c r="E63" s="515"/>
      <c r="F63" s="515"/>
      <c r="G63" s="515"/>
      <c r="H63" s="515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</row>
    <row r="64" spans="1:25" x14ac:dyDescent="0.2">
      <c r="A64" s="513"/>
      <c r="B64" s="513"/>
      <c r="C64" s="514"/>
      <c r="D64" s="515"/>
      <c r="E64" s="515"/>
      <c r="F64" s="515"/>
      <c r="G64" s="515"/>
      <c r="H64" s="515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3"/>
      <c r="Y64" s="513"/>
    </row>
    <row r="65" spans="1:25" x14ac:dyDescent="0.2">
      <c r="A65" s="513"/>
      <c r="B65" s="513"/>
      <c r="C65" s="514"/>
      <c r="D65" s="515"/>
      <c r="E65" s="515"/>
      <c r="F65" s="515"/>
      <c r="G65" s="515"/>
      <c r="H65" s="515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</row>
    <row r="66" spans="1:25" x14ac:dyDescent="0.2">
      <c r="A66" s="513"/>
      <c r="B66" s="513"/>
      <c r="C66" s="514"/>
      <c r="D66" s="515"/>
      <c r="E66" s="515"/>
      <c r="F66" s="515"/>
      <c r="G66" s="515"/>
      <c r="H66" s="515"/>
      <c r="I66" s="513"/>
      <c r="J66" s="513"/>
      <c r="K66" s="513"/>
      <c r="L66" s="513"/>
      <c r="M66" s="513"/>
      <c r="N66" s="513"/>
      <c r="O66" s="513"/>
      <c r="P66" s="513"/>
      <c r="Q66" s="513"/>
      <c r="R66" s="513"/>
      <c r="S66" s="513"/>
      <c r="T66" s="513"/>
      <c r="U66" s="513"/>
      <c r="V66" s="513"/>
      <c r="W66" s="513"/>
      <c r="X66" s="513"/>
      <c r="Y66" s="513"/>
    </row>
    <row r="67" spans="1:25" x14ac:dyDescent="0.2">
      <c r="A67" s="513"/>
      <c r="B67" s="513"/>
      <c r="C67" s="514"/>
      <c r="D67" s="515"/>
      <c r="E67" s="515"/>
      <c r="F67" s="515"/>
      <c r="G67" s="515"/>
      <c r="H67" s="515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</row>
    <row r="68" spans="1:25" x14ac:dyDescent="0.2">
      <c r="A68" s="513"/>
      <c r="B68" s="513"/>
      <c r="C68" s="514"/>
      <c r="D68" s="515"/>
      <c r="E68" s="515"/>
      <c r="F68" s="515"/>
      <c r="G68" s="515"/>
      <c r="H68" s="515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513"/>
      <c r="V68" s="513"/>
      <c r="W68" s="513"/>
      <c r="X68" s="513"/>
      <c r="Y68" s="513"/>
    </row>
    <row r="69" spans="1:25" x14ac:dyDescent="0.2">
      <c r="A69" s="513"/>
      <c r="B69" s="513"/>
      <c r="C69" s="514"/>
      <c r="D69" s="515"/>
      <c r="E69" s="515"/>
      <c r="F69" s="515"/>
      <c r="G69" s="515"/>
      <c r="H69" s="515"/>
      <c r="I69" s="513"/>
      <c r="J69" s="513"/>
      <c r="K69" s="513"/>
      <c r="L69" s="513"/>
      <c r="M69" s="513"/>
      <c r="N69" s="513"/>
      <c r="O69" s="513"/>
      <c r="P69" s="513"/>
      <c r="Q69" s="513"/>
      <c r="R69" s="513"/>
      <c r="S69" s="513"/>
      <c r="T69" s="513"/>
      <c r="U69" s="513"/>
      <c r="V69" s="513"/>
      <c r="W69" s="513"/>
      <c r="X69" s="513"/>
      <c r="Y69" s="513"/>
    </row>
    <row r="70" spans="1:25" x14ac:dyDescent="0.2">
      <c r="A70" s="513"/>
      <c r="B70" s="513"/>
      <c r="C70" s="514"/>
      <c r="D70" s="515"/>
      <c r="E70" s="515"/>
      <c r="F70" s="515"/>
      <c r="G70" s="515"/>
      <c r="H70" s="515"/>
      <c r="I70" s="513"/>
      <c r="J70" s="513"/>
      <c r="K70" s="513"/>
      <c r="L70" s="513"/>
      <c r="M70" s="513"/>
      <c r="N70" s="513"/>
      <c r="O70" s="513"/>
      <c r="P70" s="513"/>
      <c r="Q70" s="513"/>
      <c r="R70" s="513"/>
      <c r="S70" s="513"/>
      <c r="T70" s="513"/>
      <c r="U70" s="513"/>
      <c r="V70" s="513"/>
      <c r="W70" s="513"/>
      <c r="X70" s="513"/>
      <c r="Y70" s="513"/>
    </row>
    <row r="71" spans="1:25" x14ac:dyDescent="0.2">
      <c r="A71" s="513"/>
      <c r="B71" s="513"/>
      <c r="C71" s="514"/>
      <c r="D71" s="515"/>
      <c r="E71" s="515"/>
      <c r="F71" s="515"/>
      <c r="G71" s="515"/>
      <c r="H71" s="515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</row>
    <row r="72" spans="1:25" x14ac:dyDescent="0.2">
      <c r="A72" s="513"/>
      <c r="B72" s="513"/>
      <c r="C72" s="514"/>
      <c r="D72" s="515"/>
      <c r="E72" s="515"/>
      <c r="F72" s="515"/>
      <c r="G72" s="515"/>
      <c r="H72" s="515"/>
      <c r="I72" s="513"/>
      <c r="J72" s="513"/>
      <c r="K72" s="513"/>
      <c r="L72" s="513"/>
      <c r="M72" s="513"/>
      <c r="N72" s="513"/>
      <c r="O72" s="513"/>
      <c r="P72" s="513"/>
      <c r="Q72" s="513"/>
      <c r="R72" s="513"/>
      <c r="S72" s="513"/>
      <c r="T72" s="513"/>
      <c r="U72" s="513"/>
      <c r="V72" s="513"/>
      <c r="W72" s="513"/>
      <c r="X72" s="513"/>
      <c r="Y72" s="513"/>
    </row>
    <row r="73" spans="1:25" x14ac:dyDescent="0.2">
      <c r="A73" s="513"/>
      <c r="B73" s="513"/>
      <c r="C73" s="514"/>
      <c r="D73" s="515"/>
      <c r="E73" s="515"/>
      <c r="F73" s="515"/>
      <c r="G73" s="515"/>
      <c r="H73" s="515"/>
      <c r="I73" s="513"/>
      <c r="J73" s="513"/>
      <c r="K73" s="513"/>
      <c r="L73" s="513"/>
      <c r="M73" s="513"/>
      <c r="N73" s="513"/>
      <c r="O73" s="513"/>
      <c r="P73" s="513"/>
      <c r="Q73" s="513"/>
      <c r="R73" s="513"/>
      <c r="S73" s="513"/>
      <c r="T73" s="513"/>
      <c r="U73" s="513"/>
      <c r="V73" s="513"/>
      <c r="W73" s="513"/>
      <c r="X73" s="513"/>
      <c r="Y73" s="513"/>
    </row>
    <row r="74" spans="1:25" x14ac:dyDescent="0.2">
      <c r="A74" s="513"/>
      <c r="B74" s="513"/>
      <c r="C74" s="514"/>
      <c r="D74" s="515"/>
      <c r="E74" s="515"/>
      <c r="F74" s="515"/>
      <c r="G74" s="515"/>
      <c r="H74" s="515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</row>
    <row r="75" spans="1:25" x14ac:dyDescent="0.2">
      <c r="A75" s="513"/>
      <c r="B75" s="513"/>
      <c r="C75" s="514"/>
      <c r="D75" s="515"/>
      <c r="E75" s="515"/>
      <c r="F75" s="515"/>
      <c r="G75" s="515"/>
      <c r="H75" s="515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</row>
    <row r="76" spans="1:25" x14ac:dyDescent="0.2">
      <c r="A76" s="513"/>
      <c r="B76" s="513"/>
      <c r="C76" s="514"/>
      <c r="D76" s="515"/>
      <c r="E76" s="515"/>
      <c r="F76" s="515"/>
      <c r="G76" s="515"/>
      <c r="H76" s="515"/>
      <c r="I76" s="513"/>
      <c r="J76" s="513"/>
      <c r="K76" s="513"/>
      <c r="L76" s="513"/>
      <c r="M76" s="513"/>
      <c r="N76" s="513"/>
      <c r="O76" s="513"/>
      <c r="P76" s="513"/>
      <c r="Q76" s="513"/>
      <c r="R76" s="513"/>
      <c r="S76" s="513"/>
      <c r="T76" s="513"/>
      <c r="U76" s="513"/>
      <c r="V76" s="513"/>
      <c r="W76" s="513"/>
      <c r="X76" s="513"/>
      <c r="Y76" s="513"/>
    </row>
    <row r="77" spans="1:25" x14ac:dyDescent="0.2">
      <c r="A77" s="513"/>
      <c r="B77" s="513"/>
      <c r="C77" s="514"/>
      <c r="D77" s="515"/>
      <c r="E77" s="515"/>
      <c r="F77" s="515"/>
      <c r="G77" s="515"/>
      <c r="H77" s="515"/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513"/>
      <c r="U77" s="513"/>
      <c r="V77" s="513"/>
      <c r="W77" s="513"/>
      <c r="X77" s="513"/>
      <c r="Y77" s="513"/>
    </row>
    <row r="78" spans="1:25" x14ac:dyDescent="0.2">
      <c r="A78" s="513"/>
      <c r="B78" s="513"/>
      <c r="C78" s="514"/>
      <c r="D78" s="515"/>
      <c r="E78" s="515"/>
      <c r="F78" s="515"/>
      <c r="G78" s="515"/>
      <c r="H78" s="515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</row>
    <row r="79" spans="1:25" x14ac:dyDescent="0.2">
      <c r="A79" s="513"/>
      <c r="B79" s="513"/>
      <c r="C79" s="514"/>
      <c r="D79" s="515"/>
      <c r="E79" s="515"/>
      <c r="F79" s="515"/>
      <c r="G79" s="515"/>
      <c r="H79" s="515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</row>
    <row r="80" spans="1:25" x14ac:dyDescent="0.2">
      <c r="A80" s="513"/>
      <c r="B80" s="513"/>
      <c r="C80" s="514"/>
      <c r="D80" s="515"/>
      <c r="E80" s="515"/>
      <c r="F80" s="515"/>
      <c r="G80" s="515"/>
      <c r="H80" s="515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513"/>
      <c r="V80" s="513"/>
      <c r="W80" s="513"/>
      <c r="X80" s="513"/>
      <c r="Y80" s="513"/>
    </row>
    <row r="81" spans="1:25" x14ac:dyDescent="0.2">
      <c r="A81" s="513"/>
      <c r="B81" s="513"/>
      <c r="C81" s="514"/>
      <c r="D81" s="515"/>
      <c r="E81" s="515"/>
      <c r="F81" s="515"/>
      <c r="G81" s="515"/>
      <c r="H81" s="515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13"/>
      <c r="U81" s="513"/>
      <c r="V81" s="513"/>
      <c r="W81" s="513"/>
      <c r="X81" s="513"/>
      <c r="Y81" s="513"/>
    </row>
    <row r="82" spans="1:25" x14ac:dyDescent="0.2">
      <c r="A82" s="513"/>
      <c r="B82" s="513"/>
      <c r="C82" s="514"/>
      <c r="D82" s="515"/>
      <c r="E82" s="515"/>
      <c r="F82" s="515"/>
      <c r="G82" s="515"/>
      <c r="H82" s="515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13"/>
      <c r="U82" s="513"/>
      <c r="V82" s="513"/>
      <c r="W82" s="513"/>
      <c r="X82" s="513"/>
      <c r="Y82" s="513"/>
    </row>
    <row r="83" spans="1:25" x14ac:dyDescent="0.2">
      <c r="A83" s="513"/>
      <c r="B83" s="513"/>
      <c r="C83" s="514"/>
      <c r="D83" s="515"/>
      <c r="E83" s="515"/>
      <c r="F83" s="515"/>
      <c r="G83" s="515"/>
      <c r="H83" s="515"/>
      <c r="I83" s="513"/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3"/>
      <c r="V83" s="513"/>
      <c r="W83" s="513"/>
      <c r="X83" s="513"/>
      <c r="Y83" s="513"/>
    </row>
    <row r="84" spans="1:25" x14ac:dyDescent="0.2">
      <c r="A84" s="513"/>
      <c r="B84" s="513"/>
      <c r="C84" s="514"/>
      <c r="D84" s="515"/>
      <c r="E84" s="515"/>
      <c r="F84" s="515"/>
      <c r="G84" s="515"/>
      <c r="H84" s="515"/>
      <c r="I84" s="513"/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3"/>
      <c r="V84" s="513"/>
      <c r="W84" s="513"/>
      <c r="X84" s="513"/>
      <c r="Y84" s="513"/>
    </row>
    <row r="85" spans="1:25" x14ac:dyDescent="0.2">
      <c r="A85" s="513"/>
      <c r="B85" s="513"/>
      <c r="C85" s="514"/>
      <c r="D85" s="515"/>
      <c r="E85" s="515"/>
      <c r="F85" s="515"/>
      <c r="G85" s="515"/>
      <c r="H85" s="515"/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</row>
    <row r="86" spans="1:25" x14ac:dyDescent="0.2">
      <c r="A86" s="513"/>
      <c r="B86" s="513"/>
      <c r="C86" s="514"/>
      <c r="D86" s="515"/>
      <c r="E86" s="515"/>
      <c r="F86" s="515"/>
      <c r="G86" s="515"/>
      <c r="H86" s="515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</row>
    <row r="87" spans="1:25" x14ac:dyDescent="0.2">
      <c r="A87" s="513"/>
      <c r="B87" s="513"/>
      <c r="C87" s="514"/>
      <c r="D87" s="515"/>
      <c r="E87" s="515"/>
      <c r="F87" s="515"/>
      <c r="G87" s="515"/>
      <c r="H87" s="515"/>
      <c r="I87" s="513"/>
      <c r="J87" s="513"/>
      <c r="K87" s="513"/>
      <c r="L87" s="513"/>
      <c r="M87" s="513"/>
      <c r="N87" s="513"/>
      <c r="O87" s="513"/>
      <c r="P87" s="513"/>
      <c r="Q87" s="513"/>
      <c r="R87" s="513"/>
      <c r="S87" s="513"/>
      <c r="T87" s="513"/>
      <c r="U87" s="513"/>
      <c r="V87" s="513"/>
      <c r="W87" s="513"/>
      <c r="X87" s="513"/>
      <c r="Y87" s="513"/>
    </row>
    <row r="88" spans="1:25" x14ac:dyDescent="0.2">
      <c r="A88" s="513"/>
      <c r="B88" s="513"/>
      <c r="C88" s="514"/>
      <c r="D88" s="515"/>
      <c r="E88" s="515"/>
      <c r="F88" s="515"/>
      <c r="G88" s="515"/>
      <c r="H88" s="515"/>
      <c r="I88" s="513"/>
      <c r="J88" s="513"/>
      <c r="K88" s="513"/>
      <c r="L88" s="513"/>
      <c r="M88" s="513"/>
      <c r="N88" s="513"/>
      <c r="O88" s="513"/>
      <c r="P88" s="513"/>
      <c r="Q88" s="513"/>
      <c r="R88" s="513"/>
      <c r="S88" s="513"/>
      <c r="T88" s="513"/>
      <c r="U88" s="513"/>
      <c r="V88" s="513"/>
      <c r="W88" s="513"/>
      <c r="X88" s="513"/>
      <c r="Y88" s="513"/>
    </row>
    <row r="89" spans="1:25" x14ac:dyDescent="0.2">
      <c r="A89" s="513"/>
      <c r="B89" s="513"/>
      <c r="C89" s="514"/>
      <c r="D89" s="515"/>
      <c r="E89" s="515"/>
      <c r="F89" s="515"/>
      <c r="G89" s="515"/>
      <c r="H89" s="515"/>
      <c r="I89" s="513"/>
      <c r="J89" s="513"/>
      <c r="K89" s="513"/>
      <c r="L89" s="513"/>
      <c r="M89" s="513"/>
      <c r="N89" s="513"/>
      <c r="O89" s="513"/>
      <c r="P89" s="513"/>
      <c r="Q89" s="513"/>
      <c r="R89" s="513"/>
      <c r="S89" s="513"/>
      <c r="T89" s="513"/>
      <c r="U89" s="513"/>
      <c r="V89" s="513"/>
      <c r="W89" s="513"/>
      <c r="X89" s="513"/>
      <c r="Y89" s="513"/>
    </row>
    <row r="90" spans="1:25" x14ac:dyDescent="0.2">
      <c r="A90" s="513"/>
      <c r="B90" s="513"/>
      <c r="C90" s="514"/>
      <c r="D90" s="515"/>
      <c r="E90" s="515"/>
      <c r="F90" s="515"/>
      <c r="G90" s="515"/>
      <c r="H90" s="515"/>
      <c r="I90" s="513"/>
      <c r="J90" s="513"/>
      <c r="K90" s="513"/>
      <c r="L90" s="513"/>
      <c r="M90" s="513"/>
      <c r="N90" s="513"/>
      <c r="O90" s="513"/>
      <c r="P90" s="513"/>
      <c r="Q90" s="513"/>
      <c r="R90" s="513"/>
      <c r="S90" s="513"/>
      <c r="T90" s="513"/>
      <c r="U90" s="513"/>
      <c r="V90" s="513"/>
      <c r="W90" s="513"/>
      <c r="X90" s="513"/>
      <c r="Y90" s="513"/>
    </row>
    <row r="91" spans="1:25" x14ac:dyDescent="0.2">
      <c r="A91" s="513"/>
      <c r="B91" s="513"/>
      <c r="C91" s="514"/>
      <c r="D91" s="515"/>
      <c r="E91" s="515"/>
      <c r="F91" s="515"/>
      <c r="G91" s="515"/>
      <c r="H91" s="515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/>
      <c r="U91" s="513"/>
      <c r="V91" s="513"/>
      <c r="W91" s="513"/>
      <c r="X91" s="513"/>
      <c r="Y91" s="513"/>
    </row>
    <row r="92" spans="1:25" x14ac:dyDescent="0.2">
      <c r="A92" s="513"/>
      <c r="B92" s="513"/>
      <c r="C92" s="514"/>
      <c r="D92" s="515"/>
      <c r="E92" s="515"/>
      <c r="F92" s="515"/>
      <c r="G92" s="515"/>
      <c r="H92" s="515"/>
      <c r="I92" s="513"/>
      <c r="J92" s="513"/>
      <c r="K92" s="513"/>
      <c r="L92" s="513"/>
      <c r="M92" s="513"/>
      <c r="N92" s="513"/>
      <c r="O92" s="513"/>
      <c r="P92" s="513"/>
      <c r="Q92" s="513"/>
      <c r="R92" s="513"/>
      <c r="S92" s="513"/>
      <c r="T92" s="513"/>
      <c r="U92" s="513"/>
      <c r="V92" s="513"/>
      <c r="W92" s="513"/>
      <c r="X92" s="513"/>
      <c r="Y92" s="513"/>
    </row>
    <row r="93" spans="1:25" x14ac:dyDescent="0.2">
      <c r="A93" s="513"/>
      <c r="B93" s="513"/>
      <c r="C93" s="514"/>
      <c r="D93" s="515"/>
      <c r="E93" s="515"/>
      <c r="F93" s="515"/>
      <c r="G93" s="515"/>
      <c r="H93" s="515"/>
      <c r="I93" s="513"/>
      <c r="J93" s="513"/>
      <c r="K93" s="513"/>
      <c r="L93" s="513"/>
      <c r="M93" s="513"/>
      <c r="N93" s="513"/>
      <c r="O93" s="513"/>
      <c r="P93" s="513"/>
      <c r="Q93" s="513"/>
      <c r="R93" s="513"/>
      <c r="S93" s="513"/>
      <c r="T93" s="513"/>
      <c r="U93" s="513"/>
      <c r="V93" s="513"/>
      <c r="W93" s="513"/>
      <c r="X93" s="513"/>
      <c r="Y93" s="513"/>
    </row>
    <row r="94" spans="1:25" x14ac:dyDescent="0.2">
      <c r="A94" s="513"/>
      <c r="B94" s="513"/>
      <c r="C94" s="514"/>
      <c r="D94" s="515"/>
      <c r="E94" s="515"/>
      <c r="F94" s="515"/>
      <c r="G94" s="515"/>
      <c r="H94" s="515"/>
      <c r="I94" s="513"/>
      <c r="J94" s="513"/>
      <c r="K94" s="513"/>
      <c r="L94" s="513"/>
      <c r="M94" s="513"/>
      <c r="N94" s="513"/>
      <c r="O94" s="513"/>
      <c r="P94" s="513"/>
      <c r="Q94" s="513"/>
      <c r="R94" s="513"/>
      <c r="S94" s="513"/>
      <c r="T94" s="513"/>
      <c r="U94" s="513"/>
      <c r="V94" s="513"/>
      <c r="W94" s="513"/>
      <c r="X94" s="513"/>
      <c r="Y94" s="513"/>
    </row>
    <row r="95" spans="1:25" x14ac:dyDescent="0.2">
      <c r="A95" s="513"/>
      <c r="B95" s="513"/>
      <c r="C95" s="514"/>
      <c r="D95" s="515"/>
      <c r="E95" s="515"/>
      <c r="F95" s="515"/>
      <c r="G95" s="515"/>
      <c r="H95" s="515"/>
      <c r="I95" s="513"/>
      <c r="J95" s="513"/>
      <c r="K95" s="513"/>
      <c r="L95" s="513"/>
      <c r="M95" s="513"/>
      <c r="N95" s="513"/>
      <c r="O95" s="513"/>
      <c r="P95" s="513"/>
      <c r="Q95" s="513"/>
      <c r="R95" s="513"/>
      <c r="S95" s="513"/>
      <c r="T95" s="513"/>
      <c r="U95" s="513"/>
      <c r="V95" s="513"/>
      <c r="W95" s="513"/>
      <c r="X95" s="513"/>
      <c r="Y95" s="513"/>
    </row>
    <row r="96" spans="1:25" x14ac:dyDescent="0.2">
      <c r="A96" s="513"/>
      <c r="B96" s="513"/>
      <c r="C96" s="514"/>
      <c r="D96" s="515"/>
      <c r="E96" s="515"/>
      <c r="F96" s="515"/>
      <c r="G96" s="515"/>
      <c r="H96" s="515"/>
      <c r="I96" s="513"/>
      <c r="J96" s="513"/>
      <c r="K96" s="513"/>
      <c r="L96" s="513"/>
      <c r="M96" s="513"/>
      <c r="N96" s="513"/>
      <c r="O96" s="513"/>
      <c r="P96" s="513"/>
      <c r="Q96" s="513"/>
      <c r="R96" s="513"/>
      <c r="S96" s="513"/>
      <c r="T96" s="513"/>
      <c r="U96" s="513"/>
      <c r="V96" s="513"/>
      <c r="W96" s="513"/>
      <c r="X96" s="513"/>
      <c r="Y96" s="513"/>
    </row>
    <row r="97" spans="1:25" x14ac:dyDescent="0.2">
      <c r="A97" s="513"/>
      <c r="B97" s="513"/>
      <c r="C97" s="514"/>
      <c r="D97" s="515"/>
      <c r="E97" s="515"/>
      <c r="F97" s="515"/>
      <c r="G97" s="515"/>
      <c r="H97" s="515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</row>
    <row r="98" spans="1:25" x14ac:dyDescent="0.2">
      <c r="A98" s="513"/>
      <c r="B98" s="513"/>
      <c r="C98" s="514"/>
      <c r="D98" s="515"/>
      <c r="E98" s="515"/>
      <c r="F98" s="515"/>
      <c r="G98" s="515"/>
      <c r="H98" s="515"/>
      <c r="I98" s="513"/>
      <c r="J98" s="513"/>
      <c r="K98" s="513"/>
      <c r="L98" s="513"/>
      <c r="M98" s="513"/>
      <c r="N98" s="513"/>
      <c r="O98" s="513"/>
      <c r="P98" s="513"/>
      <c r="Q98" s="513"/>
      <c r="R98" s="513"/>
      <c r="S98" s="513"/>
      <c r="T98" s="513"/>
      <c r="U98" s="513"/>
      <c r="V98" s="513"/>
      <c r="W98" s="513"/>
      <c r="X98" s="513"/>
      <c r="Y98" s="513"/>
    </row>
    <row r="99" spans="1:25" x14ac:dyDescent="0.2">
      <c r="C99" s="499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3"/>
      <c r="T99" s="513"/>
      <c r="U99" s="513"/>
      <c r="V99" s="513"/>
      <c r="W99" s="513"/>
      <c r="X99" s="513"/>
      <c r="Y99" s="513"/>
    </row>
    <row r="100" spans="1:25" x14ac:dyDescent="0.2">
      <c r="C100" s="499"/>
      <c r="I100" s="513"/>
      <c r="J100" s="513"/>
      <c r="K100" s="513"/>
      <c r="L100" s="513"/>
      <c r="M100" s="513"/>
      <c r="N100" s="513"/>
      <c r="O100" s="513"/>
      <c r="P100" s="513"/>
      <c r="Q100" s="513"/>
      <c r="R100" s="513"/>
      <c r="S100" s="513"/>
      <c r="T100" s="513"/>
      <c r="U100" s="513"/>
      <c r="V100" s="513"/>
      <c r="W100" s="513"/>
      <c r="X100" s="513"/>
      <c r="Y100" s="513"/>
    </row>
    <row r="101" spans="1:25" x14ac:dyDescent="0.2">
      <c r="C101" s="499"/>
      <c r="I101" s="513"/>
      <c r="J101" s="513"/>
      <c r="K101" s="513"/>
      <c r="L101" s="513"/>
      <c r="M101" s="513"/>
      <c r="N101" s="513"/>
      <c r="O101" s="513"/>
      <c r="P101" s="513"/>
      <c r="Q101" s="513"/>
      <c r="R101" s="513"/>
      <c r="S101" s="513"/>
      <c r="T101" s="513"/>
      <c r="U101" s="513"/>
      <c r="V101" s="513"/>
      <c r="W101" s="513"/>
      <c r="X101" s="513"/>
      <c r="Y101" s="513"/>
    </row>
    <row r="102" spans="1:25" x14ac:dyDescent="0.2">
      <c r="C102" s="499"/>
      <c r="I102" s="513"/>
      <c r="J102" s="513"/>
      <c r="K102" s="513"/>
      <c r="L102" s="513"/>
      <c r="M102" s="513"/>
      <c r="N102" s="513"/>
      <c r="O102" s="513"/>
      <c r="P102" s="513"/>
      <c r="Q102" s="513"/>
      <c r="R102" s="513"/>
      <c r="S102" s="513"/>
      <c r="T102" s="513"/>
      <c r="U102" s="513"/>
      <c r="V102" s="513"/>
      <c r="W102" s="513"/>
      <c r="X102" s="513"/>
      <c r="Y102" s="513"/>
    </row>
    <row r="103" spans="1:25" x14ac:dyDescent="0.2">
      <c r="C103" s="499"/>
      <c r="I103" s="513"/>
      <c r="J103" s="513"/>
      <c r="K103" s="513"/>
      <c r="L103" s="513"/>
      <c r="M103" s="513"/>
      <c r="N103" s="513"/>
      <c r="O103" s="513"/>
      <c r="P103" s="513"/>
      <c r="Q103" s="513"/>
      <c r="R103" s="513"/>
      <c r="S103" s="513"/>
      <c r="T103" s="513"/>
      <c r="U103" s="513"/>
      <c r="V103" s="513"/>
      <c r="W103" s="513"/>
      <c r="X103" s="513"/>
      <c r="Y103" s="513"/>
    </row>
    <row r="104" spans="1:25" x14ac:dyDescent="0.2">
      <c r="C104" s="499"/>
      <c r="I104" s="513"/>
      <c r="J104" s="513"/>
      <c r="K104" s="513"/>
      <c r="L104" s="513"/>
      <c r="M104" s="513"/>
      <c r="N104" s="513"/>
      <c r="O104" s="513"/>
      <c r="P104" s="513"/>
      <c r="Q104" s="513"/>
      <c r="R104" s="513"/>
      <c r="S104" s="513"/>
      <c r="T104" s="513"/>
      <c r="U104" s="513"/>
      <c r="V104" s="513"/>
      <c r="W104" s="513"/>
      <c r="X104" s="513"/>
      <c r="Y104" s="513"/>
    </row>
    <row r="105" spans="1:25" x14ac:dyDescent="0.2">
      <c r="C105" s="499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</row>
    <row r="106" spans="1:25" x14ac:dyDescent="0.2">
      <c r="C106" s="499"/>
      <c r="I106" s="513"/>
      <c r="J106" s="513"/>
      <c r="K106" s="513"/>
      <c r="L106" s="513"/>
      <c r="M106" s="513"/>
      <c r="N106" s="513"/>
      <c r="O106" s="513"/>
      <c r="P106" s="513"/>
      <c r="Q106" s="513"/>
      <c r="R106" s="513"/>
      <c r="S106" s="513"/>
      <c r="T106" s="513"/>
      <c r="U106" s="513"/>
      <c r="V106" s="513"/>
      <c r="W106" s="513"/>
      <c r="X106" s="513"/>
      <c r="Y106" s="513"/>
    </row>
    <row r="107" spans="1:25" x14ac:dyDescent="0.2">
      <c r="C107" s="499"/>
      <c r="I107" s="513"/>
      <c r="J107" s="513"/>
      <c r="K107" s="513"/>
      <c r="L107" s="513"/>
      <c r="M107" s="513"/>
      <c r="N107" s="513"/>
      <c r="O107" s="513"/>
      <c r="P107" s="513"/>
      <c r="Q107" s="513"/>
      <c r="R107" s="513"/>
      <c r="S107" s="513"/>
      <c r="T107" s="513"/>
      <c r="U107" s="513"/>
      <c r="V107" s="513"/>
      <c r="W107" s="513"/>
      <c r="X107" s="513"/>
      <c r="Y107" s="513"/>
    </row>
    <row r="108" spans="1:25" x14ac:dyDescent="0.2">
      <c r="C108" s="499"/>
      <c r="I108" s="513"/>
      <c r="J108" s="513"/>
      <c r="K108" s="513"/>
      <c r="L108" s="513"/>
      <c r="M108" s="513"/>
      <c r="N108" s="513"/>
      <c r="O108" s="513"/>
      <c r="P108" s="513"/>
      <c r="Q108" s="513"/>
      <c r="R108" s="513"/>
      <c r="S108" s="513"/>
      <c r="T108" s="513"/>
      <c r="U108" s="513"/>
      <c r="V108" s="513"/>
      <c r="W108" s="513"/>
      <c r="X108" s="513"/>
      <c r="Y108" s="513"/>
    </row>
    <row r="109" spans="1:25" x14ac:dyDescent="0.2">
      <c r="C109" s="499"/>
      <c r="I109" s="513"/>
      <c r="J109" s="513"/>
      <c r="K109" s="513"/>
      <c r="L109" s="513"/>
      <c r="M109" s="513"/>
      <c r="N109" s="513"/>
      <c r="O109" s="513"/>
      <c r="P109" s="513"/>
      <c r="Q109" s="513"/>
      <c r="R109" s="513"/>
      <c r="S109" s="513"/>
      <c r="T109" s="513"/>
      <c r="U109" s="513"/>
      <c r="V109" s="513"/>
      <c r="W109" s="513"/>
      <c r="X109" s="513"/>
      <c r="Y109" s="513"/>
    </row>
    <row r="110" spans="1:25" x14ac:dyDescent="0.2">
      <c r="C110" s="499"/>
      <c r="I110" s="513"/>
      <c r="J110" s="513"/>
      <c r="K110" s="513"/>
      <c r="L110" s="513"/>
      <c r="M110" s="513"/>
      <c r="N110" s="513"/>
      <c r="O110" s="513"/>
      <c r="P110" s="513"/>
      <c r="Q110" s="513"/>
      <c r="R110" s="513"/>
      <c r="S110" s="513"/>
      <c r="T110" s="513"/>
      <c r="U110" s="513"/>
      <c r="V110" s="513"/>
      <c r="W110" s="513"/>
      <c r="X110" s="513"/>
      <c r="Y110" s="513"/>
    </row>
    <row r="111" spans="1:25" x14ac:dyDescent="0.2">
      <c r="C111" s="499"/>
      <c r="I111" s="513"/>
      <c r="J111" s="513"/>
      <c r="K111" s="513"/>
      <c r="L111" s="513"/>
      <c r="M111" s="513"/>
      <c r="N111" s="513"/>
      <c r="O111" s="513"/>
      <c r="P111" s="513"/>
      <c r="Q111" s="513"/>
      <c r="R111" s="513"/>
      <c r="S111" s="513"/>
      <c r="T111" s="513"/>
      <c r="U111" s="513"/>
      <c r="V111" s="513"/>
      <c r="W111" s="513"/>
      <c r="X111" s="513"/>
      <c r="Y111" s="513"/>
    </row>
    <row r="112" spans="1:25" x14ac:dyDescent="0.2">
      <c r="C112" s="499"/>
      <c r="I112" s="513"/>
      <c r="J112" s="513"/>
      <c r="K112" s="513"/>
      <c r="L112" s="513"/>
      <c r="M112" s="513"/>
      <c r="N112" s="513"/>
      <c r="O112" s="513"/>
      <c r="P112" s="513"/>
      <c r="Q112" s="513"/>
      <c r="R112" s="513"/>
      <c r="S112" s="513"/>
      <c r="T112" s="513"/>
      <c r="U112" s="513"/>
      <c r="V112" s="513"/>
      <c r="W112" s="513"/>
      <c r="X112" s="513"/>
      <c r="Y112" s="513"/>
    </row>
    <row r="113" spans="3:25" x14ac:dyDescent="0.2">
      <c r="C113" s="499"/>
      <c r="I113" s="513"/>
      <c r="J113" s="513"/>
      <c r="K113" s="513"/>
      <c r="L113" s="513"/>
      <c r="M113" s="513"/>
      <c r="N113" s="513"/>
      <c r="O113" s="513"/>
      <c r="P113" s="513"/>
      <c r="Q113" s="513"/>
      <c r="R113" s="513"/>
      <c r="S113" s="513"/>
      <c r="T113" s="513"/>
      <c r="U113" s="513"/>
      <c r="V113" s="513"/>
      <c r="W113" s="513"/>
      <c r="X113" s="513"/>
      <c r="Y113" s="513"/>
    </row>
    <row r="114" spans="3:25" x14ac:dyDescent="0.2">
      <c r="C114" s="499"/>
      <c r="I114" s="513"/>
      <c r="J114" s="513"/>
      <c r="K114" s="513"/>
      <c r="L114" s="513"/>
      <c r="M114" s="513"/>
      <c r="N114" s="513"/>
      <c r="O114" s="513"/>
      <c r="P114" s="513"/>
      <c r="Q114" s="513"/>
      <c r="R114" s="513"/>
      <c r="S114" s="513"/>
      <c r="T114" s="513"/>
      <c r="U114" s="513"/>
      <c r="V114" s="513"/>
      <c r="W114" s="513"/>
      <c r="X114" s="513"/>
      <c r="Y114" s="513"/>
    </row>
    <row r="115" spans="3:25" x14ac:dyDescent="0.2">
      <c r="C115" s="499"/>
      <c r="I115" s="513"/>
      <c r="J115" s="513"/>
      <c r="K115" s="513"/>
      <c r="L115" s="513"/>
      <c r="M115" s="513"/>
      <c r="N115" s="513"/>
      <c r="O115" s="513"/>
      <c r="P115" s="513"/>
      <c r="Q115" s="513"/>
      <c r="R115" s="513"/>
      <c r="S115" s="513"/>
      <c r="T115" s="513"/>
      <c r="U115" s="513"/>
      <c r="V115" s="513"/>
      <c r="W115" s="513"/>
      <c r="X115" s="513"/>
      <c r="Y115" s="513"/>
    </row>
    <row r="116" spans="3:25" x14ac:dyDescent="0.2">
      <c r="C116" s="499"/>
      <c r="I116" s="513"/>
      <c r="J116" s="513"/>
      <c r="K116" s="513"/>
      <c r="L116" s="513"/>
      <c r="M116" s="513"/>
      <c r="N116" s="513"/>
      <c r="O116" s="513"/>
      <c r="P116" s="513"/>
      <c r="Q116" s="513"/>
      <c r="R116" s="513"/>
      <c r="S116" s="513"/>
      <c r="T116" s="513"/>
      <c r="U116" s="513"/>
      <c r="V116" s="513"/>
      <c r="W116" s="513"/>
      <c r="X116" s="513"/>
      <c r="Y116" s="513"/>
    </row>
    <row r="117" spans="3:25" x14ac:dyDescent="0.2">
      <c r="C117" s="499"/>
      <c r="D117" s="499"/>
      <c r="E117" s="499"/>
      <c r="F117" s="499"/>
      <c r="G117" s="499"/>
      <c r="H117" s="499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</row>
    <row r="118" spans="3:25" x14ac:dyDescent="0.2">
      <c r="C118" s="499"/>
      <c r="D118" s="499"/>
      <c r="E118" s="499"/>
      <c r="F118" s="499"/>
      <c r="G118" s="499"/>
      <c r="H118" s="499"/>
      <c r="I118" s="513"/>
      <c r="J118" s="513"/>
      <c r="K118" s="513"/>
      <c r="L118" s="513"/>
      <c r="M118" s="513"/>
      <c r="N118" s="513"/>
      <c r="O118" s="513"/>
      <c r="P118" s="513"/>
      <c r="Q118" s="513"/>
      <c r="R118" s="513"/>
      <c r="S118" s="513"/>
      <c r="T118" s="513"/>
      <c r="U118" s="513"/>
      <c r="V118" s="513"/>
      <c r="W118" s="513"/>
      <c r="X118" s="513"/>
      <c r="Y118" s="513"/>
    </row>
    <row r="119" spans="3:25" x14ac:dyDescent="0.2">
      <c r="C119" s="499"/>
      <c r="D119" s="499"/>
      <c r="E119" s="499"/>
      <c r="F119" s="499"/>
      <c r="G119" s="499"/>
      <c r="H119" s="499"/>
      <c r="I119" s="513"/>
      <c r="J119" s="513"/>
      <c r="K119" s="513"/>
      <c r="L119" s="513"/>
      <c r="M119" s="513"/>
      <c r="N119" s="513"/>
      <c r="O119" s="513"/>
      <c r="P119" s="513"/>
      <c r="Q119" s="513"/>
      <c r="R119" s="513"/>
      <c r="S119" s="513"/>
      <c r="T119" s="513"/>
      <c r="U119" s="513"/>
      <c r="V119" s="513"/>
      <c r="W119" s="513"/>
      <c r="X119" s="513"/>
      <c r="Y119" s="513"/>
    </row>
    <row r="120" spans="3:25" x14ac:dyDescent="0.2">
      <c r="C120" s="499"/>
      <c r="D120" s="499"/>
      <c r="E120" s="499"/>
      <c r="F120" s="499"/>
      <c r="G120" s="499"/>
      <c r="H120" s="499"/>
      <c r="I120" s="513"/>
      <c r="J120" s="513"/>
      <c r="K120" s="513"/>
      <c r="L120" s="513"/>
      <c r="M120" s="513"/>
      <c r="N120" s="513"/>
      <c r="O120" s="513"/>
      <c r="P120" s="513"/>
      <c r="Q120" s="513"/>
      <c r="R120" s="513"/>
      <c r="S120" s="513"/>
      <c r="T120" s="513"/>
      <c r="U120" s="513"/>
      <c r="V120" s="513"/>
      <c r="W120" s="513"/>
      <c r="X120" s="513"/>
      <c r="Y120" s="513"/>
    </row>
    <row r="121" spans="3:25" x14ac:dyDescent="0.2">
      <c r="C121" s="499"/>
      <c r="D121" s="499"/>
      <c r="E121" s="499"/>
      <c r="F121" s="499"/>
      <c r="G121" s="499"/>
      <c r="H121" s="499"/>
      <c r="I121" s="513"/>
      <c r="J121" s="513"/>
      <c r="K121" s="513"/>
      <c r="L121" s="513"/>
      <c r="M121" s="513"/>
      <c r="N121" s="513"/>
      <c r="O121" s="513"/>
      <c r="P121" s="513"/>
      <c r="Q121" s="513"/>
      <c r="R121" s="513"/>
      <c r="S121" s="513"/>
      <c r="T121" s="513"/>
      <c r="U121" s="513"/>
      <c r="V121" s="513"/>
      <c r="W121" s="513"/>
      <c r="X121" s="513"/>
      <c r="Y121" s="513"/>
    </row>
    <row r="122" spans="3:25" x14ac:dyDescent="0.2">
      <c r="C122" s="499"/>
      <c r="D122" s="499"/>
      <c r="E122" s="499"/>
      <c r="F122" s="499"/>
      <c r="G122" s="499"/>
      <c r="H122" s="499"/>
      <c r="I122" s="513"/>
      <c r="J122" s="513"/>
      <c r="K122" s="513"/>
      <c r="L122" s="513"/>
      <c r="M122" s="513"/>
      <c r="N122" s="513"/>
      <c r="O122" s="513"/>
      <c r="P122" s="513"/>
      <c r="Q122" s="513"/>
      <c r="R122" s="513"/>
      <c r="S122" s="513"/>
      <c r="T122" s="513"/>
      <c r="U122" s="513"/>
      <c r="V122" s="513"/>
      <c r="W122" s="513"/>
      <c r="X122" s="513"/>
      <c r="Y122" s="513"/>
    </row>
    <row r="123" spans="3:25" x14ac:dyDescent="0.2">
      <c r="C123" s="499"/>
      <c r="D123" s="499"/>
      <c r="E123" s="499"/>
      <c r="F123" s="499"/>
      <c r="G123" s="499"/>
      <c r="H123" s="499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</row>
    <row r="124" spans="3:25" x14ac:dyDescent="0.2">
      <c r="C124" s="499"/>
      <c r="D124" s="499"/>
      <c r="E124" s="499"/>
      <c r="F124" s="499"/>
      <c r="G124" s="499"/>
      <c r="H124" s="499"/>
      <c r="I124" s="513"/>
      <c r="J124" s="513"/>
      <c r="K124" s="513"/>
      <c r="L124" s="513"/>
      <c r="M124" s="513"/>
      <c r="N124" s="513"/>
      <c r="O124" s="513"/>
      <c r="P124" s="513"/>
      <c r="Q124" s="513"/>
      <c r="R124" s="513"/>
      <c r="S124" s="513"/>
      <c r="T124" s="513"/>
      <c r="U124" s="513"/>
      <c r="V124" s="513"/>
      <c r="W124" s="513"/>
      <c r="X124" s="513"/>
      <c r="Y124" s="513"/>
    </row>
    <row r="125" spans="3:25" x14ac:dyDescent="0.2">
      <c r="C125" s="499"/>
      <c r="D125" s="499"/>
      <c r="E125" s="499"/>
      <c r="F125" s="499"/>
      <c r="G125" s="499"/>
      <c r="H125" s="499"/>
      <c r="I125" s="513"/>
      <c r="J125" s="513"/>
      <c r="K125" s="513"/>
      <c r="L125" s="513"/>
      <c r="M125" s="513"/>
      <c r="N125" s="513"/>
      <c r="O125" s="513"/>
      <c r="P125" s="513"/>
      <c r="Q125" s="513"/>
      <c r="R125" s="513"/>
      <c r="S125" s="513"/>
      <c r="T125" s="513"/>
      <c r="U125" s="513"/>
      <c r="V125" s="513"/>
      <c r="W125" s="513"/>
      <c r="X125" s="513"/>
      <c r="Y125" s="513"/>
    </row>
    <row r="126" spans="3:25" x14ac:dyDescent="0.2">
      <c r="C126" s="499"/>
      <c r="D126" s="499"/>
      <c r="E126" s="499"/>
      <c r="F126" s="499"/>
      <c r="G126" s="499"/>
      <c r="H126" s="499"/>
      <c r="I126" s="513"/>
      <c r="J126" s="513"/>
      <c r="K126" s="513"/>
      <c r="L126" s="513"/>
      <c r="M126" s="513"/>
      <c r="N126" s="513"/>
      <c r="O126" s="513"/>
      <c r="P126" s="513"/>
      <c r="Q126" s="513"/>
      <c r="R126" s="513"/>
      <c r="S126" s="513"/>
      <c r="T126" s="513"/>
      <c r="U126" s="513"/>
      <c r="V126" s="513"/>
      <c r="W126" s="513"/>
      <c r="X126" s="513"/>
      <c r="Y126" s="513"/>
    </row>
    <row r="127" spans="3:25" x14ac:dyDescent="0.2">
      <c r="C127" s="499"/>
      <c r="D127" s="499"/>
      <c r="E127" s="499"/>
      <c r="F127" s="499"/>
      <c r="G127" s="499"/>
      <c r="H127" s="499"/>
      <c r="I127" s="513"/>
      <c r="J127" s="513"/>
      <c r="K127" s="513"/>
      <c r="L127" s="513"/>
      <c r="M127" s="513"/>
      <c r="N127" s="513"/>
      <c r="O127" s="513"/>
      <c r="P127" s="513"/>
      <c r="Q127" s="513"/>
      <c r="R127" s="513"/>
      <c r="S127" s="513"/>
      <c r="T127" s="513"/>
      <c r="U127" s="513"/>
      <c r="V127" s="513"/>
      <c r="W127" s="513"/>
      <c r="X127" s="513"/>
      <c r="Y127" s="513"/>
    </row>
    <row r="128" spans="3:25" x14ac:dyDescent="0.2">
      <c r="C128" s="499"/>
      <c r="D128" s="499"/>
      <c r="E128" s="499"/>
      <c r="F128" s="499"/>
      <c r="G128" s="499"/>
      <c r="H128" s="499"/>
      <c r="I128" s="513"/>
      <c r="J128" s="513"/>
      <c r="K128" s="513"/>
      <c r="L128" s="513"/>
      <c r="M128" s="513"/>
      <c r="N128" s="513"/>
      <c r="O128" s="513"/>
      <c r="P128" s="513"/>
      <c r="Q128" s="513"/>
      <c r="R128" s="513"/>
      <c r="S128" s="513"/>
      <c r="T128" s="513"/>
      <c r="U128" s="513"/>
      <c r="V128" s="513"/>
      <c r="W128" s="513"/>
      <c r="X128" s="513"/>
      <c r="Y128" s="513"/>
    </row>
    <row r="129" spans="3:25" x14ac:dyDescent="0.2">
      <c r="C129" s="499"/>
      <c r="D129" s="499"/>
      <c r="E129" s="499"/>
      <c r="F129" s="499"/>
      <c r="G129" s="499"/>
      <c r="H129" s="499"/>
      <c r="I129" s="513"/>
      <c r="J129" s="513"/>
      <c r="K129" s="513"/>
      <c r="L129" s="513"/>
      <c r="M129" s="513"/>
      <c r="N129" s="513"/>
      <c r="O129" s="513"/>
      <c r="P129" s="513"/>
      <c r="Q129" s="513"/>
      <c r="R129" s="513"/>
      <c r="S129" s="513"/>
      <c r="T129" s="513"/>
      <c r="U129" s="513"/>
      <c r="V129" s="513"/>
      <c r="W129" s="513"/>
      <c r="X129" s="513"/>
      <c r="Y129" s="513"/>
    </row>
    <row r="130" spans="3:25" x14ac:dyDescent="0.2">
      <c r="C130" s="499"/>
      <c r="D130" s="499"/>
      <c r="E130" s="499"/>
      <c r="F130" s="499"/>
      <c r="G130" s="499"/>
      <c r="H130" s="499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</row>
    <row r="131" spans="3:25" x14ac:dyDescent="0.2">
      <c r="C131" s="499"/>
      <c r="D131" s="499"/>
      <c r="E131" s="499"/>
      <c r="F131" s="499"/>
      <c r="G131" s="499"/>
      <c r="H131" s="499"/>
      <c r="I131" s="513"/>
      <c r="J131" s="513"/>
      <c r="K131" s="513"/>
      <c r="L131" s="513"/>
      <c r="M131" s="513"/>
      <c r="N131" s="513"/>
      <c r="O131" s="513"/>
      <c r="P131" s="513"/>
      <c r="Q131" s="513"/>
      <c r="R131" s="513"/>
      <c r="S131" s="513"/>
      <c r="T131" s="513"/>
      <c r="U131" s="513"/>
      <c r="V131" s="513"/>
      <c r="W131" s="513"/>
      <c r="X131" s="513"/>
      <c r="Y131" s="513"/>
    </row>
    <row r="132" spans="3:25" x14ac:dyDescent="0.2">
      <c r="C132" s="499"/>
      <c r="D132" s="499"/>
      <c r="E132" s="499"/>
      <c r="F132" s="499"/>
      <c r="G132" s="499"/>
      <c r="H132" s="499"/>
      <c r="I132" s="513"/>
      <c r="J132" s="513"/>
      <c r="K132" s="513"/>
      <c r="L132" s="513"/>
      <c r="M132" s="513"/>
      <c r="N132" s="513"/>
      <c r="O132" s="513"/>
      <c r="P132" s="513"/>
      <c r="Q132" s="513"/>
      <c r="R132" s="513"/>
      <c r="S132" s="513"/>
      <c r="T132" s="513"/>
      <c r="U132" s="513"/>
      <c r="V132" s="513"/>
      <c r="W132" s="513"/>
      <c r="X132" s="513"/>
      <c r="Y132" s="513"/>
    </row>
    <row r="133" spans="3:25" x14ac:dyDescent="0.2">
      <c r="C133" s="499"/>
      <c r="D133" s="499"/>
      <c r="E133" s="499"/>
      <c r="F133" s="499"/>
      <c r="G133" s="499"/>
      <c r="H133" s="499"/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13"/>
      <c r="U133" s="513"/>
      <c r="V133" s="513"/>
      <c r="W133" s="513"/>
      <c r="X133" s="513"/>
      <c r="Y133" s="513"/>
    </row>
    <row r="134" spans="3:25" x14ac:dyDescent="0.2">
      <c r="C134" s="499"/>
      <c r="D134" s="499"/>
      <c r="E134" s="499"/>
      <c r="F134" s="499"/>
      <c r="G134" s="499"/>
      <c r="H134" s="499"/>
      <c r="I134" s="513"/>
      <c r="J134" s="513"/>
      <c r="K134" s="513"/>
      <c r="L134" s="513"/>
      <c r="M134" s="513"/>
      <c r="N134" s="513"/>
      <c r="O134" s="513"/>
      <c r="P134" s="513"/>
      <c r="Q134" s="513"/>
      <c r="R134" s="513"/>
      <c r="S134" s="513"/>
      <c r="T134" s="513"/>
      <c r="U134" s="513"/>
      <c r="V134" s="513"/>
      <c r="W134" s="513"/>
      <c r="X134" s="513"/>
      <c r="Y134" s="513"/>
    </row>
    <row r="135" spans="3:25" x14ac:dyDescent="0.2">
      <c r="C135" s="499"/>
      <c r="D135" s="499"/>
      <c r="E135" s="499"/>
      <c r="F135" s="499"/>
      <c r="G135" s="499"/>
      <c r="H135" s="499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13"/>
      <c r="X135" s="513"/>
      <c r="Y135" s="513"/>
    </row>
    <row r="136" spans="3:25" x14ac:dyDescent="0.2">
      <c r="C136" s="499"/>
      <c r="D136" s="499"/>
      <c r="E136" s="499"/>
      <c r="F136" s="499"/>
      <c r="G136" s="499"/>
      <c r="H136" s="499"/>
      <c r="I136" s="513"/>
      <c r="J136" s="513"/>
      <c r="K136" s="513"/>
      <c r="L136" s="513"/>
      <c r="M136" s="513"/>
      <c r="N136" s="513"/>
      <c r="O136" s="513"/>
      <c r="P136" s="513"/>
      <c r="Q136" s="513"/>
      <c r="R136" s="513"/>
      <c r="S136" s="513"/>
      <c r="T136" s="513"/>
      <c r="U136" s="513"/>
      <c r="V136" s="513"/>
      <c r="W136" s="513"/>
      <c r="X136" s="513"/>
      <c r="Y136" s="513"/>
    </row>
    <row r="137" spans="3:25" x14ac:dyDescent="0.2">
      <c r="C137" s="499"/>
      <c r="D137" s="499"/>
      <c r="E137" s="499"/>
      <c r="F137" s="499"/>
      <c r="G137" s="499"/>
      <c r="H137" s="499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513"/>
      <c r="Y137" s="513"/>
    </row>
    <row r="138" spans="3:25" x14ac:dyDescent="0.2">
      <c r="C138" s="499"/>
      <c r="D138" s="499"/>
      <c r="E138" s="499"/>
      <c r="F138" s="499"/>
      <c r="G138" s="499"/>
      <c r="H138" s="499"/>
      <c r="I138" s="513"/>
      <c r="J138" s="513"/>
      <c r="K138" s="513"/>
      <c r="L138" s="513"/>
      <c r="M138" s="513"/>
      <c r="N138" s="513"/>
      <c r="O138" s="513"/>
      <c r="P138" s="513"/>
      <c r="Q138" s="513"/>
      <c r="R138" s="513"/>
      <c r="S138" s="513"/>
      <c r="T138" s="513"/>
      <c r="U138" s="513"/>
      <c r="V138" s="513"/>
      <c r="W138" s="513"/>
      <c r="X138" s="513"/>
      <c r="Y138" s="513"/>
    </row>
    <row r="139" spans="3:25" x14ac:dyDescent="0.2">
      <c r="C139" s="499"/>
      <c r="D139" s="499"/>
      <c r="E139" s="499"/>
      <c r="F139" s="499"/>
      <c r="G139" s="499"/>
      <c r="H139" s="499"/>
      <c r="I139" s="513"/>
      <c r="J139" s="513"/>
      <c r="K139" s="513"/>
      <c r="L139" s="513"/>
      <c r="M139" s="513"/>
      <c r="N139" s="513"/>
      <c r="O139" s="513"/>
      <c r="P139" s="513"/>
      <c r="Q139" s="513"/>
      <c r="R139" s="513"/>
      <c r="S139" s="513"/>
      <c r="T139" s="513"/>
      <c r="U139" s="513"/>
      <c r="V139" s="513"/>
      <c r="W139" s="513"/>
      <c r="X139" s="513"/>
      <c r="Y139" s="513"/>
    </row>
    <row r="140" spans="3:25" x14ac:dyDescent="0.2">
      <c r="C140" s="499"/>
      <c r="D140" s="499"/>
      <c r="E140" s="499"/>
      <c r="F140" s="499"/>
      <c r="G140" s="499"/>
      <c r="H140" s="499"/>
      <c r="I140" s="513"/>
      <c r="J140" s="513"/>
      <c r="K140" s="513"/>
      <c r="L140" s="513"/>
      <c r="M140" s="513"/>
      <c r="N140" s="513"/>
      <c r="O140" s="513"/>
      <c r="P140" s="513"/>
      <c r="Q140" s="513"/>
      <c r="R140" s="513"/>
      <c r="S140" s="513"/>
      <c r="T140" s="513"/>
      <c r="U140" s="513"/>
      <c r="V140" s="513"/>
      <c r="W140" s="513"/>
      <c r="X140" s="513"/>
      <c r="Y140" s="513"/>
    </row>
    <row r="141" spans="3:25" x14ac:dyDescent="0.2">
      <c r="C141" s="499"/>
      <c r="D141" s="499"/>
      <c r="E141" s="499"/>
      <c r="F141" s="499"/>
      <c r="G141" s="499"/>
      <c r="H141" s="499"/>
      <c r="I141" s="513"/>
      <c r="J141" s="513"/>
      <c r="K141" s="513"/>
      <c r="L141" s="513"/>
      <c r="M141" s="513"/>
      <c r="N141" s="513"/>
      <c r="O141" s="513"/>
      <c r="P141" s="513"/>
      <c r="Q141" s="513"/>
      <c r="R141" s="513"/>
      <c r="S141" s="513"/>
      <c r="T141" s="513"/>
      <c r="U141" s="513"/>
      <c r="V141" s="513"/>
      <c r="W141" s="513"/>
      <c r="X141" s="513"/>
      <c r="Y141" s="513"/>
    </row>
    <row r="142" spans="3:25" x14ac:dyDescent="0.2">
      <c r="C142" s="499"/>
      <c r="D142" s="499"/>
      <c r="E142" s="499"/>
      <c r="F142" s="499"/>
      <c r="G142" s="499"/>
      <c r="H142" s="499"/>
      <c r="I142" s="513"/>
      <c r="J142" s="513"/>
      <c r="K142" s="513"/>
      <c r="L142" s="513"/>
      <c r="M142" s="513"/>
      <c r="N142" s="513"/>
      <c r="O142" s="513"/>
      <c r="P142" s="513"/>
      <c r="Q142" s="513"/>
      <c r="R142" s="513"/>
      <c r="S142" s="513"/>
      <c r="T142" s="513"/>
      <c r="U142" s="513"/>
      <c r="V142" s="513"/>
      <c r="W142" s="513"/>
      <c r="X142" s="513"/>
      <c r="Y142" s="513"/>
    </row>
    <row r="143" spans="3:25" x14ac:dyDescent="0.2">
      <c r="C143" s="499"/>
      <c r="D143" s="499"/>
      <c r="E143" s="499"/>
      <c r="F143" s="499"/>
      <c r="G143" s="499"/>
      <c r="H143" s="499"/>
      <c r="I143" s="513"/>
      <c r="J143" s="513"/>
      <c r="K143" s="513"/>
      <c r="L143" s="513"/>
      <c r="M143" s="513"/>
      <c r="N143" s="513"/>
      <c r="O143" s="513"/>
      <c r="P143" s="513"/>
      <c r="Q143" s="513"/>
      <c r="R143" s="513"/>
      <c r="S143" s="513"/>
      <c r="T143" s="513"/>
      <c r="U143" s="513"/>
      <c r="V143" s="513"/>
      <c r="W143" s="513"/>
      <c r="X143" s="513"/>
      <c r="Y143" s="513"/>
    </row>
    <row r="144" spans="3:25" x14ac:dyDescent="0.2">
      <c r="C144" s="499"/>
      <c r="D144" s="499"/>
      <c r="E144" s="499"/>
      <c r="F144" s="499"/>
      <c r="G144" s="499"/>
      <c r="H144" s="499"/>
      <c r="I144" s="513"/>
      <c r="J144" s="513"/>
      <c r="K144" s="513"/>
      <c r="L144" s="513"/>
      <c r="M144" s="513"/>
      <c r="N144" s="513"/>
      <c r="O144" s="513"/>
      <c r="P144" s="513"/>
      <c r="Q144" s="513"/>
      <c r="R144" s="513"/>
      <c r="S144" s="513"/>
      <c r="T144" s="513"/>
      <c r="U144" s="513"/>
      <c r="V144" s="513"/>
      <c r="W144" s="513"/>
      <c r="X144" s="513"/>
      <c r="Y144" s="513"/>
    </row>
    <row r="145" spans="3:25" x14ac:dyDescent="0.2">
      <c r="C145" s="499"/>
      <c r="D145" s="499"/>
      <c r="E145" s="499"/>
      <c r="F145" s="499"/>
      <c r="G145" s="499"/>
      <c r="H145" s="499"/>
      <c r="I145" s="513"/>
      <c r="J145" s="513"/>
      <c r="K145" s="513"/>
      <c r="L145" s="513"/>
      <c r="M145" s="513"/>
      <c r="N145" s="513"/>
      <c r="O145" s="513"/>
      <c r="P145" s="513"/>
      <c r="Q145" s="513"/>
      <c r="R145" s="513"/>
      <c r="S145" s="513"/>
      <c r="T145" s="513"/>
      <c r="U145" s="513"/>
      <c r="V145" s="513"/>
      <c r="W145" s="513"/>
      <c r="X145" s="513"/>
      <c r="Y145" s="513"/>
    </row>
    <row r="146" spans="3:25" x14ac:dyDescent="0.2">
      <c r="C146" s="499"/>
      <c r="D146" s="499"/>
      <c r="E146" s="499"/>
      <c r="F146" s="499"/>
      <c r="G146" s="499"/>
      <c r="H146" s="499"/>
      <c r="I146" s="513"/>
      <c r="J146" s="513"/>
      <c r="K146" s="513"/>
      <c r="L146" s="513"/>
      <c r="M146" s="513"/>
      <c r="N146" s="513"/>
      <c r="O146" s="513"/>
      <c r="P146" s="513"/>
      <c r="Q146" s="513"/>
      <c r="R146" s="513"/>
      <c r="S146" s="513"/>
      <c r="T146" s="513"/>
      <c r="U146" s="513"/>
      <c r="V146" s="513"/>
      <c r="W146" s="513"/>
      <c r="X146" s="513"/>
      <c r="Y146" s="513"/>
    </row>
    <row r="147" spans="3:25" x14ac:dyDescent="0.2">
      <c r="C147" s="499"/>
      <c r="D147" s="499"/>
      <c r="E147" s="499"/>
      <c r="F147" s="499"/>
      <c r="G147" s="499"/>
      <c r="H147" s="499"/>
      <c r="I147" s="513"/>
      <c r="J147" s="513"/>
      <c r="K147" s="513"/>
      <c r="L147" s="513"/>
      <c r="M147" s="513"/>
      <c r="N147" s="513"/>
      <c r="O147" s="513"/>
      <c r="P147" s="513"/>
      <c r="Q147" s="513"/>
      <c r="R147" s="513"/>
      <c r="S147" s="513"/>
      <c r="T147" s="513"/>
      <c r="U147" s="513"/>
      <c r="V147" s="513"/>
      <c r="W147" s="513"/>
      <c r="X147" s="513"/>
      <c r="Y147" s="513"/>
    </row>
    <row r="148" spans="3:25" x14ac:dyDescent="0.2">
      <c r="C148" s="499"/>
      <c r="D148" s="499"/>
      <c r="E148" s="499"/>
      <c r="F148" s="499"/>
      <c r="G148" s="499"/>
      <c r="H148" s="499"/>
      <c r="I148" s="513"/>
      <c r="J148" s="513"/>
      <c r="K148" s="513"/>
      <c r="L148" s="513"/>
      <c r="M148" s="513"/>
      <c r="N148" s="513"/>
      <c r="O148" s="513"/>
      <c r="P148" s="513"/>
      <c r="Q148" s="513"/>
      <c r="R148" s="513"/>
      <c r="S148" s="513"/>
      <c r="T148" s="513"/>
      <c r="U148" s="513"/>
      <c r="V148" s="513"/>
      <c r="W148" s="513"/>
      <c r="X148" s="513"/>
      <c r="Y148" s="513"/>
    </row>
    <row r="149" spans="3:25" x14ac:dyDescent="0.2">
      <c r="C149" s="499"/>
      <c r="D149" s="499"/>
      <c r="E149" s="499"/>
      <c r="F149" s="499"/>
      <c r="G149" s="499"/>
      <c r="H149" s="499"/>
      <c r="I149" s="513"/>
      <c r="J149" s="513"/>
      <c r="K149" s="513"/>
      <c r="L149" s="513"/>
      <c r="M149" s="513"/>
      <c r="N149" s="513"/>
      <c r="O149" s="513"/>
      <c r="P149" s="513"/>
      <c r="Q149" s="513"/>
      <c r="R149" s="513"/>
      <c r="S149" s="513"/>
      <c r="T149" s="513"/>
      <c r="U149" s="513"/>
      <c r="V149" s="513"/>
      <c r="W149" s="513"/>
      <c r="X149" s="513"/>
      <c r="Y149" s="513"/>
    </row>
    <row r="150" spans="3:25" x14ac:dyDescent="0.2">
      <c r="C150" s="499"/>
      <c r="D150" s="499"/>
      <c r="E150" s="499"/>
      <c r="F150" s="499"/>
      <c r="G150" s="499"/>
      <c r="H150" s="499"/>
      <c r="I150" s="513"/>
      <c r="J150" s="513"/>
      <c r="K150" s="513"/>
      <c r="L150" s="513"/>
      <c r="M150" s="513"/>
      <c r="N150" s="513"/>
      <c r="O150" s="513"/>
      <c r="P150" s="513"/>
      <c r="Q150" s="513"/>
      <c r="R150" s="513"/>
      <c r="S150" s="513"/>
      <c r="T150" s="513"/>
      <c r="U150" s="513"/>
      <c r="V150" s="513"/>
      <c r="W150" s="513"/>
      <c r="X150" s="513"/>
      <c r="Y150" s="513"/>
    </row>
    <row r="151" spans="3:25" x14ac:dyDescent="0.2">
      <c r="C151" s="499"/>
      <c r="D151" s="499"/>
      <c r="E151" s="499"/>
      <c r="F151" s="499"/>
      <c r="G151" s="499"/>
      <c r="H151" s="499"/>
      <c r="I151" s="513"/>
      <c r="J151" s="513"/>
      <c r="K151" s="513"/>
      <c r="L151" s="513"/>
      <c r="M151" s="513"/>
      <c r="N151" s="513"/>
      <c r="O151" s="513"/>
      <c r="P151" s="513"/>
      <c r="Q151" s="513"/>
      <c r="R151" s="513"/>
      <c r="S151" s="513"/>
      <c r="T151" s="513"/>
      <c r="U151" s="513"/>
      <c r="V151" s="513"/>
      <c r="W151" s="513"/>
      <c r="X151" s="513"/>
      <c r="Y151" s="513"/>
    </row>
    <row r="152" spans="3:25" x14ac:dyDescent="0.2">
      <c r="C152" s="499"/>
      <c r="D152" s="499"/>
      <c r="E152" s="499"/>
      <c r="F152" s="499"/>
      <c r="G152" s="499"/>
      <c r="H152" s="499"/>
      <c r="I152" s="513"/>
      <c r="J152" s="513"/>
      <c r="K152" s="513"/>
      <c r="L152" s="513"/>
      <c r="M152" s="513"/>
      <c r="N152" s="513"/>
      <c r="O152" s="513"/>
      <c r="P152" s="513"/>
      <c r="Q152" s="513"/>
      <c r="R152" s="513"/>
      <c r="S152" s="513"/>
      <c r="T152" s="513"/>
      <c r="U152" s="513"/>
      <c r="V152" s="513"/>
      <c r="W152" s="513"/>
      <c r="X152" s="513"/>
      <c r="Y152" s="513"/>
    </row>
    <row r="153" spans="3:25" x14ac:dyDescent="0.2">
      <c r="C153" s="499"/>
      <c r="D153" s="499"/>
      <c r="E153" s="499"/>
      <c r="F153" s="499"/>
      <c r="G153" s="499"/>
      <c r="H153" s="499"/>
      <c r="I153" s="513"/>
      <c r="J153" s="513"/>
      <c r="K153" s="513"/>
      <c r="L153" s="513"/>
      <c r="M153" s="513"/>
      <c r="N153" s="513"/>
      <c r="O153" s="513"/>
      <c r="P153" s="513"/>
      <c r="Q153" s="513"/>
      <c r="R153" s="513"/>
      <c r="S153" s="513"/>
      <c r="T153" s="513"/>
      <c r="U153" s="513"/>
      <c r="V153" s="513"/>
      <c r="W153" s="513"/>
      <c r="X153" s="513"/>
      <c r="Y153" s="513"/>
    </row>
    <row r="154" spans="3:25" x14ac:dyDescent="0.2">
      <c r="C154" s="499"/>
      <c r="D154" s="499"/>
      <c r="E154" s="499"/>
      <c r="F154" s="499"/>
      <c r="G154" s="499"/>
      <c r="H154" s="499"/>
      <c r="I154" s="513"/>
      <c r="J154" s="513"/>
      <c r="K154" s="513"/>
      <c r="L154" s="513"/>
      <c r="M154" s="513"/>
      <c r="N154" s="513"/>
      <c r="O154" s="513"/>
      <c r="P154" s="513"/>
      <c r="Q154" s="513"/>
      <c r="R154" s="513"/>
      <c r="S154" s="513"/>
      <c r="T154" s="513"/>
      <c r="U154" s="513"/>
      <c r="V154" s="513"/>
      <c r="W154" s="513"/>
      <c r="X154" s="513"/>
      <c r="Y154" s="513"/>
    </row>
    <row r="155" spans="3:25" x14ac:dyDescent="0.2">
      <c r="C155" s="499"/>
      <c r="D155" s="499"/>
      <c r="E155" s="499"/>
      <c r="F155" s="499"/>
      <c r="G155" s="499"/>
      <c r="H155" s="499"/>
    </row>
    <row r="156" spans="3:25" x14ac:dyDescent="0.2">
      <c r="C156" s="499"/>
      <c r="D156" s="499"/>
      <c r="E156" s="499"/>
      <c r="F156" s="499"/>
      <c r="G156" s="499"/>
      <c r="H156" s="499"/>
    </row>
    <row r="157" spans="3:25" x14ac:dyDescent="0.2">
      <c r="C157" s="499"/>
      <c r="D157" s="499"/>
      <c r="E157" s="499"/>
      <c r="F157" s="499"/>
      <c r="G157" s="499"/>
      <c r="H157" s="499"/>
    </row>
    <row r="158" spans="3:25" x14ac:dyDescent="0.2">
      <c r="C158" s="499"/>
      <c r="D158" s="499"/>
      <c r="E158" s="499"/>
      <c r="F158" s="499"/>
      <c r="G158" s="499"/>
      <c r="H158" s="499"/>
    </row>
    <row r="159" spans="3:25" x14ac:dyDescent="0.2">
      <c r="C159" s="499"/>
      <c r="D159" s="499"/>
      <c r="E159" s="499"/>
      <c r="F159" s="499"/>
      <c r="G159" s="499"/>
      <c r="H159" s="499"/>
    </row>
    <row r="160" spans="3:25" x14ac:dyDescent="0.2">
      <c r="C160" s="499"/>
      <c r="D160" s="499"/>
      <c r="E160" s="499"/>
      <c r="F160" s="499"/>
      <c r="G160" s="499"/>
      <c r="H160" s="499"/>
    </row>
    <row r="161" spans="3:8" x14ac:dyDescent="0.2">
      <c r="C161" s="499"/>
      <c r="D161" s="499"/>
      <c r="E161" s="499"/>
      <c r="F161" s="499"/>
      <c r="G161" s="499"/>
      <c r="H161" s="499"/>
    </row>
    <row r="162" spans="3:8" x14ac:dyDescent="0.2">
      <c r="C162" s="499"/>
      <c r="D162" s="499"/>
      <c r="E162" s="499"/>
      <c r="F162" s="499"/>
      <c r="G162" s="499"/>
      <c r="H162" s="499"/>
    </row>
    <row r="163" spans="3:8" x14ac:dyDescent="0.2">
      <c r="C163" s="499"/>
      <c r="D163" s="499"/>
      <c r="E163" s="499"/>
      <c r="F163" s="499"/>
      <c r="G163" s="499"/>
      <c r="H163" s="499"/>
    </row>
    <row r="164" spans="3:8" x14ac:dyDescent="0.2">
      <c r="C164" s="499"/>
      <c r="D164" s="499"/>
      <c r="E164" s="499"/>
      <c r="F164" s="499"/>
      <c r="G164" s="499"/>
      <c r="H164" s="499"/>
    </row>
    <row r="165" spans="3:8" x14ac:dyDescent="0.2">
      <c r="C165" s="499"/>
      <c r="D165" s="499"/>
      <c r="E165" s="499"/>
      <c r="F165" s="499"/>
      <c r="G165" s="499"/>
      <c r="H165" s="499"/>
    </row>
    <row r="166" spans="3:8" x14ac:dyDescent="0.2">
      <c r="C166" s="499"/>
      <c r="D166" s="499"/>
      <c r="E166" s="499"/>
      <c r="F166" s="499"/>
      <c r="G166" s="499"/>
      <c r="H166" s="499"/>
    </row>
  </sheetData>
  <sheetProtection autoFilter="0"/>
  <mergeCells count="10">
    <mergeCell ref="A9:B9"/>
    <mergeCell ref="A15:B15"/>
    <mergeCell ref="A30:B30"/>
    <mergeCell ref="A7:H7"/>
    <mergeCell ref="A32:H32"/>
    <mergeCell ref="A33:B33"/>
    <mergeCell ref="A34:B34"/>
    <mergeCell ref="A36:B36"/>
    <mergeCell ref="A35:B35"/>
    <mergeCell ref="A11:B11"/>
  </mergeCells>
  <phoneticPr fontId="25" type="noConversion"/>
  <conditionalFormatting sqref="D30:H30">
    <cfRule type="cellIs" dxfId="19" priority="16" operator="greaterThan">
      <formula>-1</formula>
    </cfRule>
    <cfRule type="cellIs" dxfId="18" priority="18" operator="greaterThan">
      <formula>-1</formula>
    </cfRule>
    <cfRule type="cellIs" dxfId="17" priority="19" operator="greaterThan">
      <formula>-1</formula>
    </cfRule>
    <cfRule type="cellIs" dxfId="16" priority="20" operator="greaterThan">
      <formula>-1</formula>
    </cfRule>
    <cfRule type="cellIs" dxfId="15" priority="24" operator="notEqual">
      <formula>0</formula>
    </cfRule>
    <cfRule type="cellIs" dxfId="14" priority="25" operator="equal">
      <formula>0</formula>
    </cfRule>
  </conditionalFormatting>
  <conditionalFormatting sqref="D30:H30">
    <cfRule type="cellIs" dxfId="13" priority="22" operator="lessThan">
      <formula>0</formula>
    </cfRule>
    <cfRule type="cellIs" dxfId="12" priority="23" operator="equal">
      <formula>0</formula>
    </cfRule>
  </conditionalFormatting>
  <conditionalFormatting sqref="D30:H30">
    <cfRule type="cellIs" dxfId="11" priority="21" operator="greaterThan">
      <formula>0</formula>
    </cfRule>
  </conditionalFormatting>
  <conditionalFormatting sqref="D30:H30">
    <cfRule type="cellIs" dxfId="10" priority="17" operator="greaterThan">
      <formula>-1</formula>
    </cfRule>
  </conditionalFormatting>
  <conditionalFormatting sqref="E30">
    <cfRule type="cellIs" dxfId="9" priority="15" operator="greaterThan">
      <formula>-1</formula>
    </cfRule>
  </conditionalFormatting>
  <conditionalFormatting sqref="D30">
    <cfRule type="cellIs" dxfId="8" priority="11" operator="greaterThan">
      <formula>-1</formula>
    </cfRule>
  </conditionalFormatting>
  <conditionalFormatting sqref="F30">
    <cfRule type="cellIs" dxfId="7" priority="10" operator="greaterThan">
      <formula>-1</formula>
    </cfRule>
  </conditionalFormatting>
  <conditionalFormatting sqref="D30">
    <cfRule type="cellIs" dxfId="6" priority="8" operator="greaterThan">
      <formula>-1</formula>
    </cfRule>
  </conditionalFormatting>
  <conditionalFormatting sqref="F30">
    <cfRule type="cellIs" dxfId="5" priority="7" operator="greaterThan">
      <formula>-1</formula>
    </cfRule>
  </conditionalFormatting>
  <conditionalFormatting sqref="E30">
    <cfRule type="cellIs" dxfId="4" priority="5" operator="greaterThan">
      <formula>-1</formula>
    </cfRule>
  </conditionalFormatting>
  <conditionalFormatting sqref="D30">
    <cfRule type="cellIs" dxfId="3" priority="4" operator="greaterThan">
      <formula>-1</formula>
    </cfRule>
  </conditionalFormatting>
  <conditionalFormatting sqref="D30">
    <cfRule type="cellIs" dxfId="2" priority="3" operator="greaterThan">
      <formula>-1</formula>
    </cfRule>
  </conditionalFormatting>
  <conditionalFormatting sqref="D30">
    <cfRule type="cellIs" dxfId="1" priority="2" operator="greaterThan">
      <formula>-1</formula>
    </cfRule>
  </conditionalFormatting>
  <conditionalFormatting sqref="D30">
    <cfRule type="cellIs" dxfId="0" priority="1" operator="greaterThan">
      <formula>-1</formula>
    </cfRule>
  </conditionalFormatting>
  <pageMargins left="0.7" right="0.7" top="0.75" bottom="0.75" header="0.3" footer="0.3"/>
  <pageSetup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"/>
  <sheetViews>
    <sheetView workbookViewId="0">
      <selection activeCell="A4" sqref="A4"/>
    </sheetView>
  </sheetViews>
  <sheetFormatPr defaultRowHeight="15" x14ac:dyDescent="0.25"/>
  <cols>
    <col min="1" max="16384" width="9.140625" style="553"/>
  </cols>
  <sheetData>
    <row r="1" spans="1:9" x14ac:dyDescent="0.25">
      <c r="A1" s="554" t="s">
        <v>385</v>
      </c>
      <c r="B1" s="555"/>
      <c r="C1" s="555"/>
      <c r="D1" s="555"/>
      <c r="E1" s="555"/>
      <c r="F1" s="555"/>
      <c r="G1" s="555"/>
      <c r="H1" s="555"/>
      <c r="I1" s="555"/>
    </row>
    <row r="2" spans="1:9" x14ac:dyDescent="0.25">
      <c r="A2" s="554" t="s">
        <v>386</v>
      </c>
      <c r="B2" s="555"/>
      <c r="C2" s="555"/>
      <c r="D2" s="555"/>
      <c r="E2" s="555"/>
      <c r="F2" s="555"/>
      <c r="G2" s="555"/>
      <c r="H2" s="555"/>
      <c r="I2" s="555"/>
    </row>
  </sheetData>
  <sheetProtection sheet="1" objects="1" scenarios="1" selectLockedCell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Start Here - Data Entry </vt:lpstr>
      <vt:lpstr>Step 2 - Review Revenue</vt:lpstr>
      <vt:lpstr>Calculations - HIDE</vt:lpstr>
      <vt:lpstr>Arts Vlookup</vt:lpstr>
      <vt:lpstr>Step 3 - Staffing Tool</vt:lpstr>
      <vt:lpstr>Step 4 - Non-Salary</vt:lpstr>
      <vt:lpstr>Step 5 - Summary Review</vt:lpstr>
      <vt:lpstr>NOTES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Rosensweet, Kelly</cp:lastModifiedBy>
  <cp:lastPrinted>2015-05-13T18:27:23Z</cp:lastPrinted>
  <dcterms:created xsi:type="dcterms:W3CDTF">2011-04-05T13:38:59Z</dcterms:created>
  <dcterms:modified xsi:type="dcterms:W3CDTF">2015-09-21T21:07:10Z</dcterms:modified>
</cp:coreProperties>
</file>