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0" activeTab="0"/>
  </bookViews>
  <sheets>
    <sheet name="Rescission" sheetId="1" r:id="rId1"/>
  </sheets>
  <definedNames>
    <definedName name="_xlfn.STDEV.S" hidden="1">#NAME?</definedName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<sst xmlns="http://schemas.openxmlformats.org/spreadsheetml/2006/main" count="389" uniqueCount="238">
  <si>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</si>
  <si>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</si>
  <si>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</si>
  <si>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</si>
  <si>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</si>
  <si>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</si>
  <si>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</si>
  <si>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</si>
  <si>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</si>
  <si>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</si>
  <si>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</si>
  <si>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</si>
  <si>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</si>
  <si>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</si>
  <si>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</si>
  <si>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</si>
  <si>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</si>
  <si>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</si>
  <si>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</si>
  <si>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</si>
  <si>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</si>
  <si>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</si>
  <si>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</si>
  <si>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</si>
  <si>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</si>
  <si>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</si>
  <si>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</si>
  <si>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</si>
  <si>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</si>
  <si>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</si>
  <si>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</si>
  <si>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</si>
  <si>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</si>
  <si>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</si>
  <si>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</si>
  <si>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</si>
  <si>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</si>
  <si>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</si>
  <si>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</si>
  <si>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</si>
  <si>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</si>
  <si>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</si>
  <si>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</si>
  <si>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</si>
  <si>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</si>
  <si>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</si>
  <si>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</si>
  <si>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</si>
  <si>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</si>
  <si>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</si>
  <si>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</si>
  <si>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</si>
  <si>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</si>
  <si>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</si>
  <si>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</si>
  <si>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</si>
  <si>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</si>
  <si>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</si>
  <si>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</si>
  <si>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</si>
  <si>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</si>
  <si>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</si>
  <si>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</si>
  <si>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</si>
  <si>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</si>
  <si>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</si>
  <si>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</si>
  <si>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</si>
  <si>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</si>
  <si>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</si>
  <si>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</si>
  <si>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</si>
  <si>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</si>
  <si>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</si>
  <si>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</si>
  <si>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</si>
  <si>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</si>
  <si>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</si>
  <si>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</si>
  <si>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</si>
  <si>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</si>
  <si>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</si>
  <si>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</si>
  <si>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</si>
  <si>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</si>
  <si>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</si>
  <si>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</si>
  <si>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</si>
  <si>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</si>
  <si>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</si>
  <si>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</si>
  <si>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</si>
  <si>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</si>
  <si>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</si>
  <si>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</si>
  <si>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</si>
  <si>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</si>
  <si>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</si>
  <si>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</si>
  <si>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</si>
  <si>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</si>
  <si>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</si>
  <si>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</si>
  <si>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</si>
  <si>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</si>
  <si>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</si>
  <si>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</si>
  <si>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</si>
  <si>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</si>
  <si>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</si>
  <si>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</si>
  <si>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</si>
  <si>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</si>
  <si>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</si>
  <si>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</si>
  <si>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</si>
  <si>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</si>
  <si>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</si>
  <si>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</si>
  <si>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</si>
  <si>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</si>
  <si>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</si>
  <si>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</si>
  <si>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</si>
  <si>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</si>
  <si>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</si>
  <si>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</si>
  <si>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</si>
  <si>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</si>
  <si>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</si>
  <si>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</si>
  <si>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</si>
  <si>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</si>
  <si>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</si>
  <si>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</si>
  <si>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</si>
  <si>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</si>
  <si>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</si>
  <si>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</si>
  <si>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</si>
  <si>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</si>
  <si>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</si>
  <si>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</si>
  <si>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</si>
  <si>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</si>
  <si>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</si>
  <si>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</si>
  <si>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</si>
  <si>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</si>
  <si>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</si>
  <si>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</si>
  <si>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</si>
  <si>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</si>
  <si>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</si>
  <si>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</si>
  <si>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</si>
  <si>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</si>
  <si>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</si>
  <si>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</si>
  <si>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</si>
  <si>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</si>
  <si>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</si>
  <si>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</si>
  <si>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</si>
  <si>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</si>
  <si>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</si>
  <si>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</si>
  <si>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</si>
  <si>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</si>
  <si>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</si>
  <si>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</si>
  <si>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</si>
  <si>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</si>
  <si>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</si>
  <si>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</si>
  <si>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</si>
  <si>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</si>
  <si>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</si>
  <si>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</si>
  <si>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</si>
  <si>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</si>
  <si>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</si>
  <si>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</si>
  <si>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</si>
  <si>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</si>
  <si>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</si>
  <si>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</si>
  <si>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</si>
  <si>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</si>
  <si>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</si>
  <si>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</si>
  <si>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</si>
  <si>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</si>
  <si>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</si>
  <si>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</si>
  <si>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</si>
  <si>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</si>
  <si>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</si>
  <si>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</si>
  <si>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</si>
  <si>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</si>
  <si>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</si>
  <si>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</si>
  <si>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</si>
  <si>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</si>
  <si>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</si>
  <si>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</si>
  <si>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</si>
  <si>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</si>
  <si>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</si>
  <si>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</si>
  <si>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</si>
  <si>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</si>
  <si>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</si>
  <si>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</si>
  <si>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</si>
  <si>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</si>
  <si>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</si>
  <si>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</si>
  <si>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</si>
  <si>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</si>
  <si>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</si>
  <si>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</si>
  <si>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</si>
  <si>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</si>
  <si>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</si>
  <si>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</si>
  <si>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</si>
  <si>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</si>
  <si>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</si>
  <si>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</si>
  <si>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</si>
  <si>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</si>
  <si>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</si>
  <si>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</si>
  <si>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</si>
  <si>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</si>
  <si>
    <t>District On-Line &amp; ASCENT Per Pupil Funding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</si>
</sst>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%"/>
    <numFmt numFmtId="185" formatCode="_(* #,##0.00000000000_);_(* \(#,##0.00000000000\);_(* &quot;-&quot;??_);_(@_)"/>
    <numFmt numFmtId="186" formatCode="0.000"/>
    <numFmt numFmtId="187" formatCode="0.0000"/>
    <numFmt numFmtId="188" formatCode="0.00000"/>
    <numFmt numFmtId="189" formatCode="#,##0.00000_);[Red]\(#,##0.00000\)"/>
    <numFmt numFmtId="190" formatCode="#,##0.000000_);[Red]\(#,##0.000000\)"/>
    <numFmt numFmtId="191" formatCode="#,##0.0000000_);[Red]\(#,##0.0000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 wrapText="1"/>
    </xf>
    <xf numFmtId="43" fontId="38" fillId="0" borderId="0" xfId="42" applyFont="1" applyFill="1" applyAlignment="1">
      <alignment horizontal="center" wrapText="1"/>
    </xf>
    <xf numFmtId="40" fontId="38" fillId="0" borderId="0" xfId="0" applyNumberFormat="1" applyFont="1" applyFill="1" applyAlignment="1" applyProtection="1">
      <alignment horizontal="right" wrapText="1"/>
      <protection/>
    </xf>
    <xf numFmtId="4" fontId="38" fillId="0" borderId="0" xfId="0" applyNumberFormat="1" applyFont="1" applyAlignment="1">
      <alignment horizontal="right"/>
    </xf>
    <xf numFmtId="4" fontId="38" fillId="32" borderId="0" xfId="0" applyNumberFormat="1" applyFont="1" applyFill="1" applyAlignment="1">
      <alignment horizontal="center" wrapText="1"/>
    </xf>
    <xf numFmtId="40" fontId="38" fillId="32" borderId="0" xfId="0" applyNumberFormat="1" applyFont="1" applyFill="1" applyAlignment="1" applyProtection="1">
      <alignment horizontal="center" wrapText="1"/>
      <protection/>
    </xf>
    <xf numFmtId="40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65" fontId="38" fillId="0" borderId="0" xfId="60" applyNumberFormat="1" applyFont="1" applyAlignment="1">
      <alignment/>
    </xf>
    <xf numFmtId="164" fontId="38" fillId="0" borderId="0" xfId="60" applyNumberFormat="1" applyFont="1" applyAlignment="1">
      <alignment/>
    </xf>
    <xf numFmtId="40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right" wrapText="1"/>
    </xf>
    <xf numFmtId="43" fontId="38" fillId="0" borderId="10" xfId="42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right"/>
    </xf>
    <xf numFmtId="4" fontId="38" fillId="32" borderId="10" xfId="0" applyNumberFormat="1" applyFont="1" applyFill="1" applyBorder="1" applyAlignment="1">
      <alignment horizontal="center" wrapText="1"/>
    </xf>
    <xf numFmtId="40" fontId="38" fillId="32" borderId="10" xfId="0" applyNumberFormat="1" applyFont="1" applyFill="1" applyBorder="1" applyAlignment="1" applyProtection="1">
      <alignment horizontal="center" wrapText="1"/>
      <protection/>
    </xf>
    <xf numFmtId="40" fontId="38" fillId="32" borderId="0" xfId="0" applyNumberFormat="1" applyFont="1" applyFill="1" applyAlignment="1">
      <alignment/>
    </xf>
    <xf numFmtId="40" fontId="38" fillId="32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 wrapText="1"/>
    </xf>
    <xf numFmtId="166" fontId="38" fillId="0" borderId="0" xfId="0" applyNumberFormat="1" applyFont="1" applyAlignment="1">
      <alignment/>
    </xf>
    <xf numFmtId="4" fontId="39" fillId="0" borderId="0" xfId="0" applyNumberFormat="1" applyFont="1" applyBorder="1" applyAlignment="1">
      <alignment horizontal="center"/>
    </xf>
    <xf numFmtId="170" fontId="38" fillId="0" borderId="0" xfId="0" applyNumberFormat="1" applyFont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166" fontId="38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40" fontId="38" fillId="0" borderId="10" xfId="0" applyNumberFormat="1" applyFont="1" applyFill="1" applyBorder="1" applyAlignment="1" applyProtection="1">
      <alignment horizontal="right" wrapText="1"/>
      <protection/>
    </xf>
    <xf numFmtId="175" fontId="38" fillId="0" borderId="0" xfId="0" applyNumberFormat="1" applyFont="1" applyFill="1" applyAlignment="1">
      <alignment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32" borderId="11" xfId="0" applyNumberFormat="1" applyFont="1" applyFill="1" applyBorder="1" applyAlignment="1">
      <alignment horizontal="center" wrapText="1"/>
    </xf>
    <xf numFmtId="4" fontId="39" fillId="32" borderId="12" xfId="0" applyNumberFormat="1" applyFont="1" applyFill="1" applyBorder="1" applyAlignment="1">
      <alignment horizontal="center" wrapText="1"/>
    </xf>
    <xf numFmtId="4" fontId="39" fillId="32" borderId="13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9"/>
  <sheetViews>
    <sheetView tabSelected="1" zoomScaleSheetLayoutView="85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16" sqref="V16"/>
    </sheetView>
  </sheetViews>
  <sheetFormatPr defaultColWidth="9.140625" defaultRowHeight="15"/>
  <cols>
    <col min="1" max="1" width="12.57421875" style="1" customWidth="1"/>
    <col min="2" max="2" width="28.140625" style="1" bestFit="1" customWidth="1"/>
    <col min="3" max="3" width="20.8515625" style="1" customWidth="1"/>
    <col min="4" max="6" width="16.421875" style="2" customWidth="1"/>
    <col min="7" max="7" width="13.574218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42187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421875" style="1" customWidth="1"/>
    <col min="17" max="17" width="2.574218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2.25">
      <c r="A2" s="16" t="s">
        <v>196</v>
      </c>
      <c r="B2" s="16" t="s">
        <v>195</v>
      </c>
      <c r="C2" s="29" t="s">
        <v>230</v>
      </c>
      <c r="D2" s="30" t="s">
        <v>197</v>
      </c>
      <c r="E2" s="30" t="s">
        <v>235</v>
      </c>
      <c r="F2" s="30" t="s">
        <v>231</v>
      </c>
      <c r="G2" s="30" t="s">
        <v>236</v>
      </c>
      <c r="H2" s="30" t="s">
        <v>221</v>
      </c>
      <c r="I2" s="18"/>
      <c r="J2" s="31" t="s">
        <v>218</v>
      </c>
      <c r="K2" s="31" t="s">
        <v>232</v>
      </c>
      <c r="L2" s="31" t="s">
        <v>222</v>
      </c>
      <c r="M2" s="32"/>
      <c r="N2" s="30" t="s">
        <v>223</v>
      </c>
      <c r="O2" s="33" t="s">
        <v>226</v>
      </c>
      <c r="P2" s="30" t="s">
        <v>237</v>
      </c>
      <c r="Q2" s="19"/>
      <c r="R2" s="17" t="s">
        <v>229</v>
      </c>
      <c r="S2" s="30" t="s">
        <v>233</v>
      </c>
      <c r="T2" s="16"/>
      <c r="U2" s="20" t="s">
        <v>224</v>
      </c>
      <c r="V2" s="21" t="s">
        <v>227</v>
      </c>
      <c r="W2" s="20" t="s">
        <v>234</v>
      </c>
    </row>
    <row r="3" spans="4:23" ht="12">
      <c r="D3" s="5"/>
      <c r="E3" s="5"/>
      <c r="F3" s="5"/>
      <c r="G3" s="5" t="s">
        <v>228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6" ht="12">
      <c r="A4" s="1" t="s">
        <v>189</v>
      </c>
      <c r="B4" s="1" t="s">
        <v>194</v>
      </c>
      <c r="C4" s="11">
        <v>74919318.51</v>
      </c>
      <c r="D4" s="3">
        <v>29473.140470229944</v>
      </c>
      <c r="E4" s="3">
        <v>0</v>
      </c>
      <c r="F4" s="3">
        <f>C4-D4-E4</f>
        <v>74889845.36952977</v>
      </c>
      <c r="G4" s="3">
        <f aca="true" t="shared" si="0" ref="G4:G35">K4*-S4</f>
        <v>6990.389999999999</v>
      </c>
      <c r="H4" s="3">
        <f>D4-G4</f>
        <v>22482.750470229945</v>
      </c>
      <c r="I4" s="3"/>
      <c r="J4" s="26">
        <v>8867.5</v>
      </c>
      <c r="K4" s="26">
        <v>2277</v>
      </c>
      <c r="L4" s="26">
        <f>J4-K4</f>
        <v>6590.5</v>
      </c>
      <c r="M4" s="12"/>
      <c r="N4" s="11">
        <v>8448.753144629265</v>
      </c>
      <c r="O4" s="11">
        <v>8675.23</v>
      </c>
      <c r="P4" s="11">
        <v>7793.23</v>
      </c>
      <c r="Q4" s="11"/>
      <c r="R4" s="11">
        <f aca="true" t="shared" si="1" ref="R4:R35">ROUND(H4/-L4,2)</f>
        <v>-3.41</v>
      </c>
      <c r="S4" s="11">
        <v>-3.07</v>
      </c>
      <c r="U4" s="22">
        <f>ROUND(F4/J4,2)</f>
        <v>8445.43</v>
      </c>
      <c r="V4" s="22">
        <f>ROUND(O4+R4,2)</f>
        <v>8671.82</v>
      </c>
      <c r="W4" s="22">
        <f aca="true" t="shared" si="2" ref="W4:W35">P4+S4</f>
        <v>7790.16</v>
      </c>
      <c r="X4" s="11"/>
      <c r="Y4" s="11"/>
      <c r="Z4" s="11"/>
    </row>
    <row r="5" spans="1:24" ht="12">
      <c r="A5" s="1" t="s">
        <v>189</v>
      </c>
      <c r="B5" s="1" t="s">
        <v>198</v>
      </c>
      <c r="C5" s="11">
        <v>314601180.423</v>
      </c>
      <c r="D5" s="3">
        <v>123763.60286125129</v>
      </c>
      <c r="E5" s="3">
        <v>0</v>
      </c>
      <c r="F5" s="3">
        <f>C5-D5-E5</f>
        <v>314477416.82013875</v>
      </c>
      <c r="G5" s="3">
        <f t="shared" si="0"/>
        <v>6.14</v>
      </c>
      <c r="H5" s="3">
        <f>D5-G5</f>
        <v>123757.46286125129</v>
      </c>
      <c r="I5" s="3"/>
      <c r="J5" s="26">
        <v>37859.16</v>
      </c>
      <c r="K5" s="26">
        <v>2</v>
      </c>
      <c r="L5" s="26">
        <f aca="true" t="shared" si="3" ref="L5:L68">J5-K5</f>
        <v>37857.16</v>
      </c>
      <c r="M5" s="12"/>
      <c r="N5" s="11">
        <v>8309.712932989618</v>
      </c>
      <c r="O5" s="11">
        <v>8309.8</v>
      </c>
      <c r="P5" s="11">
        <v>7793.23</v>
      </c>
      <c r="Q5" s="11"/>
      <c r="R5" s="11">
        <f t="shared" si="1"/>
        <v>-3.27</v>
      </c>
      <c r="S5" s="11">
        <v>-3.07</v>
      </c>
      <c r="U5" s="22">
        <f>ROUND(F5/J5,2)</f>
        <v>8306.51</v>
      </c>
      <c r="V5" s="22">
        <f aca="true" t="shared" si="4" ref="V5:V68">ROUND(O5+R5,2)</f>
        <v>8306.53</v>
      </c>
      <c r="W5" s="22">
        <f t="shared" si="2"/>
        <v>7790.16</v>
      </c>
      <c r="X5" s="11"/>
    </row>
    <row r="6" spans="1:24" ht="12">
      <c r="A6" s="1" t="s">
        <v>189</v>
      </c>
      <c r="B6" s="1" t="s">
        <v>193</v>
      </c>
      <c r="C6" s="11">
        <v>60177221.64</v>
      </c>
      <c r="D6" s="3">
        <v>23673.623062483475</v>
      </c>
      <c r="E6" s="3">
        <v>0</v>
      </c>
      <c r="F6" s="3">
        <f>C6-D6-E6</f>
        <v>60153548.01693752</v>
      </c>
      <c r="G6" s="3">
        <f t="shared" si="0"/>
        <v>0</v>
      </c>
      <c r="H6" s="3">
        <f>D6-G6</f>
        <v>23673.623062483475</v>
      </c>
      <c r="I6" s="3"/>
      <c r="J6" s="26">
        <v>6878.4</v>
      </c>
      <c r="K6" s="26">
        <v>0</v>
      </c>
      <c r="L6" s="26">
        <f t="shared" si="3"/>
        <v>6878.4</v>
      </c>
      <c r="M6" s="12"/>
      <c r="N6" s="11">
        <v>8748.723399691318</v>
      </c>
      <c r="O6" s="11">
        <v>8748.72</v>
      </c>
      <c r="P6" s="11">
        <v>7793.23</v>
      </c>
      <c r="Q6" s="11"/>
      <c r="R6" s="11">
        <f t="shared" si="1"/>
        <v>-3.44</v>
      </c>
      <c r="S6" s="11">
        <v>-3.07</v>
      </c>
      <c r="U6" s="22">
        <f aca="true" t="shared" si="5" ref="U6:U69">ROUND(F6/J6,2)</f>
        <v>8745.28</v>
      </c>
      <c r="V6" s="22">
        <f t="shared" si="4"/>
        <v>8745.28</v>
      </c>
      <c r="W6" s="22">
        <f t="shared" si="2"/>
        <v>7790.16</v>
      </c>
      <c r="X6" s="11"/>
    </row>
    <row r="7" spans="1:24" ht="12">
      <c r="A7" s="1" t="s">
        <v>189</v>
      </c>
      <c r="B7" s="1" t="s">
        <v>192</v>
      </c>
      <c r="C7" s="11">
        <v>154707083.34</v>
      </c>
      <c r="D7" s="3">
        <v>60861.519961780956</v>
      </c>
      <c r="E7" s="3">
        <v>0</v>
      </c>
      <c r="F7" s="3">
        <f>C7-D7-E7</f>
        <v>154646221.82003823</v>
      </c>
      <c r="G7" s="3">
        <f t="shared" si="0"/>
        <v>4.6049999999999995</v>
      </c>
      <c r="H7" s="3">
        <f>D7-G7</f>
        <v>60856.91496178095</v>
      </c>
      <c r="I7" s="3"/>
      <c r="J7" s="26">
        <v>18828.1</v>
      </c>
      <c r="K7" s="26">
        <v>1.5</v>
      </c>
      <c r="L7" s="26">
        <f t="shared" si="3"/>
        <v>18826.6</v>
      </c>
      <c r="M7" s="12"/>
      <c r="N7" s="11">
        <v>8216.819787437735</v>
      </c>
      <c r="O7" s="11">
        <v>8216.85</v>
      </c>
      <c r="P7" s="11">
        <v>7793.23</v>
      </c>
      <c r="Q7" s="11"/>
      <c r="R7" s="11">
        <f t="shared" si="1"/>
        <v>-3.23</v>
      </c>
      <c r="S7" s="11">
        <v>-3.07</v>
      </c>
      <c r="U7" s="22">
        <f t="shared" si="5"/>
        <v>8213.59</v>
      </c>
      <c r="V7" s="22">
        <f t="shared" si="4"/>
        <v>8213.62</v>
      </c>
      <c r="W7" s="22">
        <f t="shared" si="2"/>
        <v>7790.16</v>
      </c>
      <c r="X7" s="11"/>
    </row>
    <row r="8" spans="1:24" ht="12">
      <c r="A8" s="1" t="s">
        <v>189</v>
      </c>
      <c r="B8" s="1" t="s">
        <v>191</v>
      </c>
      <c r="C8" s="11">
        <v>9557264.469999999</v>
      </c>
      <c r="D8" s="3">
        <v>3759.8126069159257</v>
      </c>
      <c r="E8" s="3">
        <v>0</v>
      </c>
      <c r="F8" s="3">
        <f>C8-D8-E8</f>
        <v>9553504.657393083</v>
      </c>
      <c r="G8" s="3">
        <f t="shared" si="0"/>
        <v>3.07</v>
      </c>
      <c r="H8" s="3">
        <f>D8-G8</f>
        <v>3756.7426069159255</v>
      </c>
      <c r="I8" s="3"/>
      <c r="J8" s="26">
        <v>1082</v>
      </c>
      <c r="K8" s="26">
        <v>1</v>
      </c>
      <c r="L8" s="26">
        <f t="shared" si="3"/>
        <v>1081</v>
      </c>
      <c r="M8" s="12"/>
      <c r="N8" s="11">
        <v>8832.96161737523</v>
      </c>
      <c r="O8" s="11">
        <v>8833.92</v>
      </c>
      <c r="P8" s="11">
        <v>7793.23</v>
      </c>
      <c r="Q8" s="11"/>
      <c r="R8" s="11">
        <f t="shared" si="1"/>
        <v>-3.48</v>
      </c>
      <c r="S8" s="11">
        <v>-3.07</v>
      </c>
      <c r="U8" s="22">
        <f t="shared" si="5"/>
        <v>8829.49</v>
      </c>
      <c r="V8" s="22">
        <f t="shared" si="4"/>
        <v>8830.44</v>
      </c>
      <c r="W8" s="22">
        <f t="shared" si="2"/>
        <v>7790.16</v>
      </c>
      <c r="X8" s="11"/>
    </row>
    <row r="9" spans="1:24" ht="12">
      <c r="A9" s="1" t="s">
        <v>189</v>
      </c>
      <c r="B9" s="1" t="s">
        <v>190</v>
      </c>
      <c r="C9" s="11">
        <v>8987828.469999999</v>
      </c>
      <c r="D9" s="3">
        <v>3535.7973922745155</v>
      </c>
      <c r="E9" s="3">
        <v>0</v>
      </c>
      <c r="F9" s="3">
        <f>C9-D9-E9</f>
        <v>8984292.672607724</v>
      </c>
      <c r="G9" s="3">
        <f t="shared" si="0"/>
        <v>6.14</v>
      </c>
      <c r="H9" s="3">
        <f>D9-G9</f>
        <v>3529.6573922745156</v>
      </c>
      <c r="I9" s="3"/>
      <c r="J9" s="26">
        <v>1031</v>
      </c>
      <c r="K9" s="26">
        <v>2</v>
      </c>
      <c r="L9" s="26">
        <f t="shared" si="3"/>
        <v>1029</v>
      </c>
      <c r="M9" s="12"/>
      <c r="N9" s="11">
        <v>8717.583385063044</v>
      </c>
      <c r="O9" s="11">
        <v>8719.38</v>
      </c>
      <c r="P9" s="11">
        <v>7793.23</v>
      </c>
      <c r="Q9" s="11"/>
      <c r="R9" s="11">
        <f t="shared" si="1"/>
        <v>-3.43</v>
      </c>
      <c r="S9" s="11">
        <v>-3.07</v>
      </c>
      <c r="U9" s="22">
        <f t="shared" si="5"/>
        <v>8714.15</v>
      </c>
      <c r="V9" s="22">
        <f t="shared" si="4"/>
        <v>8715.95</v>
      </c>
      <c r="W9" s="22">
        <f t="shared" si="2"/>
        <v>7790.16</v>
      </c>
      <c r="X9" s="11"/>
    </row>
    <row r="10" spans="1:24" ht="12">
      <c r="A10" s="1" t="s">
        <v>189</v>
      </c>
      <c r="B10" s="1" t="s">
        <v>188</v>
      </c>
      <c r="C10" s="11">
        <v>80124311.24000001</v>
      </c>
      <c r="D10" s="3">
        <v>31520.776312744172</v>
      </c>
      <c r="E10" s="3">
        <v>0</v>
      </c>
      <c r="F10" s="3">
        <f>C10-D10-E10</f>
        <v>80092790.46368727</v>
      </c>
      <c r="G10" s="3">
        <f t="shared" si="0"/>
        <v>19.955</v>
      </c>
      <c r="H10" s="3">
        <f>D10-G10</f>
        <v>31500.82131274417</v>
      </c>
      <c r="I10" s="3"/>
      <c r="J10" s="26">
        <v>9201.8</v>
      </c>
      <c r="K10" s="26">
        <v>6.5</v>
      </c>
      <c r="L10" s="26">
        <f t="shared" si="3"/>
        <v>9195.3</v>
      </c>
      <c r="M10" s="12"/>
      <c r="N10" s="11">
        <v>8707.527765327202</v>
      </c>
      <c r="O10" s="11">
        <v>8708.11</v>
      </c>
      <c r="P10" s="11">
        <v>7793.23</v>
      </c>
      <c r="Q10" s="11"/>
      <c r="R10" s="11">
        <f t="shared" si="1"/>
        <v>-3.43</v>
      </c>
      <c r="S10" s="11">
        <v>-3.07</v>
      </c>
      <c r="U10" s="22">
        <f t="shared" si="5"/>
        <v>8704.04</v>
      </c>
      <c r="V10" s="22">
        <f t="shared" si="4"/>
        <v>8704.68</v>
      </c>
      <c r="W10" s="22">
        <f t="shared" si="2"/>
        <v>7790.16</v>
      </c>
      <c r="X10" s="11"/>
    </row>
    <row r="11" spans="1:24" ht="12">
      <c r="A11" s="1" t="s">
        <v>187</v>
      </c>
      <c r="B11" s="1" t="s">
        <v>187</v>
      </c>
      <c r="C11" s="11">
        <v>20292687.619999997</v>
      </c>
      <c r="D11" s="3">
        <v>7983.1109603983505</v>
      </c>
      <c r="E11" s="3">
        <v>0</v>
      </c>
      <c r="F11" s="3">
        <f>C11-D11-E11</f>
        <v>20284704.5090396</v>
      </c>
      <c r="G11" s="3">
        <f t="shared" si="0"/>
        <v>3.07</v>
      </c>
      <c r="H11" s="3">
        <f>D11-G11</f>
        <v>7980.040960398351</v>
      </c>
      <c r="I11" s="3"/>
      <c r="J11" s="26">
        <v>2431.3</v>
      </c>
      <c r="K11" s="26">
        <v>1</v>
      </c>
      <c r="L11" s="26">
        <f t="shared" si="3"/>
        <v>2430.3</v>
      </c>
      <c r="M11" s="12"/>
      <c r="N11" s="11">
        <v>8346.43508411138</v>
      </c>
      <c r="O11" s="11">
        <v>8346.66</v>
      </c>
      <c r="P11" s="11">
        <v>7793.23</v>
      </c>
      <c r="Q11" s="11"/>
      <c r="R11" s="11">
        <f t="shared" si="1"/>
        <v>-3.28</v>
      </c>
      <c r="S11" s="11">
        <v>-3.07</v>
      </c>
      <c r="U11" s="22">
        <f t="shared" si="5"/>
        <v>8343.15</v>
      </c>
      <c r="V11" s="22">
        <f t="shared" si="4"/>
        <v>8343.38</v>
      </c>
      <c r="W11" s="22">
        <f t="shared" si="2"/>
        <v>7790.16</v>
      </c>
      <c r="X11" s="11"/>
    </row>
    <row r="12" spans="1:24" ht="12">
      <c r="A12" s="1" t="s">
        <v>187</v>
      </c>
      <c r="B12" s="1" t="s">
        <v>199</v>
      </c>
      <c r="C12" s="11">
        <v>3286412.1300000004</v>
      </c>
      <c r="D12" s="3">
        <v>1292.8692929531774</v>
      </c>
      <c r="E12" s="3">
        <v>0</v>
      </c>
      <c r="F12" s="3">
        <f>C12-D12-E12</f>
        <v>3285119.2607070473</v>
      </c>
      <c r="G12" s="3">
        <f t="shared" si="0"/>
        <v>0</v>
      </c>
      <c r="H12" s="3">
        <f>D12-G12</f>
        <v>1292.8692929531774</v>
      </c>
      <c r="I12" s="3"/>
      <c r="J12" s="26">
        <v>290.9</v>
      </c>
      <c r="K12" s="26">
        <v>0</v>
      </c>
      <c r="L12" s="26">
        <f t="shared" si="3"/>
        <v>290.9</v>
      </c>
      <c r="M12" s="12"/>
      <c r="N12" s="11">
        <v>11297.39474046064</v>
      </c>
      <c r="O12" s="11">
        <v>11297.39</v>
      </c>
      <c r="P12" s="11">
        <v>7793.23</v>
      </c>
      <c r="Q12" s="11"/>
      <c r="R12" s="11">
        <f t="shared" si="1"/>
        <v>-4.44</v>
      </c>
      <c r="S12" s="11">
        <v>-3.07</v>
      </c>
      <c r="U12" s="22">
        <f>ROUND(F12/J12,2)</f>
        <v>11292.95</v>
      </c>
      <c r="V12" s="22">
        <f t="shared" si="4"/>
        <v>11292.95</v>
      </c>
      <c r="W12" s="22">
        <f t="shared" si="2"/>
        <v>7790.16</v>
      </c>
      <c r="X12" s="11"/>
    </row>
    <row r="13" spans="1:24" ht="12">
      <c r="A13" s="1" t="s">
        <v>180</v>
      </c>
      <c r="B13" s="1" t="s">
        <v>186</v>
      </c>
      <c r="C13" s="11">
        <v>23151596</v>
      </c>
      <c r="D13" s="3">
        <v>9107.800959600769</v>
      </c>
      <c r="E13" s="3">
        <v>0</v>
      </c>
      <c r="F13" s="3">
        <f>C13-D13-E13</f>
        <v>23142488.199040398</v>
      </c>
      <c r="G13" s="3">
        <f t="shared" si="0"/>
        <v>3.07</v>
      </c>
      <c r="H13" s="3">
        <f>D13-G13</f>
        <v>9104.730959600769</v>
      </c>
      <c r="I13" s="3"/>
      <c r="J13" s="26">
        <v>2622.8</v>
      </c>
      <c r="K13" s="26">
        <v>1</v>
      </c>
      <c r="L13" s="26">
        <f t="shared" si="3"/>
        <v>2621.8</v>
      </c>
      <c r="M13" s="12"/>
      <c r="N13" s="11">
        <v>8827.053530578007</v>
      </c>
      <c r="O13" s="11">
        <v>8827.45</v>
      </c>
      <c r="P13" s="11">
        <v>7793.23</v>
      </c>
      <c r="Q13" s="11"/>
      <c r="R13" s="11">
        <f t="shared" si="1"/>
        <v>-3.47</v>
      </c>
      <c r="S13" s="11">
        <v>-3.07</v>
      </c>
      <c r="U13" s="22">
        <f t="shared" si="5"/>
        <v>8823.58</v>
      </c>
      <c r="V13" s="22">
        <f t="shared" si="4"/>
        <v>8823.98</v>
      </c>
      <c r="W13" s="22">
        <f t="shared" si="2"/>
        <v>7790.16</v>
      </c>
      <c r="X13" s="11"/>
    </row>
    <row r="14" spans="1:24" ht="12">
      <c r="A14" s="1" t="s">
        <v>180</v>
      </c>
      <c r="B14" s="1" t="s">
        <v>185</v>
      </c>
      <c r="C14" s="11">
        <v>13442718.819999998</v>
      </c>
      <c r="D14" s="3">
        <v>5288.344154262164</v>
      </c>
      <c r="E14" s="3">
        <v>0</v>
      </c>
      <c r="F14" s="3">
        <f>C14-D14-E14</f>
        <v>13437430.475845736</v>
      </c>
      <c r="G14" s="3">
        <f t="shared" si="0"/>
        <v>0</v>
      </c>
      <c r="H14" s="3">
        <f>D14-G14</f>
        <v>5288.344154262164</v>
      </c>
      <c r="I14" s="3"/>
      <c r="J14" s="26">
        <v>1354.5</v>
      </c>
      <c r="K14" s="26">
        <v>0</v>
      </c>
      <c r="L14" s="26">
        <f t="shared" si="3"/>
        <v>1354.5</v>
      </c>
      <c r="M14" s="12"/>
      <c r="N14" s="11">
        <v>9924.487870062752</v>
      </c>
      <c r="O14" s="11">
        <v>9924.49</v>
      </c>
      <c r="P14" s="11">
        <v>7793.23</v>
      </c>
      <c r="Q14" s="11"/>
      <c r="R14" s="11">
        <f t="shared" si="1"/>
        <v>-3.9</v>
      </c>
      <c r="S14" s="11">
        <v>-3.07</v>
      </c>
      <c r="U14" s="22">
        <f t="shared" si="5"/>
        <v>9920.58</v>
      </c>
      <c r="V14" s="22">
        <f t="shared" si="4"/>
        <v>9920.59</v>
      </c>
      <c r="W14" s="22">
        <f t="shared" si="2"/>
        <v>7790.16</v>
      </c>
      <c r="X14" s="11"/>
    </row>
    <row r="15" spans="1:23" ht="12">
      <c r="A15" s="1" t="s">
        <v>180</v>
      </c>
      <c r="B15" s="1" t="s">
        <v>184</v>
      </c>
      <c r="C15" s="11">
        <v>461613337.45</v>
      </c>
      <c r="D15" s="3">
        <v>181597.9510782593</v>
      </c>
      <c r="E15" s="3">
        <v>0</v>
      </c>
      <c r="F15" s="3">
        <f>C15-D15-E15</f>
        <v>461431739.49892175</v>
      </c>
      <c r="G15" s="3">
        <f t="shared" si="0"/>
        <v>55.26</v>
      </c>
      <c r="H15" s="3">
        <f>D15-G15</f>
        <v>181542.6910782593</v>
      </c>
      <c r="I15" s="3"/>
      <c r="J15" s="26">
        <v>54539.6</v>
      </c>
      <c r="K15" s="26">
        <v>18</v>
      </c>
      <c r="L15" s="26">
        <f t="shared" si="3"/>
        <v>54521.6</v>
      </c>
      <c r="M15" s="12"/>
      <c r="N15" s="11">
        <v>8463.819636557657</v>
      </c>
      <c r="O15" s="11">
        <v>8464.04</v>
      </c>
      <c r="P15" s="11">
        <v>7793.23</v>
      </c>
      <c r="Q15" s="11"/>
      <c r="R15" s="11">
        <f t="shared" si="1"/>
        <v>-3.33</v>
      </c>
      <c r="S15" s="11">
        <v>-3.07</v>
      </c>
      <c r="U15" s="22">
        <f t="shared" si="5"/>
        <v>8460.49</v>
      </c>
      <c r="V15" s="22">
        <f t="shared" si="4"/>
        <v>8460.71</v>
      </c>
      <c r="W15" s="22">
        <f t="shared" si="2"/>
        <v>7790.16</v>
      </c>
    </row>
    <row r="16" spans="1:23" ht="12">
      <c r="A16" s="1" t="s">
        <v>180</v>
      </c>
      <c r="B16" s="1" t="s">
        <v>183</v>
      </c>
      <c r="C16" s="11">
        <v>121031218.44999999</v>
      </c>
      <c r="D16" s="3">
        <v>47613.48839797309</v>
      </c>
      <c r="E16" s="3">
        <v>0</v>
      </c>
      <c r="F16" s="3">
        <f>C16-D16-E16</f>
        <v>120983604.96160202</v>
      </c>
      <c r="G16" s="3">
        <f t="shared" si="0"/>
        <v>0</v>
      </c>
      <c r="H16" s="3">
        <f>D16-G16</f>
        <v>47613.48839797309</v>
      </c>
      <c r="I16" s="3"/>
      <c r="J16" s="26">
        <v>14792.1</v>
      </c>
      <c r="K16" s="26">
        <v>0</v>
      </c>
      <c r="L16" s="26">
        <f t="shared" si="3"/>
        <v>14792.1</v>
      </c>
      <c r="M16" s="12"/>
      <c r="N16" s="11">
        <v>8182.15253074276</v>
      </c>
      <c r="O16" s="11">
        <v>8182.15</v>
      </c>
      <c r="P16" s="11">
        <v>7793.23</v>
      </c>
      <c r="Q16" s="11"/>
      <c r="R16" s="11">
        <f t="shared" si="1"/>
        <v>-3.22</v>
      </c>
      <c r="S16" s="11">
        <v>-3.07</v>
      </c>
      <c r="U16" s="22">
        <f t="shared" si="5"/>
        <v>8178.93</v>
      </c>
      <c r="V16" s="22">
        <f t="shared" si="4"/>
        <v>8178.93</v>
      </c>
      <c r="W16" s="22">
        <f t="shared" si="2"/>
        <v>7790.16</v>
      </c>
    </row>
    <row r="17" spans="1:23" ht="12">
      <c r="A17" s="1" t="s">
        <v>180</v>
      </c>
      <c r="B17" s="1" t="s">
        <v>182</v>
      </c>
      <c r="C17" s="11">
        <v>3088181.25</v>
      </c>
      <c r="D17" s="3">
        <v>1214.8855807682157</v>
      </c>
      <c r="E17" s="3">
        <v>0</v>
      </c>
      <c r="F17" s="3">
        <f>C17-D17-E17</f>
        <v>3086966.3644192317</v>
      </c>
      <c r="G17" s="3">
        <f t="shared" si="0"/>
        <v>0</v>
      </c>
      <c r="H17" s="3">
        <f>D17-G17</f>
        <v>1214.8855807682157</v>
      </c>
      <c r="I17" s="3"/>
      <c r="J17" s="26">
        <v>223.5</v>
      </c>
      <c r="K17" s="26">
        <v>0</v>
      </c>
      <c r="L17" s="26">
        <f t="shared" si="3"/>
        <v>223.5</v>
      </c>
      <c r="M17" s="12"/>
      <c r="N17" s="11">
        <v>13817.365771812081</v>
      </c>
      <c r="O17" s="11">
        <v>13817.37</v>
      </c>
      <c r="P17" s="11">
        <v>7793.23</v>
      </c>
      <c r="Q17" s="11"/>
      <c r="R17" s="11">
        <f t="shared" si="1"/>
        <v>-5.44</v>
      </c>
      <c r="S17" s="11">
        <v>-3.07</v>
      </c>
      <c r="U17" s="22">
        <f t="shared" si="5"/>
        <v>13811.93</v>
      </c>
      <c r="V17" s="22">
        <f t="shared" si="4"/>
        <v>13811.93</v>
      </c>
      <c r="W17" s="22">
        <f t="shared" si="2"/>
        <v>7790.16</v>
      </c>
    </row>
    <row r="18" spans="1:23" ht="12">
      <c r="A18" s="1" t="s">
        <v>180</v>
      </c>
      <c r="B18" s="1" t="s">
        <v>181</v>
      </c>
      <c r="C18" s="11">
        <v>356917113.89</v>
      </c>
      <c r="D18" s="3">
        <v>140410.62362980412</v>
      </c>
      <c r="E18" s="3">
        <v>0</v>
      </c>
      <c r="F18" s="3">
        <f>C18-D18-E18</f>
        <v>356776703.2663702</v>
      </c>
      <c r="G18" s="3">
        <f t="shared" si="0"/>
        <v>420.59</v>
      </c>
      <c r="H18" s="3">
        <f>D18-G18</f>
        <v>139990.03362980412</v>
      </c>
      <c r="I18" s="3"/>
      <c r="J18" s="26">
        <v>39585.7</v>
      </c>
      <c r="K18" s="26">
        <v>137</v>
      </c>
      <c r="L18" s="26">
        <f t="shared" si="3"/>
        <v>39448.7</v>
      </c>
      <c r="M18" s="12"/>
      <c r="N18" s="11">
        <v>9016.421176525635</v>
      </c>
      <c r="O18" s="11">
        <v>9020.56</v>
      </c>
      <c r="P18" s="11">
        <v>7793.23</v>
      </c>
      <c r="Q18" s="11"/>
      <c r="R18" s="11">
        <f t="shared" si="1"/>
        <v>-3.55</v>
      </c>
      <c r="S18" s="11">
        <v>-3.07</v>
      </c>
      <c r="U18" s="22">
        <f t="shared" si="5"/>
        <v>9012.77</v>
      </c>
      <c r="V18" s="22">
        <f t="shared" si="4"/>
        <v>9017.01</v>
      </c>
      <c r="W18" s="22">
        <f t="shared" si="2"/>
        <v>7790.16</v>
      </c>
    </row>
    <row r="19" spans="1:23" ht="12">
      <c r="A19" s="1" t="s">
        <v>180</v>
      </c>
      <c r="B19" s="1" t="s">
        <v>179</v>
      </c>
      <c r="C19" s="11">
        <v>17553728.409999996</v>
      </c>
      <c r="D19" s="3">
        <v>6905.608773458609</v>
      </c>
      <c r="E19" s="3">
        <v>0</v>
      </c>
      <c r="F19" s="3">
        <f>C19-D19-E19</f>
        <v>17546822.801226538</v>
      </c>
      <c r="G19" s="3">
        <f t="shared" si="0"/>
        <v>4988.75</v>
      </c>
      <c r="H19" s="3">
        <f>D19-G19</f>
        <v>1916.858773458609</v>
      </c>
      <c r="I19" s="3"/>
      <c r="J19" s="26">
        <v>2144.1</v>
      </c>
      <c r="K19" s="26">
        <v>1625</v>
      </c>
      <c r="L19" s="26">
        <f t="shared" si="3"/>
        <v>519.0999999999999</v>
      </c>
      <c r="M19" s="12"/>
      <c r="N19" s="11">
        <v>8186.991469614289</v>
      </c>
      <c r="O19" s="11">
        <v>9419.63</v>
      </c>
      <c r="P19" s="11">
        <v>7793.23</v>
      </c>
      <c r="Q19" s="11"/>
      <c r="R19" s="11">
        <f t="shared" si="1"/>
        <v>-3.69</v>
      </c>
      <c r="S19" s="11">
        <v>-3.07</v>
      </c>
      <c r="U19" s="22">
        <f t="shared" si="5"/>
        <v>8183.77</v>
      </c>
      <c r="V19" s="22">
        <f t="shared" si="4"/>
        <v>9415.94</v>
      </c>
      <c r="W19" s="22">
        <f t="shared" si="2"/>
        <v>7790.16</v>
      </c>
    </row>
    <row r="20" spans="1:23" ht="12">
      <c r="A20" s="1" t="s">
        <v>178</v>
      </c>
      <c r="B20" s="1" t="s">
        <v>178</v>
      </c>
      <c r="C20" s="11">
        <v>14766739.360000001</v>
      </c>
      <c r="D20" s="3">
        <v>5809.211724028981</v>
      </c>
      <c r="E20" s="3">
        <v>0</v>
      </c>
      <c r="F20" s="3">
        <f>C20-D20-E20</f>
        <v>14760930.148275971</v>
      </c>
      <c r="G20" s="3">
        <f t="shared" si="0"/>
        <v>9.209999999999999</v>
      </c>
      <c r="H20" s="3">
        <f>D20-G20</f>
        <v>5800.001724028981</v>
      </c>
      <c r="I20" s="3"/>
      <c r="J20" s="26">
        <v>1716.3</v>
      </c>
      <c r="K20" s="26">
        <v>3</v>
      </c>
      <c r="L20" s="26">
        <f t="shared" si="3"/>
        <v>1713.3</v>
      </c>
      <c r="M20" s="12"/>
      <c r="N20" s="11">
        <v>8603.821802715143</v>
      </c>
      <c r="O20" s="11">
        <v>8605.24</v>
      </c>
      <c r="P20" s="11">
        <v>7793.23</v>
      </c>
      <c r="Q20" s="11"/>
      <c r="R20" s="11">
        <f t="shared" si="1"/>
        <v>-3.39</v>
      </c>
      <c r="S20" s="11">
        <v>-3.07</v>
      </c>
      <c r="U20" s="22">
        <f t="shared" si="5"/>
        <v>8600.44</v>
      </c>
      <c r="V20" s="22">
        <f t="shared" si="4"/>
        <v>8601.85</v>
      </c>
      <c r="W20" s="22">
        <f t="shared" si="2"/>
        <v>7790.16</v>
      </c>
    </row>
    <row r="21" spans="1:23" ht="12">
      <c r="A21" s="1" t="s">
        <v>173</v>
      </c>
      <c r="B21" s="1" t="s">
        <v>177</v>
      </c>
      <c r="C21" s="11">
        <v>2161204</v>
      </c>
      <c r="D21" s="3">
        <v>850.2142083462851</v>
      </c>
      <c r="E21" s="3">
        <v>0</v>
      </c>
      <c r="F21" s="3">
        <f>C21-D21-E21</f>
        <v>2160353.7857916537</v>
      </c>
      <c r="G21" s="3">
        <f t="shared" si="0"/>
        <v>0</v>
      </c>
      <c r="H21" s="3">
        <f>D21-G21</f>
        <v>850.2142083462851</v>
      </c>
      <c r="I21" s="3"/>
      <c r="J21" s="26">
        <v>148</v>
      </c>
      <c r="K21" s="26">
        <v>0</v>
      </c>
      <c r="L21" s="26">
        <f t="shared" si="3"/>
        <v>148</v>
      </c>
      <c r="M21" s="12"/>
      <c r="N21" s="11">
        <v>14602.72972972973</v>
      </c>
      <c r="O21" s="11">
        <v>14602.73</v>
      </c>
      <c r="P21" s="11">
        <v>7793.23</v>
      </c>
      <c r="Q21" s="11"/>
      <c r="R21" s="11">
        <f t="shared" si="1"/>
        <v>-5.74</v>
      </c>
      <c r="S21" s="11">
        <v>-3.07</v>
      </c>
      <c r="U21" s="22">
        <f t="shared" si="5"/>
        <v>14596.99</v>
      </c>
      <c r="V21" s="22">
        <f t="shared" si="4"/>
        <v>14596.99</v>
      </c>
      <c r="W21" s="22">
        <f t="shared" si="2"/>
        <v>7790.16</v>
      </c>
    </row>
    <row r="22" spans="1:23" ht="12">
      <c r="A22" s="1" t="s">
        <v>173</v>
      </c>
      <c r="B22" s="1" t="s">
        <v>176</v>
      </c>
      <c r="C22" s="11">
        <v>947790.1599999999</v>
      </c>
      <c r="D22" s="3">
        <v>372.8591380373157</v>
      </c>
      <c r="E22" s="3">
        <v>0</v>
      </c>
      <c r="F22" s="3">
        <f>C22-D22-E22</f>
        <v>947417.3008619626</v>
      </c>
      <c r="G22" s="3">
        <f t="shared" si="0"/>
        <v>0</v>
      </c>
      <c r="H22" s="3">
        <f>D22-G22</f>
        <v>372.8591380373157</v>
      </c>
      <c r="I22" s="3"/>
      <c r="J22" s="26">
        <v>54.5</v>
      </c>
      <c r="K22" s="26">
        <v>0</v>
      </c>
      <c r="L22" s="26">
        <f t="shared" si="3"/>
        <v>54.5</v>
      </c>
      <c r="M22" s="12"/>
      <c r="N22" s="11">
        <v>17390.645137614676</v>
      </c>
      <c r="O22" s="11">
        <v>17390.65</v>
      </c>
      <c r="P22" s="11">
        <v>7793.23</v>
      </c>
      <c r="Q22" s="11"/>
      <c r="R22" s="11">
        <f t="shared" si="1"/>
        <v>-6.84</v>
      </c>
      <c r="S22" s="11">
        <v>-3.07</v>
      </c>
      <c r="U22" s="22">
        <f t="shared" si="5"/>
        <v>17383.8</v>
      </c>
      <c r="V22" s="22">
        <f t="shared" si="4"/>
        <v>17383.81</v>
      </c>
      <c r="W22" s="22">
        <f t="shared" si="2"/>
        <v>7790.16</v>
      </c>
    </row>
    <row r="23" spans="1:23" ht="12">
      <c r="A23" s="1" t="s">
        <v>173</v>
      </c>
      <c r="B23" s="1" t="s">
        <v>175</v>
      </c>
      <c r="C23" s="11">
        <v>3215548.98</v>
      </c>
      <c r="D23" s="3">
        <v>1264.991842708696</v>
      </c>
      <c r="E23" s="3">
        <v>0</v>
      </c>
      <c r="F23" s="3">
        <f>C23-D23-E23</f>
        <v>3214283.9881572914</v>
      </c>
      <c r="G23" s="3">
        <f t="shared" si="0"/>
        <v>0</v>
      </c>
      <c r="H23" s="3">
        <f>D23-G23</f>
        <v>1264.991842708696</v>
      </c>
      <c r="I23" s="3"/>
      <c r="J23" s="26">
        <v>293</v>
      </c>
      <c r="K23" s="26">
        <v>0</v>
      </c>
      <c r="L23" s="26">
        <f t="shared" si="3"/>
        <v>293</v>
      </c>
      <c r="M23" s="12"/>
      <c r="N23" s="11">
        <v>10974.569897610922</v>
      </c>
      <c r="O23" s="11">
        <v>10974.57</v>
      </c>
      <c r="P23" s="11">
        <v>7793.23</v>
      </c>
      <c r="Q23" s="11"/>
      <c r="R23" s="11">
        <f t="shared" si="1"/>
        <v>-4.32</v>
      </c>
      <c r="S23" s="11">
        <v>-3.07</v>
      </c>
      <c r="U23" s="22">
        <f t="shared" si="5"/>
        <v>10970.25</v>
      </c>
      <c r="V23" s="22">
        <f t="shared" si="4"/>
        <v>10970.25</v>
      </c>
      <c r="W23" s="22">
        <f t="shared" si="2"/>
        <v>7790.16</v>
      </c>
    </row>
    <row r="24" spans="1:23" ht="12">
      <c r="A24" s="1" t="s">
        <v>173</v>
      </c>
      <c r="B24" s="1" t="s">
        <v>174</v>
      </c>
      <c r="C24" s="11">
        <v>1343482.21</v>
      </c>
      <c r="D24" s="3">
        <v>528.5237597202612</v>
      </c>
      <c r="E24" s="3">
        <v>0</v>
      </c>
      <c r="F24" s="3">
        <f>C24-D24-E24</f>
        <v>1342953.6862402798</v>
      </c>
      <c r="G24" s="3">
        <f t="shared" si="0"/>
        <v>0</v>
      </c>
      <c r="H24" s="3">
        <f>D24-G24</f>
        <v>528.5237597202612</v>
      </c>
      <c r="I24" s="3"/>
      <c r="J24" s="26">
        <v>81.7</v>
      </c>
      <c r="K24" s="26">
        <v>0</v>
      </c>
      <c r="L24" s="26">
        <f t="shared" si="3"/>
        <v>81.7</v>
      </c>
      <c r="M24" s="12"/>
      <c r="N24" s="11">
        <v>16444.09069767442</v>
      </c>
      <c r="O24" s="11">
        <v>16444.09</v>
      </c>
      <c r="P24" s="11">
        <v>7793.23</v>
      </c>
      <c r="Q24" s="11"/>
      <c r="R24" s="11">
        <f t="shared" si="1"/>
        <v>-6.47</v>
      </c>
      <c r="S24" s="11">
        <v>-3.07</v>
      </c>
      <c r="U24" s="22">
        <f t="shared" si="5"/>
        <v>16437.62</v>
      </c>
      <c r="V24" s="22">
        <f t="shared" si="4"/>
        <v>16437.62</v>
      </c>
      <c r="W24" s="22">
        <f t="shared" si="2"/>
        <v>7790.16</v>
      </c>
    </row>
    <row r="25" spans="1:23" ht="12">
      <c r="A25" s="1" t="s">
        <v>173</v>
      </c>
      <c r="B25" s="1" t="s">
        <v>172</v>
      </c>
      <c r="C25" s="11">
        <v>856765.49</v>
      </c>
      <c r="D25" s="3">
        <v>337.05017796504495</v>
      </c>
      <c r="E25" s="3">
        <v>0</v>
      </c>
      <c r="F25" s="3">
        <f>C25-D25-E25</f>
        <v>856428.4398220349</v>
      </c>
      <c r="G25" s="3">
        <f t="shared" si="0"/>
        <v>0</v>
      </c>
      <c r="H25" s="3">
        <f>D25-G25</f>
        <v>337.05017796504495</v>
      </c>
      <c r="I25" s="3"/>
      <c r="J25" s="26">
        <v>50</v>
      </c>
      <c r="K25" s="26">
        <v>0</v>
      </c>
      <c r="L25" s="26">
        <f t="shared" si="3"/>
        <v>50</v>
      </c>
      <c r="M25" s="12"/>
      <c r="N25" s="11">
        <v>17135.3098</v>
      </c>
      <c r="O25" s="11">
        <v>17135.31</v>
      </c>
      <c r="P25" s="11">
        <v>7793.23</v>
      </c>
      <c r="Q25" s="11"/>
      <c r="R25" s="11">
        <f t="shared" si="1"/>
        <v>-6.74</v>
      </c>
      <c r="S25" s="11">
        <v>-3.07</v>
      </c>
      <c r="U25" s="22">
        <f t="shared" si="5"/>
        <v>17128.57</v>
      </c>
      <c r="V25" s="22">
        <f t="shared" si="4"/>
        <v>17128.57</v>
      </c>
      <c r="W25" s="22">
        <f t="shared" si="2"/>
        <v>7790.16</v>
      </c>
    </row>
    <row r="26" spans="1:23" ht="12">
      <c r="A26" s="1" t="s">
        <v>171</v>
      </c>
      <c r="B26" s="1" t="s">
        <v>91</v>
      </c>
      <c r="C26" s="11">
        <v>19948672.53</v>
      </c>
      <c r="D26" s="3">
        <v>7847.7759723992895</v>
      </c>
      <c r="E26" s="3">
        <v>0</v>
      </c>
      <c r="F26" s="3">
        <f>C26-D26-E26</f>
        <v>19940824.7540276</v>
      </c>
      <c r="G26" s="3">
        <f t="shared" si="0"/>
        <v>5688.71</v>
      </c>
      <c r="H26" s="3">
        <f>D26-G26</f>
        <v>2159.0659723992894</v>
      </c>
      <c r="I26" s="3"/>
      <c r="J26" s="26">
        <v>2355.7</v>
      </c>
      <c r="K26" s="26">
        <v>1853</v>
      </c>
      <c r="L26" s="26">
        <f t="shared" si="3"/>
        <v>502.6999999999998</v>
      </c>
      <c r="M26" s="12"/>
      <c r="N26" s="11">
        <v>8468.25679415885</v>
      </c>
      <c r="O26" s="11">
        <v>10956.47</v>
      </c>
      <c r="P26" s="11">
        <v>7793.23</v>
      </c>
      <c r="Q26" s="11"/>
      <c r="R26" s="11">
        <f t="shared" si="1"/>
        <v>-4.29</v>
      </c>
      <c r="S26" s="11">
        <v>-3.07</v>
      </c>
      <c r="U26" s="22">
        <f t="shared" si="5"/>
        <v>8464.93</v>
      </c>
      <c r="V26" s="22">
        <f t="shared" si="4"/>
        <v>10952.18</v>
      </c>
      <c r="W26" s="22">
        <f t="shared" si="2"/>
        <v>7790.16</v>
      </c>
    </row>
    <row r="27" spans="1:23" ht="12">
      <c r="A27" s="1" t="s">
        <v>171</v>
      </c>
      <c r="B27" s="1" t="s">
        <v>170</v>
      </c>
      <c r="C27" s="11">
        <v>2841541.6700000004</v>
      </c>
      <c r="D27" s="3">
        <v>1117.8579631733196</v>
      </c>
      <c r="E27" s="3">
        <v>0</v>
      </c>
      <c r="F27" s="3">
        <f>C27-D27-E27</f>
        <v>2840423.812036827</v>
      </c>
      <c r="G27" s="3">
        <f t="shared" si="0"/>
        <v>3.07</v>
      </c>
      <c r="H27" s="3">
        <f>D27-G27</f>
        <v>1114.7879631733197</v>
      </c>
      <c r="I27" s="3"/>
      <c r="J27" s="26">
        <v>243.2</v>
      </c>
      <c r="K27" s="26">
        <v>1</v>
      </c>
      <c r="L27" s="26">
        <f t="shared" si="3"/>
        <v>242.2</v>
      </c>
      <c r="M27" s="12"/>
      <c r="N27" s="11">
        <v>11683.970682565792</v>
      </c>
      <c r="O27" s="11">
        <v>11700.03</v>
      </c>
      <c r="P27" s="11">
        <v>7793.23</v>
      </c>
      <c r="Q27" s="11"/>
      <c r="R27" s="11">
        <f t="shared" si="1"/>
        <v>-4.6</v>
      </c>
      <c r="S27" s="11">
        <v>-3.07</v>
      </c>
      <c r="U27" s="22">
        <f t="shared" si="5"/>
        <v>11679.37</v>
      </c>
      <c r="V27" s="22">
        <f t="shared" si="4"/>
        <v>11695.43</v>
      </c>
      <c r="W27" s="22">
        <f t="shared" si="2"/>
        <v>7790.16</v>
      </c>
    </row>
    <row r="28" spans="1:23" ht="12">
      <c r="A28" s="1" t="s">
        <v>168</v>
      </c>
      <c r="B28" s="1" t="s">
        <v>169</v>
      </c>
      <c r="C28" s="11">
        <v>259559262.65</v>
      </c>
      <c r="D28" s="3">
        <v>102110.2001536714</v>
      </c>
      <c r="E28" s="3">
        <v>0</v>
      </c>
      <c r="F28" s="3">
        <f>C28-D28-E28</f>
        <v>259457152.44984633</v>
      </c>
      <c r="G28" s="3">
        <f t="shared" si="0"/>
        <v>0</v>
      </c>
      <c r="H28" s="3">
        <f>D28-G28</f>
        <v>102110.2001536714</v>
      </c>
      <c r="I28" s="3"/>
      <c r="J28" s="26">
        <v>31300.8</v>
      </c>
      <c r="K28" s="26">
        <v>0</v>
      </c>
      <c r="L28" s="26">
        <f t="shared" si="3"/>
        <v>31300.8</v>
      </c>
      <c r="M28" s="12"/>
      <c r="N28" s="11">
        <v>8292.416252939222</v>
      </c>
      <c r="O28" s="11">
        <v>8292.42</v>
      </c>
      <c r="P28" s="11">
        <v>7793.23</v>
      </c>
      <c r="Q28" s="11"/>
      <c r="R28" s="11">
        <f t="shared" si="1"/>
        <v>-3.26</v>
      </c>
      <c r="S28" s="11">
        <v>-3.07</v>
      </c>
      <c r="U28" s="22">
        <f t="shared" si="5"/>
        <v>8289.15</v>
      </c>
      <c r="V28" s="22">
        <f t="shared" si="4"/>
        <v>8289.16</v>
      </c>
      <c r="W28" s="22">
        <f t="shared" si="2"/>
        <v>7790.16</v>
      </c>
    </row>
    <row r="29" spans="1:23" ht="12">
      <c r="A29" s="1" t="s">
        <v>168</v>
      </c>
      <c r="B29" s="1" t="s">
        <v>168</v>
      </c>
      <c r="C29" s="11">
        <v>255279914.96999997</v>
      </c>
      <c r="D29" s="3">
        <v>100426.71159822278</v>
      </c>
      <c r="E29" s="3">
        <v>0</v>
      </c>
      <c r="F29" s="3">
        <f>C29-D29-E29</f>
        <v>255179488.25840175</v>
      </c>
      <c r="G29" s="3">
        <f t="shared" si="0"/>
        <v>217.97</v>
      </c>
      <c r="H29" s="3">
        <f>D29-G29</f>
        <v>100208.74159822278</v>
      </c>
      <c r="I29" s="3"/>
      <c r="J29" s="26">
        <v>30302.4</v>
      </c>
      <c r="K29" s="26">
        <v>71</v>
      </c>
      <c r="L29" s="26">
        <f t="shared" si="3"/>
        <v>30231.4</v>
      </c>
      <c r="M29" s="12"/>
      <c r="N29" s="11">
        <v>8424.412421788371</v>
      </c>
      <c r="O29" s="11">
        <v>8425.89</v>
      </c>
      <c r="P29" s="11">
        <v>7793.23</v>
      </c>
      <c r="Q29" s="11"/>
      <c r="R29" s="11">
        <f t="shared" si="1"/>
        <v>-3.31</v>
      </c>
      <c r="S29" s="11">
        <v>-3.07</v>
      </c>
      <c r="U29" s="22">
        <f t="shared" si="5"/>
        <v>8421.1</v>
      </c>
      <c r="V29" s="22">
        <f t="shared" si="4"/>
        <v>8422.58</v>
      </c>
      <c r="W29" s="22">
        <f t="shared" si="2"/>
        <v>7790.16</v>
      </c>
    </row>
    <row r="30" spans="1:23" ht="12">
      <c r="A30" s="1" t="s">
        <v>166</v>
      </c>
      <c r="B30" s="1" t="s">
        <v>167</v>
      </c>
      <c r="C30" s="11">
        <v>8834180.879999999</v>
      </c>
      <c r="D30" s="3">
        <v>3475.3526753037136</v>
      </c>
      <c r="E30" s="3">
        <v>0</v>
      </c>
      <c r="F30" s="3">
        <f>C30-D30-E30</f>
        <v>8830705.527324695</v>
      </c>
      <c r="G30" s="3">
        <f t="shared" si="0"/>
        <v>0</v>
      </c>
      <c r="H30" s="3">
        <f>D30-G30</f>
        <v>3475.3526753037136</v>
      </c>
      <c r="I30" s="3"/>
      <c r="J30" s="26">
        <v>1035.5</v>
      </c>
      <c r="K30" s="26">
        <v>0</v>
      </c>
      <c r="L30" s="26">
        <f t="shared" si="3"/>
        <v>1035.5</v>
      </c>
      <c r="M30" s="12"/>
      <c r="N30" s="11">
        <v>8531.319053597295</v>
      </c>
      <c r="O30" s="11">
        <v>8531.32</v>
      </c>
      <c r="P30" s="11">
        <v>7793.23</v>
      </c>
      <c r="Q30" s="11"/>
      <c r="R30" s="11">
        <f t="shared" si="1"/>
        <v>-3.36</v>
      </c>
      <c r="S30" s="11">
        <v>-3.07</v>
      </c>
      <c r="U30" s="22">
        <f t="shared" si="5"/>
        <v>8527.96</v>
      </c>
      <c r="V30" s="22">
        <f t="shared" si="4"/>
        <v>8527.96</v>
      </c>
      <c r="W30" s="22">
        <f t="shared" si="2"/>
        <v>7790.16</v>
      </c>
    </row>
    <row r="31" spans="1:23" ht="12">
      <c r="A31" s="1" t="s">
        <v>166</v>
      </c>
      <c r="B31" s="1" t="s">
        <v>165</v>
      </c>
      <c r="C31" s="11">
        <v>10814994.740000002</v>
      </c>
      <c r="D31" s="3">
        <v>4254.601690140467</v>
      </c>
      <c r="E31" s="3">
        <v>0</v>
      </c>
      <c r="F31" s="3">
        <f>C31-D31-E31</f>
        <v>10810740.138309862</v>
      </c>
      <c r="G31" s="3">
        <f t="shared" si="0"/>
        <v>0</v>
      </c>
      <c r="H31" s="3">
        <f>D31-G31</f>
        <v>4254.601690140467</v>
      </c>
      <c r="I31" s="3"/>
      <c r="J31" s="26">
        <v>1293</v>
      </c>
      <c r="K31" s="26">
        <v>0</v>
      </c>
      <c r="L31" s="26">
        <f t="shared" si="3"/>
        <v>1293</v>
      </c>
      <c r="M31" s="12"/>
      <c r="N31" s="11">
        <v>8364.264757070341</v>
      </c>
      <c r="O31" s="11">
        <v>8364.26</v>
      </c>
      <c r="P31" s="11">
        <v>7793.23</v>
      </c>
      <c r="Q31" s="11"/>
      <c r="R31" s="11">
        <f t="shared" si="1"/>
        <v>-3.29</v>
      </c>
      <c r="S31" s="11">
        <v>-3.07</v>
      </c>
      <c r="U31" s="22">
        <f t="shared" si="5"/>
        <v>8360.97</v>
      </c>
      <c r="V31" s="22">
        <f t="shared" si="4"/>
        <v>8360.97</v>
      </c>
      <c r="W31" s="22">
        <f t="shared" si="2"/>
        <v>7790.16</v>
      </c>
    </row>
    <row r="32" spans="1:23" ht="12">
      <c r="A32" s="1" t="s">
        <v>164</v>
      </c>
      <c r="B32" s="1" t="s">
        <v>106</v>
      </c>
      <c r="C32" s="11">
        <v>1664377.08</v>
      </c>
      <c r="D32" s="3">
        <v>654.7632900281054</v>
      </c>
      <c r="E32" s="3">
        <v>0</v>
      </c>
      <c r="F32" s="3">
        <f>C32-D32-E32</f>
        <v>1663722.316709972</v>
      </c>
      <c r="G32" s="3">
        <f t="shared" si="0"/>
        <v>3.07</v>
      </c>
      <c r="H32" s="3">
        <f>D32-G32</f>
        <v>651.6932900281054</v>
      </c>
      <c r="I32" s="3"/>
      <c r="J32" s="26">
        <v>108.7</v>
      </c>
      <c r="K32" s="26">
        <v>1</v>
      </c>
      <c r="L32" s="26">
        <f t="shared" si="3"/>
        <v>107.7</v>
      </c>
      <c r="M32" s="12"/>
      <c r="N32" s="11">
        <v>15311.656669733211</v>
      </c>
      <c r="O32" s="11">
        <v>15381.47</v>
      </c>
      <c r="P32" s="11">
        <v>7793.23</v>
      </c>
      <c r="Q32" s="11"/>
      <c r="R32" s="11">
        <f t="shared" si="1"/>
        <v>-6.05</v>
      </c>
      <c r="S32" s="11">
        <v>-3.07</v>
      </c>
      <c r="U32" s="22">
        <f t="shared" si="5"/>
        <v>15305.63</v>
      </c>
      <c r="V32" s="22">
        <f t="shared" si="4"/>
        <v>15375.42</v>
      </c>
      <c r="W32" s="22">
        <f t="shared" si="2"/>
        <v>7790.16</v>
      </c>
    </row>
    <row r="33" spans="1:23" ht="12">
      <c r="A33" s="1" t="s">
        <v>164</v>
      </c>
      <c r="B33" s="1" t="s">
        <v>200</v>
      </c>
      <c r="C33" s="11">
        <v>2543112.42</v>
      </c>
      <c r="D33" s="3">
        <v>1000.4563719602153</v>
      </c>
      <c r="E33" s="3">
        <v>0</v>
      </c>
      <c r="F33" s="3">
        <f>C33-D33-E33</f>
        <v>2542111.9636280397</v>
      </c>
      <c r="G33" s="3">
        <f t="shared" si="0"/>
        <v>0</v>
      </c>
      <c r="H33" s="3">
        <f>D33-G33</f>
        <v>1000.4563719602153</v>
      </c>
      <c r="I33" s="3"/>
      <c r="J33" s="26">
        <v>185.5</v>
      </c>
      <c r="K33" s="26">
        <v>0</v>
      </c>
      <c r="L33" s="26">
        <f t="shared" si="3"/>
        <v>185.5</v>
      </c>
      <c r="M33" s="12"/>
      <c r="N33" s="11">
        <v>13709.500916442048</v>
      </c>
      <c r="O33" s="11">
        <v>13709.5</v>
      </c>
      <c r="P33" s="11">
        <v>7793.23</v>
      </c>
      <c r="Q33" s="11"/>
      <c r="R33" s="11">
        <f t="shared" si="1"/>
        <v>-5.39</v>
      </c>
      <c r="S33" s="11">
        <v>-3.07</v>
      </c>
      <c r="U33" s="22">
        <f t="shared" si="5"/>
        <v>13704.11</v>
      </c>
      <c r="V33" s="22">
        <f t="shared" si="4"/>
        <v>13704.11</v>
      </c>
      <c r="W33" s="22">
        <f t="shared" si="2"/>
        <v>7790.16</v>
      </c>
    </row>
    <row r="34" spans="1:23" ht="12">
      <c r="A34" s="1" t="s">
        <v>163</v>
      </c>
      <c r="B34" s="1" t="s">
        <v>163</v>
      </c>
      <c r="C34" s="11">
        <v>6863533.88</v>
      </c>
      <c r="D34" s="3">
        <v>2700.103286983601</v>
      </c>
      <c r="E34" s="3">
        <v>0</v>
      </c>
      <c r="F34" s="3">
        <f>C34-D34-E34</f>
        <v>6860833.776713016</v>
      </c>
      <c r="G34" s="3">
        <f t="shared" si="0"/>
        <v>0</v>
      </c>
      <c r="H34" s="3">
        <f>D34-G34</f>
        <v>2700.103286983601</v>
      </c>
      <c r="I34" s="3"/>
      <c r="J34" s="26">
        <v>752.5</v>
      </c>
      <c r="K34" s="26">
        <v>0</v>
      </c>
      <c r="L34" s="26">
        <f t="shared" si="3"/>
        <v>752.5</v>
      </c>
      <c r="M34" s="12"/>
      <c r="N34" s="11">
        <v>9120.975255813953</v>
      </c>
      <c r="O34" s="11">
        <v>9120.98</v>
      </c>
      <c r="P34" s="11">
        <v>7793.23</v>
      </c>
      <c r="Q34" s="11"/>
      <c r="R34" s="11">
        <f t="shared" si="1"/>
        <v>-3.59</v>
      </c>
      <c r="S34" s="11">
        <v>-3.07</v>
      </c>
      <c r="U34" s="22">
        <f t="shared" si="5"/>
        <v>9117.39</v>
      </c>
      <c r="V34" s="22">
        <f t="shared" si="4"/>
        <v>9117.39</v>
      </c>
      <c r="W34" s="22">
        <f t="shared" si="2"/>
        <v>7790.16</v>
      </c>
    </row>
    <row r="35" spans="1:23" ht="12">
      <c r="A35" s="1" t="s">
        <v>160</v>
      </c>
      <c r="B35" s="1" t="s">
        <v>162</v>
      </c>
      <c r="C35" s="11">
        <v>9272847.95</v>
      </c>
      <c r="D35" s="3">
        <v>3647.9236013466207</v>
      </c>
      <c r="E35" s="3">
        <v>0</v>
      </c>
      <c r="F35" s="3">
        <f>C35-D35-E35</f>
        <v>9269200.026398653</v>
      </c>
      <c r="G35" s="3">
        <f t="shared" si="0"/>
        <v>0</v>
      </c>
      <c r="H35" s="3">
        <f>D35-G35</f>
        <v>3647.9236013466207</v>
      </c>
      <c r="I35" s="3"/>
      <c r="J35" s="26">
        <v>1105.5</v>
      </c>
      <c r="K35" s="26">
        <v>0</v>
      </c>
      <c r="L35" s="26">
        <f t="shared" si="3"/>
        <v>1105.5</v>
      </c>
      <c r="M35" s="12"/>
      <c r="N35" s="11">
        <v>8387.922161917684</v>
      </c>
      <c r="O35" s="11">
        <v>8387.92</v>
      </c>
      <c r="P35" s="11">
        <v>7793.23</v>
      </c>
      <c r="Q35" s="11"/>
      <c r="R35" s="11">
        <f t="shared" si="1"/>
        <v>-3.3</v>
      </c>
      <c r="S35" s="11">
        <v>-3.07</v>
      </c>
      <c r="U35" s="22">
        <f t="shared" si="5"/>
        <v>8384.62</v>
      </c>
      <c r="V35" s="22">
        <f t="shared" si="4"/>
        <v>8384.62</v>
      </c>
      <c r="W35" s="22">
        <f t="shared" si="2"/>
        <v>7790.16</v>
      </c>
    </row>
    <row r="36" spans="1:23" ht="12">
      <c r="A36" s="1" t="s">
        <v>160</v>
      </c>
      <c r="B36" s="1" t="s">
        <v>161</v>
      </c>
      <c r="C36" s="11">
        <v>3700071.36</v>
      </c>
      <c r="D36" s="3">
        <v>1455.6021746059891</v>
      </c>
      <c r="E36" s="3">
        <v>0</v>
      </c>
      <c r="F36" s="3">
        <f>C36-D36-E36</f>
        <v>3698615.7578253937</v>
      </c>
      <c r="G36" s="3">
        <f aca="true" t="shared" si="6" ref="G36:G99">K36*-S36</f>
        <v>0</v>
      </c>
      <c r="H36" s="3">
        <f>D36-G36</f>
        <v>1455.6021746059891</v>
      </c>
      <c r="I36" s="3"/>
      <c r="J36" s="26">
        <v>361.1</v>
      </c>
      <c r="K36" s="26">
        <v>0</v>
      </c>
      <c r="L36" s="26">
        <f t="shared" si="3"/>
        <v>361.1</v>
      </c>
      <c r="M36" s="12"/>
      <c r="N36" s="11">
        <v>10246.666740515091</v>
      </c>
      <c r="O36" s="11">
        <v>10246.67</v>
      </c>
      <c r="P36" s="11">
        <v>7793.23</v>
      </c>
      <c r="Q36" s="11"/>
      <c r="R36" s="11">
        <f aca="true" t="shared" si="7" ref="R36:R67">ROUND(H36/-L36,2)</f>
        <v>-4.03</v>
      </c>
      <c r="S36" s="11">
        <v>-3.07</v>
      </c>
      <c r="U36" s="22">
        <f t="shared" si="5"/>
        <v>10242.64</v>
      </c>
      <c r="V36" s="22">
        <f t="shared" si="4"/>
        <v>10242.64</v>
      </c>
      <c r="W36" s="22">
        <f aca="true" t="shared" si="8" ref="W36:W67">P36+S36</f>
        <v>7790.16</v>
      </c>
    </row>
    <row r="37" spans="1:23" ht="12">
      <c r="A37" s="1" t="s">
        <v>160</v>
      </c>
      <c r="B37" s="1" t="s">
        <v>159</v>
      </c>
      <c r="C37" s="11">
        <v>2603225.61</v>
      </c>
      <c r="D37" s="3">
        <v>1024.1048050775978</v>
      </c>
      <c r="E37" s="3">
        <v>0</v>
      </c>
      <c r="F37" s="3">
        <f>C37-D37-E37</f>
        <v>2602201.5051949224</v>
      </c>
      <c r="G37" s="3">
        <f t="shared" si="6"/>
        <v>0</v>
      </c>
      <c r="H37" s="3">
        <f>D37-G37</f>
        <v>1024.1048050775978</v>
      </c>
      <c r="I37" s="3"/>
      <c r="J37" s="26">
        <v>182.6</v>
      </c>
      <c r="K37" s="26">
        <v>0</v>
      </c>
      <c r="L37" s="26">
        <f t="shared" si="3"/>
        <v>182.6</v>
      </c>
      <c r="M37" s="12"/>
      <c r="N37" s="11">
        <v>14256.438170865278</v>
      </c>
      <c r="O37" s="11">
        <v>14256.44</v>
      </c>
      <c r="P37" s="11">
        <v>7793.23</v>
      </c>
      <c r="Q37" s="11"/>
      <c r="R37" s="11">
        <f t="shared" si="7"/>
        <v>-5.61</v>
      </c>
      <c r="S37" s="11">
        <v>-3.07</v>
      </c>
      <c r="U37" s="22">
        <f t="shared" si="5"/>
        <v>14250.83</v>
      </c>
      <c r="V37" s="22">
        <f t="shared" si="4"/>
        <v>14250.83</v>
      </c>
      <c r="W37" s="22">
        <f t="shared" si="8"/>
        <v>7790.16</v>
      </c>
    </row>
    <row r="38" spans="1:23" ht="12">
      <c r="A38" s="1" t="s">
        <v>157</v>
      </c>
      <c r="B38" s="1" t="s">
        <v>158</v>
      </c>
      <c r="C38" s="11">
        <v>2914865.42</v>
      </c>
      <c r="D38" s="3">
        <v>1146.703409535269</v>
      </c>
      <c r="E38" s="3">
        <v>0</v>
      </c>
      <c r="F38" s="3">
        <f>C38-D38-E38</f>
        <v>2913718.7165904646</v>
      </c>
      <c r="G38" s="3">
        <f t="shared" si="6"/>
        <v>0</v>
      </c>
      <c r="H38" s="3">
        <f>D38-G38</f>
        <v>1146.703409535269</v>
      </c>
      <c r="I38" s="3"/>
      <c r="J38" s="26">
        <v>224.7</v>
      </c>
      <c r="K38" s="26">
        <v>0</v>
      </c>
      <c r="L38" s="26">
        <f t="shared" si="3"/>
        <v>224.7</v>
      </c>
      <c r="M38" s="12"/>
      <c r="N38" s="11">
        <v>12972.253760569649</v>
      </c>
      <c r="O38" s="11">
        <v>12972.25</v>
      </c>
      <c r="P38" s="11">
        <v>7793.23</v>
      </c>
      <c r="Q38" s="11"/>
      <c r="R38" s="11">
        <f t="shared" si="7"/>
        <v>-5.1</v>
      </c>
      <c r="S38" s="11">
        <v>-3.07</v>
      </c>
      <c r="U38" s="22">
        <f t="shared" si="5"/>
        <v>12967.15</v>
      </c>
      <c r="V38" s="22">
        <f t="shared" si="4"/>
        <v>12967.15</v>
      </c>
      <c r="W38" s="22">
        <f t="shared" si="8"/>
        <v>7790.16</v>
      </c>
    </row>
    <row r="39" spans="1:23" ht="12">
      <c r="A39" s="1" t="s">
        <v>157</v>
      </c>
      <c r="B39" s="1" t="s">
        <v>156</v>
      </c>
      <c r="C39" s="11">
        <v>3253891.33</v>
      </c>
      <c r="D39" s="3">
        <v>1280.0756620757645</v>
      </c>
      <c r="E39" s="3">
        <v>0</v>
      </c>
      <c r="F39" s="3">
        <f>C39-D39-E39</f>
        <v>3252611.2543379245</v>
      </c>
      <c r="G39" s="3">
        <f t="shared" si="6"/>
        <v>0</v>
      </c>
      <c r="H39" s="3">
        <f>D39-G39</f>
        <v>1280.0756620757645</v>
      </c>
      <c r="I39" s="3"/>
      <c r="J39" s="26">
        <v>278.9</v>
      </c>
      <c r="K39" s="26">
        <v>0</v>
      </c>
      <c r="L39" s="26">
        <f t="shared" si="3"/>
        <v>278.9</v>
      </c>
      <c r="M39" s="12"/>
      <c r="N39" s="11">
        <v>11666.87461455719</v>
      </c>
      <c r="O39" s="11">
        <v>11666.87</v>
      </c>
      <c r="P39" s="11">
        <v>7793.23</v>
      </c>
      <c r="Q39" s="11"/>
      <c r="R39" s="11">
        <f t="shared" si="7"/>
        <v>-4.59</v>
      </c>
      <c r="S39" s="11">
        <v>-3.07</v>
      </c>
      <c r="U39" s="22">
        <f t="shared" si="5"/>
        <v>11662.28</v>
      </c>
      <c r="V39" s="22">
        <f t="shared" si="4"/>
        <v>11662.28</v>
      </c>
      <c r="W39" s="22">
        <f t="shared" si="8"/>
        <v>7790.16</v>
      </c>
    </row>
    <row r="40" spans="1:23" ht="12">
      <c r="A40" s="1" t="s">
        <v>155</v>
      </c>
      <c r="B40" s="1" t="s">
        <v>155</v>
      </c>
      <c r="C40" s="11">
        <v>4322884.8</v>
      </c>
      <c r="D40" s="3">
        <v>1700.615989052486</v>
      </c>
      <c r="E40" s="3">
        <v>0</v>
      </c>
      <c r="F40" s="3">
        <f>C40-D40-E40</f>
        <v>4321184.184010947</v>
      </c>
      <c r="G40" s="3">
        <f t="shared" si="6"/>
        <v>0</v>
      </c>
      <c r="H40" s="3">
        <f>D40-G40</f>
        <v>1700.615989052486</v>
      </c>
      <c r="I40" s="3"/>
      <c r="J40" s="26">
        <v>458.7</v>
      </c>
      <c r="K40" s="26">
        <v>0</v>
      </c>
      <c r="L40" s="26">
        <f t="shared" si="3"/>
        <v>458.7</v>
      </c>
      <c r="M40" s="12"/>
      <c r="N40" s="11">
        <v>9424.209287115762</v>
      </c>
      <c r="O40" s="11">
        <v>9424.21</v>
      </c>
      <c r="P40" s="11">
        <v>7793.23</v>
      </c>
      <c r="Q40" s="11"/>
      <c r="R40" s="11">
        <f t="shared" si="7"/>
        <v>-3.71</v>
      </c>
      <c r="S40" s="11">
        <v>-3.07</v>
      </c>
      <c r="U40" s="22">
        <f t="shared" si="5"/>
        <v>9420.5</v>
      </c>
      <c r="V40" s="22">
        <f t="shared" si="4"/>
        <v>9420.5</v>
      </c>
      <c r="W40" s="22">
        <f t="shared" si="8"/>
        <v>7790.16</v>
      </c>
    </row>
    <row r="41" spans="1:23" ht="12">
      <c r="A41" s="1" t="s">
        <v>154</v>
      </c>
      <c r="B41" s="1" t="s">
        <v>153</v>
      </c>
      <c r="C41" s="11">
        <v>3940393.42</v>
      </c>
      <c r="D41" s="3">
        <v>1550.1444899038734</v>
      </c>
      <c r="E41" s="3">
        <v>0</v>
      </c>
      <c r="F41" s="3">
        <f>C41-D41-E41</f>
        <v>3938843.275510096</v>
      </c>
      <c r="G41" s="3">
        <f t="shared" si="6"/>
        <v>0</v>
      </c>
      <c r="H41" s="3">
        <f>D41-G41</f>
        <v>1550.1444899038734</v>
      </c>
      <c r="I41" s="3"/>
      <c r="J41" s="26">
        <v>373.5</v>
      </c>
      <c r="K41" s="26">
        <v>0</v>
      </c>
      <c r="L41" s="26">
        <f t="shared" si="3"/>
        <v>373.5</v>
      </c>
      <c r="M41" s="12"/>
      <c r="N41" s="11">
        <v>10549.915448460508</v>
      </c>
      <c r="O41" s="11">
        <v>10549.92</v>
      </c>
      <c r="P41" s="11">
        <v>7793.23</v>
      </c>
      <c r="Q41" s="11"/>
      <c r="R41" s="11">
        <f t="shared" si="7"/>
        <v>-4.15</v>
      </c>
      <c r="S41" s="11">
        <v>-3.07</v>
      </c>
      <c r="U41" s="22">
        <f t="shared" si="5"/>
        <v>10545.77</v>
      </c>
      <c r="V41" s="22">
        <f t="shared" si="4"/>
        <v>10545.77</v>
      </c>
      <c r="W41" s="22">
        <f t="shared" si="8"/>
        <v>7790.16</v>
      </c>
    </row>
    <row r="42" spans="1:23" ht="12">
      <c r="A42" s="1" t="s">
        <v>152</v>
      </c>
      <c r="B42" s="1" t="s">
        <v>152</v>
      </c>
      <c r="C42" s="11">
        <v>39729776.440000005</v>
      </c>
      <c r="D42" s="3">
        <v>15629.630716817797</v>
      </c>
      <c r="E42" s="3">
        <v>0</v>
      </c>
      <c r="F42" s="3">
        <f>C42-D42-E42</f>
        <v>39714146.80928319</v>
      </c>
      <c r="G42" s="3">
        <f t="shared" si="6"/>
        <v>3.07</v>
      </c>
      <c r="H42" s="3">
        <f>D42-G42</f>
        <v>15626.560716817798</v>
      </c>
      <c r="I42" s="3"/>
      <c r="J42" s="26">
        <v>4808.8</v>
      </c>
      <c r="K42" s="26">
        <v>1</v>
      </c>
      <c r="L42" s="26">
        <f t="shared" si="3"/>
        <v>4807.8</v>
      </c>
      <c r="M42" s="12"/>
      <c r="N42" s="11">
        <v>8261.8899600732</v>
      </c>
      <c r="O42" s="11">
        <v>8261.99</v>
      </c>
      <c r="P42" s="11">
        <v>7793.23</v>
      </c>
      <c r="Q42" s="11"/>
      <c r="R42" s="11">
        <f t="shared" si="7"/>
        <v>-3.25</v>
      </c>
      <c r="S42" s="11">
        <v>-3.07</v>
      </c>
      <c r="U42" s="22">
        <f t="shared" si="5"/>
        <v>8258.64</v>
      </c>
      <c r="V42" s="22">
        <f t="shared" si="4"/>
        <v>8258.74</v>
      </c>
      <c r="W42" s="22">
        <f t="shared" si="8"/>
        <v>7790.16</v>
      </c>
    </row>
    <row r="43" spans="1:23" ht="12">
      <c r="A43" s="1" t="s">
        <v>151</v>
      </c>
      <c r="B43" s="1" t="s">
        <v>151</v>
      </c>
      <c r="C43" s="11">
        <v>796934826.71</v>
      </c>
      <c r="D43" s="3">
        <v>313512.89040499023</v>
      </c>
      <c r="E43" s="3">
        <v>0</v>
      </c>
      <c r="F43" s="3">
        <f>C43-D43-E43</f>
        <v>796621313.8195951</v>
      </c>
      <c r="G43" s="3">
        <f t="shared" si="6"/>
        <v>1006.9599999999999</v>
      </c>
      <c r="H43" s="3">
        <f>D43-G43</f>
        <v>312505.9304049902</v>
      </c>
      <c r="I43" s="3"/>
      <c r="J43" s="26">
        <v>91185.2</v>
      </c>
      <c r="K43" s="26">
        <v>328</v>
      </c>
      <c r="L43" s="26">
        <f t="shared" si="3"/>
        <v>90857.2</v>
      </c>
      <c r="M43" s="12"/>
      <c r="N43" s="11">
        <v>8739.738759250406</v>
      </c>
      <c r="O43" s="11">
        <v>8743.16</v>
      </c>
      <c r="P43" s="11">
        <v>7793.23</v>
      </c>
      <c r="Q43" s="11"/>
      <c r="R43" s="11">
        <f t="shared" si="7"/>
        <v>-3.44</v>
      </c>
      <c r="S43" s="11">
        <v>-3.07</v>
      </c>
      <c r="U43" s="22">
        <f t="shared" si="5"/>
        <v>8736.3</v>
      </c>
      <c r="V43" s="22">
        <f t="shared" si="4"/>
        <v>8739.72</v>
      </c>
      <c r="W43" s="22">
        <f t="shared" si="8"/>
        <v>7790.16</v>
      </c>
    </row>
    <row r="44" spans="1:23" ht="12">
      <c r="A44" s="1" t="s">
        <v>75</v>
      </c>
      <c r="B44" s="1" t="s">
        <v>75</v>
      </c>
      <c r="C44" s="11">
        <v>3078691.1999999997</v>
      </c>
      <c r="D44" s="3">
        <v>1211.1522102266488</v>
      </c>
      <c r="E44" s="3">
        <v>0</v>
      </c>
      <c r="F44" s="3">
        <f>C44-D44-E44</f>
        <v>3077480.047789773</v>
      </c>
      <c r="G44" s="3">
        <f t="shared" si="6"/>
        <v>0</v>
      </c>
      <c r="H44" s="3">
        <f>D44-G44</f>
        <v>1211.1522102266488</v>
      </c>
      <c r="I44" s="3"/>
      <c r="J44" s="26">
        <v>239.3</v>
      </c>
      <c r="K44" s="26">
        <v>0</v>
      </c>
      <c r="L44" s="26">
        <f t="shared" si="3"/>
        <v>239.3</v>
      </c>
      <c r="M44" s="12"/>
      <c r="N44" s="11">
        <v>12865.404095277892</v>
      </c>
      <c r="O44" s="11">
        <v>12865.4</v>
      </c>
      <c r="P44" s="11">
        <v>7793.23</v>
      </c>
      <c r="Q44" s="11"/>
      <c r="R44" s="11">
        <f t="shared" si="7"/>
        <v>-5.06</v>
      </c>
      <c r="S44" s="11">
        <v>-3.07</v>
      </c>
      <c r="U44" s="22">
        <f t="shared" si="5"/>
        <v>12860.34</v>
      </c>
      <c r="V44" s="22">
        <f t="shared" si="4"/>
        <v>12860.34</v>
      </c>
      <c r="W44" s="22">
        <f t="shared" si="8"/>
        <v>7790.16</v>
      </c>
    </row>
    <row r="45" spans="1:23" ht="12">
      <c r="A45" s="1" t="s">
        <v>150</v>
      </c>
      <c r="B45" s="1" t="s">
        <v>150</v>
      </c>
      <c r="C45" s="11">
        <v>536846035.6499999</v>
      </c>
      <c r="D45" s="3">
        <v>211194.37461896526</v>
      </c>
      <c r="E45" s="3">
        <v>0</v>
      </c>
      <c r="F45" s="3">
        <f>C45-D45-E45</f>
        <v>536634841.27538097</v>
      </c>
      <c r="G45" s="3">
        <f t="shared" si="6"/>
        <v>5912.82</v>
      </c>
      <c r="H45" s="3">
        <f>D45-G45</f>
        <v>205281.55461896525</v>
      </c>
      <c r="I45" s="3"/>
      <c r="J45" s="26">
        <v>65405.2</v>
      </c>
      <c r="K45" s="26">
        <v>1926</v>
      </c>
      <c r="L45" s="26">
        <f t="shared" si="3"/>
        <v>63479.2</v>
      </c>
      <c r="M45" s="12"/>
      <c r="N45" s="11">
        <v>8208.12263485785</v>
      </c>
      <c r="O45" s="11">
        <v>8220.59</v>
      </c>
      <c r="P45" s="11">
        <v>7793.23</v>
      </c>
      <c r="Q45" s="13"/>
      <c r="R45" s="11">
        <f t="shared" si="7"/>
        <v>-3.23</v>
      </c>
      <c r="S45" s="11">
        <v>-3.07</v>
      </c>
      <c r="U45" s="22">
        <f t="shared" si="5"/>
        <v>8204.77</v>
      </c>
      <c r="V45" s="22">
        <f t="shared" si="4"/>
        <v>8217.36</v>
      </c>
      <c r="W45" s="22">
        <f t="shared" si="8"/>
        <v>7790.16</v>
      </c>
    </row>
    <row r="46" spans="1:23" ht="12">
      <c r="A46" s="1" t="s">
        <v>149</v>
      </c>
      <c r="B46" s="1" t="s">
        <v>149</v>
      </c>
      <c r="C46" s="11">
        <v>59034639.75</v>
      </c>
      <c r="D46" s="3">
        <v>23224.133168388722</v>
      </c>
      <c r="E46" s="3">
        <v>0</v>
      </c>
      <c r="F46" s="3">
        <f>C46-D46-E46</f>
        <v>59011415.61683161</v>
      </c>
      <c r="G46" s="3">
        <f t="shared" si="6"/>
        <v>3.07</v>
      </c>
      <c r="H46" s="3">
        <f>D46-G46</f>
        <v>23221.063168388722</v>
      </c>
      <c r="I46" s="3"/>
      <c r="J46" s="26">
        <v>6731</v>
      </c>
      <c r="K46" s="26">
        <v>1</v>
      </c>
      <c r="L46" s="26">
        <f t="shared" si="3"/>
        <v>6730</v>
      </c>
      <c r="M46" s="12"/>
      <c r="N46" s="11">
        <v>8770.566883153715</v>
      </c>
      <c r="O46" s="11">
        <v>8770.71</v>
      </c>
      <c r="P46" s="11">
        <v>7793.23</v>
      </c>
      <c r="Q46" s="11"/>
      <c r="R46" s="11">
        <f t="shared" si="7"/>
        <v>-3.45</v>
      </c>
      <c r="S46" s="11">
        <v>-3.07</v>
      </c>
      <c r="U46" s="22">
        <f t="shared" si="5"/>
        <v>8767.11</v>
      </c>
      <c r="V46" s="22">
        <f t="shared" si="4"/>
        <v>8767.26</v>
      </c>
      <c r="W46" s="22">
        <f t="shared" si="8"/>
        <v>7790.16</v>
      </c>
    </row>
    <row r="47" spans="1:23" ht="12">
      <c r="A47" s="1" t="s">
        <v>146</v>
      </c>
      <c r="B47" s="1" t="s">
        <v>148</v>
      </c>
      <c r="C47" s="11">
        <v>19399732.53</v>
      </c>
      <c r="D47" s="3">
        <v>7631.823851484462</v>
      </c>
      <c r="E47" s="3">
        <v>0</v>
      </c>
      <c r="F47" s="3">
        <f>C47-D47-E47</f>
        <v>19392100.706148516</v>
      </c>
      <c r="G47" s="3">
        <f t="shared" si="6"/>
        <v>6.14</v>
      </c>
      <c r="H47" s="3">
        <f>D47-G47</f>
        <v>7625.683851484461</v>
      </c>
      <c r="I47" s="3"/>
      <c r="J47" s="26">
        <v>2310.1</v>
      </c>
      <c r="K47" s="26">
        <v>2</v>
      </c>
      <c r="L47" s="26">
        <f t="shared" si="3"/>
        <v>2308.1</v>
      </c>
      <c r="M47" s="12"/>
      <c r="N47" s="11">
        <v>8397.789069737242</v>
      </c>
      <c r="O47" s="11">
        <v>8398.31</v>
      </c>
      <c r="P47" s="11">
        <v>7793.23</v>
      </c>
      <c r="Q47" s="11"/>
      <c r="R47" s="11">
        <f t="shared" si="7"/>
        <v>-3.3</v>
      </c>
      <c r="S47" s="11">
        <v>-3.07</v>
      </c>
      <c r="U47" s="22">
        <f t="shared" si="5"/>
        <v>8394.49</v>
      </c>
      <c r="V47" s="22">
        <f t="shared" si="4"/>
        <v>8395.01</v>
      </c>
      <c r="W47" s="22">
        <f t="shared" si="8"/>
        <v>7790.16</v>
      </c>
    </row>
    <row r="48" spans="1:23" ht="12">
      <c r="A48" s="1" t="s">
        <v>146</v>
      </c>
      <c r="B48" s="1" t="s">
        <v>111</v>
      </c>
      <c r="C48" s="11">
        <v>3228459.16</v>
      </c>
      <c r="D48" s="3">
        <v>1270.0706869401097</v>
      </c>
      <c r="E48" s="3">
        <v>0</v>
      </c>
      <c r="F48" s="3">
        <f>C48-D48-E48</f>
        <v>3227189.08931306</v>
      </c>
      <c r="G48" s="3">
        <f t="shared" si="6"/>
        <v>0</v>
      </c>
      <c r="H48" s="3">
        <f>D48-G48</f>
        <v>1270.0706869401097</v>
      </c>
      <c r="I48" s="3"/>
      <c r="J48" s="26">
        <v>254.3</v>
      </c>
      <c r="K48" s="26">
        <v>0</v>
      </c>
      <c r="L48" s="26">
        <f t="shared" si="3"/>
        <v>254.3</v>
      </c>
      <c r="M48" s="12"/>
      <c r="N48" s="11">
        <v>12695.474478961856</v>
      </c>
      <c r="O48" s="11">
        <v>12695.47</v>
      </c>
      <c r="P48" s="11">
        <v>7793.23</v>
      </c>
      <c r="Q48" s="11"/>
      <c r="R48" s="11">
        <f t="shared" si="7"/>
        <v>-4.99</v>
      </c>
      <c r="S48" s="11">
        <v>-3.07</v>
      </c>
      <c r="U48" s="22">
        <f t="shared" si="5"/>
        <v>12690.48</v>
      </c>
      <c r="V48" s="22">
        <f t="shared" si="4"/>
        <v>12690.48</v>
      </c>
      <c r="W48" s="22">
        <f t="shared" si="8"/>
        <v>7790.16</v>
      </c>
    </row>
    <row r="49" spans="1:23" ht="12">
      <c r="A49" s="1" t="s">
        <v>146</v>
      </c>
      <c r="B49" s="1" t="s">
        <v>147</v>
      </c>
      <c r="C49" s="11">
        <v>3698609.79</v>
      </c>
      <c r="D49" s="3">
        <v>1455.027195297931</v>
      </c>
      <c r="E49" s="3">
        <v>0</v>
      </c>
      <c r="F49" s="3">
        <f>C49-D49-E49</f>
        <v>3697154.762804702</v>
      </c>
      <c r="G49" s="3">
        <f t="shared" si="6"/>
        <v>0</v>
      </c>
      <c r="H49" s="3">
        <f>D49-G49</f>
        <v>1455.027195297931</v>
      </c>
      <c r="I49" s="3"/>
      <c r="J49" s="26">
        <v>320</v>
      </c>
      <c r="K49" s="26">
        <v>0</v>
      </c>
      <c r="L49" s="26">
        <f t="shared" si="3"/>
        <v>320</v>
      </c>
      <c r="M49" s="12"/>
      <c r="N49" s="11">
        <v>11558.15559375</v>
      </c>
      <c r="O49" s="11">
        <v>11558.16</v>
      </c>
      <c r="P49" s="11">
        <v>7793.23</v>
      </c>
      <c r="Q49" s="11"/>
      <c r="R49" s="11">
        <f t="shared" si="7"/>
        <v>-4.55</v>
      </c>
      <c r="S49" s="11">
        <v>-3.07</v>
      </c>
      <c r="U49" s="22">
        <f t="shared" si="5"/>
        <v>11553.61</v>
      </c>
      <c r="V49" s="22">
        <f t="shared" si="4"/>
        <v>11553.61</v>
      </c>
      <c r="W49" s="22">
        <f t="shared" si="8"/>
        <v>7790.16</v>
      </c>
    </row>
    <row r="50" spans="1:23" ht="12">
      <c r="A50" s="1" t="s">
        <v>146</v>
      </c>
      <c r="B50" s="1" t="s">
        <v>146</v>
      </c>
      <c r="C50" s="11">
        <v>3089428.22</v>
      </c>
      <c r="D50" s="3">
        <v>1215.3761367783757</v>
      </c>
      <c r="E50" s="3">
        <v>0</v>
      </c>
      <c r="F50" s="3">
        <f>C50-D50-E50</f>
        <v>3088212.843863222</v>
      </c>
      <c r="G50" s="3">
        <f t="shared" si="6"/>
        <v>0</v>
      </c>
      <c r="H50" s="3">
        <f>D50-G50</f>
        <v>1215.3761367783757</v>
      </c>
      <c r="I50" s="3"/>
      <c r="J50" s="26">
        <v>232.5</v>
      </c>
      <c r="K50" s="26">
        <v>0</v>
      </c>
      <c r="L50" s="26">
        <f t="shared" si="3"/>
        <v>232.5</v>
      </c>
      <c r="M50" s="12"/>
      <c r="N50" s="11">
        <v>13287.863311827958</v>
      </c>
      <c r="O50" s="11">
        <v>13287.86</v>
      </c>
      <c r="P50" s="11">
        <v>7793.23</v>
      </c>
      <c r="Q50" s="11"/>
      <c r="R50" s="11">
        <f t="shared" si="7"/>
        <v>-5.23</v>
      </c>
      <c r="S50" s="11">
        <v>-3.07</v>
      </c>
      <c r="U50" s="22">
        <f t="shared" si="5"/>
        <v>13282.64</v>
      </c>
      <c r="V50" s="22">
        <f t="shared" si="4"/>
        <v>13282.63</v>
      </c>
      <c r="W50" s="22">
        <f t="shared" si="8"/>
        <v>7790.16</v>
      </c>
    </row>
    <row r="51" spans="1:23" ht="12">
      <c r="A51" s="1" t="s">
        <v>146</v>
      </c>
      <c r="B51" s="1" t="s">
        <v>145</v>
      </c>
      <c r="C51" s="11">
        <v>922281.74</v>
      </c>
      <c r="D51" s="3">
        <v>362.82416627321356</v>
      </c>
      <c r="E51" s="3">
        <v>0</v>
      </c>
      <c r="F51" s="3">
        <f>C51-D51-E51</f>
        <v>921918.9158337268</v>
      </c>
      <c r="G51" s="3">
        <f t="shared" si="6"/>
        <v>0</v>
      </c>
      <c r="H51" s="3">
        <f>D51-G51</f>
        <v>362.82416627321356</v>
      </c>
      <c r="I51" s="3"/>
      <c r="J51" s="26">
        <v>50</v>
      </c>
      <c r="K51" s="26">
        <v>0</v>
      </c>
      <c r="L51" s="26">
        <f t="shared" si="3"/>
        <v>50</v>
      </c>
      <c r="M51" s="12"/>
      <c r="N51" s="11">
        <v>18445.6348</v>
      </c>
      <c r="O51" s="11">
        <v>18445.63</v>
      </c>
      <c r="P51" s="11">
        <v>7793.23</v>
      </c>
      <c r="Q51" s="11"/>
      <c r="R51" s="11">
        <f t="shared" si="7"/>
        <v>-7.26</v>
      </c>
      <c r="S51" s="11">
        <v>-3.07</v>
      </c>
      <c r="U51" s="22">
        <f t="shared" si="5"/>
        <v>18438.38</v>
      </c>
      <c r="V51" s="22">
        <f t="shared" si="4"/>
        <v>18438.37</v>
      </c>
      <c r="W51" s="22">
        <f t="shared" si="8"/>
        <v>7790.16</v>
      </c>
    </row>
    <row r="52" spans="1:23" ht="12">
      <c r="A52" s="1" t="s">
        <v>130</v>
      </c>
      <c r="B52" s="1" t="s">
        <v>144</v>
      </c>
      <c r="C52" s="11">
        <v>4453074.6899999995</v>
      </c>
      <c r="D52" s="3">
        <v>1751.8324842380582</v>
      </c>
      <c r="E52" s="3">
        <v>0</v>
      </c>
      <c r="F52" s="3">
        <f>C52-D52-E52</f>
        <v>4451322.857515762</v>
      </c>
      <c r="G52" s="3">
        <f t="shared" si="6"/>
        <v>0</v>
      </c>
      <c r="H52" s="3">
        <f>D52-G52</f>
        <v>1751.8324842380582</v>
      </c>
      <c r="I52" s="3"/>
      <c r="J52" s="26">
        <v>455.5</v>
      </c>
      <c r="K52" s="26">
        <v>0</v>
      </c>
      <c r="L52" s="26">
        <f t="shared" si="3"/>
        <v>455.5</v>
      </c>
      <c r="M52" s="12"/>
      <c r="N52" s="11">
        <v>9776.234226125136</v>
      </c>
      <c r="O52" s="11">
        <v>9776.23</v>
      </c>
      <c r="P52" s="11">
        <v>7793.23</v>
      </c>
      <c r="Q52" s="11"/>
      <c r="R52" s="11">
        <f t="shared" si="7"/>
        <v>-3.85</v>
      </c>
      <c r="S52" s="11">
        <v>-3.07</v>
      </c>
      <c r="U52" s="22">
        <f t="shared" si="5"/>
        <v>9772.39</v>
      </c>
      <c r="V52" s="22">
        <f t="shared" si="4"/>
        <v>9772.38</v>
      </c>
      <c r="W52" s="22">
        <f t="shared" si="8"/>
        <v>7790.16</v>
      </c>
    </row>
    <row r="53" spans="1:23" ht="12">
      <c r="A53" s="1" t="s">
        <v>130</v>
      </c>
      <c r="B53" s="1" t="s">
        <v>143</v>
      </c>
      <c r="C53" s="11">
        <v>103357284.94</v>
      </c>
      <c r="D53" s="3">
        <v>40660.591129797795</v>
      </c>
      <c r="E53" s="3">
        <v>0</v>
      </c>
      <c r="F53" s="3">
        <f>C53-D53-E53</f>
        <v>103316624.3488702</v>
      </c>
      <c r="G53" s="3">
        <f t="shared" si="6"/>
        <v>3.07</v>
      </c>
      <c r="H53" s="3">
        <f>D53-G53</f>
        <v>40657.521129797795</v>
      </c>
      <c r="I53" s="3"/>
      <c r="J53" s="26">
        <v>11801.5</v>
      </c>
      <c r="K53" s="26">
        <v>1</v>
      </c>
      <c r="L53" s="26">
        <f t="shared" si="3"/>
        <v>11800.5</v>
      </c>
      <c r="M53" s="12"/>
      <c r="N53" s="11">
        <v>8757.97864169809</v>
      </c>
      <c r="O53" s="11">
        <v>8758.06</v>
      </c>
      <c r="P53" s="11">
        <v>7793.23</v>
      </c>
      <c r="Q53" s="11"/>
      <c r="R53" s="11">
        <f t="shared" si="7"/>
        <v>-3.45</v>
      </c>
      <c r="S53" s="11">
        <v>-3.07</v>
      </c>
      <c r="U53" s="22">
        <f t="shared" si="5"/>
        <v>8754.53</v>
      </c>
      <c r="V53" s="22">
        <f t="shared" si="4"/>
        <v>8754.61</v>
      </c>
      <c r="W53" s="22">
        <f t="shared" si="8"/>
        <v>7790.16</v>
      </c>
    </row>
    <row r="54" spans="1:23" ht="12">
      <c r="A54" s="1" t="s">
        <v>130</v>
      </c>
      <c r="B54" s="1" t="s">
        <v>142</v>
      </c>
      <c r="C54" s="11">
        <v>75713265.1</v>
      </c>
      <c r="D54" s="3">
        <v>29785.477793076872</v>
      </c>
      <c r="E54" s="3">
        <v>0</v>
      </c>
      <c r="F54" s="3">
        <f>C54-D54-E54</f>
        <v>75683479.62220691</v>
      </c>
      <c r="G54" s="3">
        <f t="shared" si="6"/>
        <v>24.56</v>
      </c>
      <c r="H54" s="3">
        <f>D54-G54</f>
        <v>29760.91779307687</v>
      </c>
      <c r="I54" s="3"/>
      <c r="J54" s="26">
        <v>9388.7</v>
      </c>
      <c r="K54" s="26">
        <v>8</v>
      </c>
      <c r="L54" s="26">
        <f t="shared" si="3"/>
        <v>9380.7</v>
      </c>
      <c r="M54" s="12"/>
      <c r="N54" s="11">
        <v>8064.296984673063</v>
      </c>
      <c r="O54" s="11">
        <v>8064.53</v>
      </c>
      <c r="P54" s="11">
        <v>7793.23</v>
      </c>
      <c r="Q54" s="11"/>
      <c r="R54" s="11">
        <f t="shared" si="7"/>
        <v>-3.17</v>
      </c>
      <c r="S54" s="11">
        <v>-3.07</v>
      </c>
      <c r="U54" s="22">
        <f t="shared" si="5"/>
        <v>8061.12</v>
      </c>
      <c r="V54" s="22">
        <f t="shared" si="4"/>
        <v>8061.36</v>
      </c>
      <c r="W54" s="22">
        <f t="shared" si="8"/>
        <v>7790.16</v>
      </c>
    </row>
    <row r="55" spans="1:23" ht="12">
      <c r="A55" s="1" t="s">
        <v>130</v>
      </c>
      <c r="B55" s="1" t="s">
        <v>141</v>
      </c>
      <c r="C55" s="11">
        <v>67040015.63</v>
      </c>
      <c r="D55" s="3">
        <v>26373.435277920562</v>
      </c>
      <c r="E55" s="3">
        <v>0</v>
      </c>
      <c r="F55" s="3">
        <f>C55-D55-E55</f>
        <v>67013642.19472208</v>
      </c>
      <c r="G55" s="3">
        <f t="shared" si="6"/>
        <v>4.6049999999999995</v>
      </c>
      <c r="H55" s="3">
        <f>D55-G55</f>
        <v>26368.830277920562</v>
      </c>
      <c r="I55" s="3"/>
      <c r="J55" s="26">
        <v>8313</v>
      </c>
      <c r="K55" s="26">
        <v>1.5</v>
      </c>
      <c r="L55" s="26">
        <f t="shared" si="3"/>
        <v>8311.5</v>
      </c>
      <c r="M55" s="12"/>
      <c r="N55" s="11">
        <v>8064.479204859858</v>
      </c>
      <c r="O55" s="11">
        <v>8064.53</v>
      </c>
      <c r="P55" s="11">
        <v>7793.23</v>
      </c>
      <c r="Q55" s="11"/>
      <c r="R55" s="11">
        <f t="shared" si="7"/>
        <v>-3.17</v>
      </c>
      <c r="S55" s="11">
        <v>-3.07</v>
      </c>
      <c r="U55" s="22">
        <f t="shared" si="5"/>
        <v>8061.31</v>
      </c>
      <c r="V55" s="22">
        <f t="shared" si="4"/>
        <v>8061.36</v>
      </c>
      <c r="W55" s="22">
        <f t="shared" si="8"/>
        <v>7790.16</v>
      </c>
    </row>
    <row r="56" spans="1:23" ht="12">
      <c r="A56" s="1" t="s">
        <v>130</v>
      </c>
      <c r="B56" s="1" t="s">
        <v>140</v>
      </c>
      <c r="C56" s="11">
        <v>223654069.4492</v>
      </c>
      <c r="D56" s="3">
        <v>87985.15438624796</v>
      </c>
      <c r="E56" s="3">
        <v>0</v>
      </c>
      <c r="F56" s="3">
        <f>C56-D56-E56</f>
        <v>223566084.29481375</v>
      </c>
      <c r="G56" s="3">
        <f t="shared" si="6"/>
        <v>830.435</v>
      </c>
      <c r="H56" s="3">
        <f>D56-G56</f>
        <v>87154.71938624796</v>
      </c>
      <c r="I56" s="3"/>
      <c r="J56" s="26">
        <v>26717.36</v>
      </c>
      <c r="K56" s="26">
        <v>270.5</v>
      </c>
      <c r="L56" s="26">
        <f t="shared" si="3"/>
        <v>26446.86</v>
      </c>
      <c r="M56" s="12"/>
      <c r="N56" s="11">
        <v>8371.857977125957</v>
      </c>
      <c r="O56" s="11">
        <v>8377.02</v>
      </c>
      <c r="P56" s="11">
        <v>7793.23</v>
      </c>
      <c r="Q56" s="11"/>
      <c r="R56" s="11">
        <f t="shared" si="7"/>
        <v>-3.3</v>
      </c>
      <c r="S56" s="11">
        <v>-3.07</v>
      </c>
      <c r="U56" s="22">
        <f t="shared" si="5"/>
        <v>8367.82</v>
      </c>
      <c r="V56" s="22">
        <f t="shared" si="4"/>
        <v>8373.72</v>
      </c>
      <c r="W56" s="22">
        <f t="shared" si="8"/>
        <v>7790.16</v>
      </c>
    </row>
    <row r="57" spans="1:23" ht="12">
      <c r="A57" s="1" t="s">
        <v>130</v>
      </c>
      <c r="B57" s="1" t="s">
        <v>139</v>
      </c>
      <c r="C57" s="11">
        <v>41736352.58</v>
      </c>
      <c r="D57" s="3">
        <v>16419.014571537962</v>
      </c>
      <c r="E57" s="3">
        <v>0</v>
      </c>
      <c r="F57" s="3">
        <f>C57-D57-E57</f>
        <v>41719933.56542846</v>
      </c>
      <c r="G57" s="3">
        <f t="shared" si="6"/>
        <v>0</v>
      </c>
      <c r="H57" s="3">
        <f>D57-G57</f>
        <v>16419.014571537962</v>
      </c>
      <c r="I57" s="3"/>
      <c r="J57" s="26">
        <v>5175.3</v>
      </c>
      <c r="K57" s="26">
        <v>0</v>
      </c>
      <c r="L57" s="26">
        <f t="shared" si="3"/>
        <v>5175.3</v>
      </c>
      <c r="M57" s="12"/>
      <c r="N57" s="11">
        <v>8064.528158754081</v>
      </c>
      <c r="O57" s="11">
        <v>8064.53</v>
      </c>
      <c r="P57" s="11">
        <v>7793.23</v>
      </c>
      <c r="Q57" s="11"/>
      <c r="R57" s="11">
        <f t="shared" si="7"/>
        <v>-3.17</v>
      </c>
      <c r="S57" s="11">
        <v>-3.07</v>
      </c>
      <c r="U57" s="22">
        <f t="shared" si="5"/>
        <v>8061.36</v>
      </c>
      <c r="V57" s="22">
        <f t="shared" si="4"/>
        <v>8061.36</v>
      </c>
      <c r="W57" s="22">
        <f t="shared" si="8"/>
        <v>7790.16</v>
      </c>
    </row>
    <row r="58" spans="1:23" ht="12">
      <c r="A58" s="1" t="s">
        <v>130</v>
      </c>
      <c r="B58" s="1" t="s">
        <v>138</v>
      </c>
      <c r="C58" s="11">
        <v>12370106.200000001</v>
      </c>
      <c r="D58" s="3">
        <v>4866.380059444862</v>
      </c>
      <c r="E58" s="3">
        <v>0</v>
      </c>
      <c r="F58" s="3">
        <f>C58-D58-E58</f>
        <v>12365239.819940556</v>
      </c>
      <c r="G58" s="3">
        <f t="shared" si="6"/>
        <v>0</v>
      </c>
      <c r="H58" s="3">
        <f>D58-G58</f>
        <v>4866.380059444862</v>
      </c>
      <c r="I58" s="3"/>
      <c r="J58" s="26">
        <v>1432.5</v>
      </c>
      <c r="K58" s="26">
        <v>0</v>
      </c>
      <c r="L58" s="26">
        <f t="shared" si="3"/>
        <v>1432.5</v>
      </c>
      <c r="M58" s="12"/>
      <c r="N58" s="11">
        <v>8635.327190226877</v>
      </c>
      <c r="O58" s="11">
        <v>8635.33</v>
      </c>
      <c r="P58" s="11">
        <v>7793.23</v>
      </c>
      <c r="Q58" s="11"/>
      <c r="R58" s="11">
        <f t="shared" si="7"/>
        <v>-3.4</v>
      </c>
      <c r="S58" s="11">
        <v>-3.07</v>
      </c>
      <c r="U58" s="22">
        <f t="shared" si="5"/>
        <v>8631.93</v>
      </c>
      <c r="V58" s="22">
        <f t="shared" si="4"/>
        <v>8631.93</v>
      </c>
      <c r="W58" s="22">
        <f t="shared" si="8"/>
        <v>7790.16</v>
      </c>
    </row>
    <row r="59" spans="1:23" ht="12">
      <c r="A59" s="1" t="s">
        <v>130</v>
      </c>
      <c r="B59" s="1" t="s">
        <v>137</v>
      </c>
      <c r="C59" s="11">
        <v>206334261.31</v>
      </c>
      <c r="D59" s="3">
        <v>81171.56947442128</v>
      </c>
      <c r="E59" s="3">
        <v>0</v>
      </c>
      <c r="F59" s="3">
        <f>C59-D59-E59</f>
        <v>206253089.74052557</v>
      </c>
      <c r="G59" s="3">
        <f t="shared" si="6"/>
        <v>2554.24</v>
      </c>
      <c r="H59" s="3">
        <f>D59-G59</f>
        <v>78617.32947442128</v>
      </c>
      <c r="I59" s="3"/>
      <c r="J59" s="26">
        <v>25613.4</v>
      </c>
      <c r="K59" s="26">
        <v>832</v>
      </c>
      <c r="L59" s="26">
        <f t="shared" si="3"/>
        <v>24781.4</v>
      </c>
      <c r="M59" s="12"/>
      <c r="N59" s="11">
        <v>8055.715418882303</v>
      </c>
      <c r="O59" s="11">
        <v>8064.53</v>
      </c>
      <c r="P59" s="11">
        <v>7793.23</v>
      </c>
      <c r="Q59" s="11"/>
      <c r="R59" s="11">
        <f t="shared" si="7"/>
        <v>-3.17</v>
      </c>
      <c r="S59" s="11">
        <v>-3.07</v>
      </c>
      <c r="U59" s="22">
        <f t="shared" si="5"/>
        <v>8052.55</v>
      </c>
      <c r="V59" s="22">
        <f t="shared" si="4"/>
        <v>8061.36</v>
      </c>
      <c r="W59" s="22">
        <f t="shared" si="8"/>
        <v>7790.16</v>
      </c>
    </row>
    <row r="60" spans="1:23" ht="12">
      <c r="A60" s="1" t="s">
        <v>130</v>
      </c>
      <c r="B60" s="1" t="s">
        <v>136</v>
      </c>
      <c r="C60" s="11">
        <v>9702842.63</v>
      </c>
      <c r="D60" s="3">
        <v>3817.0828229884996</v>
      </c>
      <c r="E60" s="3">
        <v>0</v>
      </c>
      <c r="F60" s="3">
        <f>C60-D60-E60</f>
        <v>9699025.547177013</v>
      </c>
      <c r="G60" s="3">
        <f t="shared" si="6"/>
        <v>0</v>
      </c>
      <c r="H60" s="3">
        <f>D60-G60</f>
        <v>3817.0828229884996</v>
      </c>
      <c r="I60" s="3"/>
      <c r="J60" s="26">
        <v>1087.5</v>
      </c>
      <c r="K60" s="26">
        <v>0</v>
      </c>
      <c r="L60" s="26">
        <f t="shared" si="3"/>
        <v>1087.5</v>
      </c>
      <c r="M60" s="12"/>
      <c r="N60" s="11">
        <v>8922.154142528736</v>
      </c>
      <c r="O60" s="11">
        <v>8922.15</v>
      </c>
      <c r="P60" s="11">
        <v>7793.23</v>
      </c>
      <c r="Q60" s="11"/>
      <c r="R60" s="11">
        <f t="shared" si="7"/>
        <v>-3.51</v>
      </c>
      <c r="S60" s="11">
        <v>-3.07</v>
      </c>
      <c r="U60" s="22">
        <f t="shared" si="5"/>
        <v>8918.64</v>
      </c>
      <c r="V60" s="22">
        <f t="shared" si="4"/>
        <v>8918.64</v>
      </c>
      <c r="W60" s="22">
        <f t="shared" si="8"/>
        <v>7790.16</v>
      </c>
    </row>
    <row r="61" spans="1:23" ht="12">
      <c r="A61" s="1" t="s">
        <v>130</v>
      </c>
      <c r="B61" s="1" t="s">
        <v>135</v>
      </c>
      <c r="C61" s="11">
        <v>5808719.64</v>
      </c>
      <c r="D61" s="3">
        <v>2285.1410464852543</v>
      </c>
      <c r="E61" s="3">
        <v>0</v>
      </c>
      <c r="F61" s="3">
        <f>C61-D61-E61</f>
        <v>5806434.498953515</v>
      </c>
      <c r="G61" s="3">
        <f t="shared" si="6"/>
        <v>93.63499999999999</v>
      </c>
      <c r="H61" s="3">
        <f>D61-G61</f>
        <v>2191.506046485254</v>
      </c>
      <c r="I61" s="3"/>
      <c r="J61" s="26">
        <v>626.9</v>
      </c>
      <c r="K61" s="26">
        <v>30.5</v>
      </c>
      <c r="L61" s="26">
        <f t="shared" si="3"/>
        <v>596.4</v>
      </c>
      <c r="M61" s="12"/>
      <c r="N61" s="11">
        <v>9265.7834423353</v>
      </c>
      <c r="O61" s="11">
        <v>9341.09</v>
      </c>
      <c r="P61" s="11">
        <v>7793.23</v>
      </c>
      <c r="Q61" s="11"/>
      <c r="R61" s="11">
        <f t="shared" si="7"/>
        <v>-3.67</v>
      </c>
      <c r="S61" s="11">
        <v>-3.07</v>
      </c>
      <c r="U61" s="22">
        <f t="shared" si="5"/>
        <v>9262.14</v>
      </c>
      <c r="V61" s="22">
        <f t="shared" si="4"/>
        <v>9337.42</v>
      </c>
      <c r="W61" s="22">
        <f t="shared" si="8"/>
        <v>7790.16</v>
      </c>
    </row>
    <row r="62" spans="1:23" ht="12">
      <c r="A62" s="1" t="s">
        <v>130</v>
      </c>
      <c r="B62" s="1" t="s">
        <v>134</v>
      </c>
      <c r="C62" s="11">
        <v>3165372.84</v>
      </c>
      <c r="D62" s="3">
        <v>1245.2526292203013</v>
      </c>
      <c r="E62" s="3">
        <v>0</v>
      </c>
      <c r="F62" s="3">
        <f>C62-D62-E62</f>
        <v>3164127.5873707794</v>
      </c>
      <c r="G62" s="3">
        <f t="shared" si="6"/>
        <v>18.419999999999998</v>
      </c>
      <c r="H62" s="3">
        <f>D62-G62</f>
        <v>1226.8326292203012</v>
      </c>
      <c r="I62" s="3"/>
      <c r="J62" s="26">
        <v>252.7</v>
      </c>
      <c r="K62" s="26">
        <v>6</v>
      </c>
      <c r="L62" s="26">
        <f t="shared" si="3"/>
        <v>246.7</v>
      </c>
      <c r="M62" s="12"/>
      <c r="N62" s="11">
        <v>12526.208310249307</v>
      </c>
      <c r="O62" s="11">
        <v>12641.32</v>
      </c>
      <c r="P62" s="11">
        <v>7793.23</v>
      </c>
      <c r="Q62" s="11"/>
      <c r="R62" s="11">
        <f t="shared" si="7"/>
        <v>-4.97</v>
      </c>
      <c r="S62" s="11">
        <v>-3.07</v>
      </c>
      <c r="U62" s="22">
        <f t="shared" si="5"/>
        <v>12521.28</v>
      </c>
      <c r="V62" s="22">
        <f t="shared" si="4"/>
        <v>12636.35</v>
      </c>
      <c r="W62" s="22">
        <f t="shared" si="8"/>
        <v>7790.16</v>
      </c>
    </row>
    <row r="63" spans="1:23" ht="12">
      <c r="A63" s="1" t="s">
        <v>130</v>
      </c>
      <c r="B63" s="1" t="s">
        <v>133</v>
      </c>
      <c r="C63" s="11">
        <v>52651926.99</v>
      </c>
      <c r="D63" s="3">
        <v>20713.18414351873</v>
      </c>
      <c r="E63" s="3">
        <v>0</v>
      </c>
      <c r="F63" s="3">
        <f>C63-D63-E63</f>
        <v>52631213.80585648</v>
      </c>
      <c r="G63" s="3">
        <f t="shared" si="6"/>
        <v>9.209999999999999</v>
      </c>
      <c r="H63" s="3">
        <f>D63-G63</f>
        <v>20703.97414351873</v>
      </c>
      <c r="I63" s="3"/>
      <c r="J63" s="26">
        <v>6517.2</v>
      </c>
      <c r="K63" s="26">
        <v>3</v>
      </c>
      <c r="L63" s="26">
        <f t="shared" si="3"/>
        <v>6514.2</v>
      </c>
      <c r="M63" s="12"/>
      <c r="N63" s="11">
        <v>8078.918399005708</v>
      </c>
      <c r="O63" s="11">
        <v>8079.05</v>
      </c>
      <c r="P63" s="11">
        <v>7793.23</v>
      </c>
      <c r="Q63" s="11"/>
      <c r="R63" s="11">
        <f t="shared" si="7"/>
        <v>-3.18</v>
      </c>
      <c r="S63" s="11">
        <v>-3.07</v>
      </c>
      <c r="U63" s="22">
        <f t="shared" si="5"/>
        <v>8075.74</v>
      </c>
      <c r="V63" s="22">
        <f t="shared" si="4"/>
        <v>8075.87</v>
      </c>
      <c r="W63" s="22">
        <f t="shared" si="8"/>
        <v>7790.16</v>
      </c>
    </row>
    <row r="64" spans="1:23" ht="12">
      <c r="A64" s="1" t="s">
        <v>130</v>
      </c>
      <c r="B64" s="1" t="s">
        <v>132</v>
      </c>
      <c r="C64" s="11">
        <v>209470220.67</v>
      </c>
      <c r="D64" s="3">
        <v>82405.25088749867</v>
      </c>
      <c r="E64" s="3">
        <v>0</v>
      </c>
      <c r="F64" s="3">
        <f>C64-D64-E64</f>
        <v>209387815.41911247</v>
      </c>
      <c r="G64" s="3">
        <f t="shared" si="6"/>
        <v>25266.1</v>
      </c>
      <c r="H64" s="3">
        <f>D64-G64</f>
        <v>57139.15088749867</v>
      </c>
      <c r="I64" s="3"/>
      <c r="J64" s="26">
        <v>25811.4</v>
      </c>
      <c r="K64" s="26">
        <v>8230</v>
      </c>
      <c r="L64" s="26">
        <f t="shared" si="3"/>
        <v>17581.4</v>
      </c>
      <c r="M64" s="12"/>
      <c r="N64" s="11">
        <v>8115.41492015156</v>
      </c>
      <c r="O64" s="11">
        <v>8266.23</v>
      </c>
      <c r="P64" s="11">
        <v>7793.23</v>
      </c>
      <c r="Q64" s="11"/>
      <c r="R64" s="11">
        <f t="shared" si="7"/>
        <v>-3.25</v>
      </c>
      <c r="S64" s="11">
        <v>-3.07</v>
      </c>
      <c r="U64" s="22">
        <f t="shared" si="5"/>
        <v>8112.22</v>
      </c>
      <c r="V64" s="22">
        <f t="shared" si="4"/>
        <v>8262.98</v>
      </c>
      <c r="W64" s="22">
        <f t="shared" si="8"/>
        <v>7790.16</v>
      </c>
    </row>
    <row r="65" spans="1:23" ht="12">
      <c r="A65" s="1" t="s">
        <v>130</v>
      </c>
      <c r="B65" s="1" t="s">
        <v>131</v>
      </c>
      <c r="C65" s="11">
        <v>2855764.3600000003</v>
      </c>
      <c r="D65" s="3">
        <v>1123.4531467464135</v>
      </c>
      <c r="E65" s="3">
        <v>0</v>
      </c>
      <c r="F65" s="3">
        <f>C65-D65-E65</f>
        <v>2854640.906853254</v>
      </c>
      <c r="G65" s="3">
        <f t="shared" si="6"/>
        <v>24.56</v>
      </c>
      <c r="H65" s="3">
        <f>D65-G65</f>
        <v>1098.8931467464135</v>
      </c>
      <c r="I65" s="3"/>
      <c r="J65" s="26">
        <v>207</v>
      </c>
      <c r="K65" s="26">
        <v>8</v>
      </c>
      <c r="L65" s="26">
        <f t="shared" si="3"/>
        <v>199</v>
      </c>
      <c r="M65" s="12"/>
      <c r="N65" s="11">
        <v>13795.963091787442</v>
      </c>
      <c r="O65" s="11">
        <v>14037.28</v>
      </c>
      <c r="P65" s="11">
        <v>7793.23</v>
      </c>
      <c r="Q65" s="11"/>
      <c r="R65" s="11">
        <f t="shared" si="7"/>
        <v>-5.52</v>
      </c>
      <c r="S65" s="11">
        <v>-3.07</v>
      </c>
      <c r="U65" s="22">
        <f t="shared" si="5"/>
        <v>13790.54</v>
      </c>
      <c r="V65" s="22">
        <f t="shared" si="4"/>
        <v>14031.76</v>
      </c>
      <c r="W65" s="22">
        <f t="shared" si="8"/>
        <v>7790.16</v>
      </c>
    </row>
    <row r="66" spans="1:23" ht="12">
      <c r="A66" s="1" t="s">
        <v>130</v>
      </c>
      <c r="B66" s="1" t="s">
        <v>129</v>
      </c>
      <c r="C66" s="11">
        <v>3329886.64</v>
      </c>
      <c r="D66" s="3">
        <v>1309.9720958828834</v>
      </c>
      <c r="E66" s="3">
        <v>0</v>
      </c>
      <c r="F66" s="3">
        <f>C66-D66-E66</f>
        <v>3328576.667904117</v>
      </c>
      <c r="G66" s="3">
        <f t="shared" si="6"/>
        <v>0</v>
      </c>
      <c r="H66" s="3">
        <f>D66-G66</f>
        <v>1309.9720958828834</v>
      </c>
      <c r="I66" s="3"/>
      <c r="J66" s="26">
        <v>284.8</v>
      </c>
      <c r="K66" s="26">
        <v>0</v>
      </c>
      <c r="L66" s="26">
        <f t="shared" si="3"/>
        <v>284.8</v>
      </c>
      <c r="M66" s="12"/>
      <c r="N66" s="11">
        <v>11692.017696629213</v>
      </c>
      <c r="O66" s="11">
        <v>11692.02</v>
      </c>
      <c r="P66" s="11">
        <v>7793.23</v>
      </c>
      <c r="Q66" s="11"/>
      <c r="R66" s="11">
        <f t="shared" si="7"/>
        <v>-4.6</v>
      </c>
      <c r="S66" s="11">
        <v>-3.07</v>
      </c>
      <c r="U66" s="22">
        <f t="shared" si="5"/>
        <v>11687.42</v>
      </c>
      <c r="V66" s="22">
        <f t="shared" si="4"/>
        <v>11687.42</v>
      </c>
      <c r="W66" s="22">
        <f t="shared" si="8"/>
        <v>7790.16</v>
      </c>
    </row>
    <row r="67" spans="1:23" ht="12">
      <c r="A67" s="1" t="s">
        <v>127</v>
      </c>
      <c r="B67" s="1" t="s">
        <v>128</v>
      </c>
      <c r="C67" s="11">
        <v>30100987.77</v>
      </c>
      <c r="D67" s="3">
        <v>11841.680603641193</v>
      </c>
      <c r="E67" s="3">
        <v>0</v>
      </c>
      <c r="F67" s="3">
        <f>C67-D67-E67</f>
        <v>30089146.089396358</v>
      </c>
      <c r="G67" s="3">
        <f t="shared" si="6"/>
        <v>0</v>
      </c>
      <c r="H67" s="3">
        <f>D67-G67</f>
        <v>11841.680603641193</v>
      </c>
      <c r="I67" s="3"/>
      <c r="J67" s="26">
        <v>3726.2</v>
      </c>
      <c r="K67" s="26">
        <v>0</v>
      </c>
      <c r="L67" s="26">
        <f t="shared" si="3"/>
        <v>3726.2</v>
      </c>
      <c r="M67" s="12"/>
      <c r="N67" s="11">
        <v>8078.199712844184</v>
      </c>
      <c r="O67" s="11">
        <v>8078.2</v>
      </c>
      <c r="P67" s="11">
        <v>7793.23</v>
      </c>
      <c r="Q67" s="11"/>
      <c r="R67" s="11">
        <f t="shared" si="7"/>
        <v>-3.18</v>
      </c>
      <c r="S67" s="11">
        <v>-3.07</v>
      </c>
      <c r="U67" s="22">
        <f t="shared" si="5"/>
        <v>8075.02</v>
      </c>
      <c r="V67" s="22">
        <f t="shared" si="4"/>
        <v>8075.02</v>
      </c>
      <c r="W67" s="22">
        <f t="shared" si="8"/>
        <v>7790.16</v>
      </c>
    </row>
    <row r="68" spans="1:23" ht="12">
      <c r="A68" s="1" t="s">
        <v>127</v>
      </c>
      <c r="B68" s="1" t="s">
        <v>201</v>
      </c>
      <c r="C68" s="11">
        <v>11539354.14</v>
      </c>
      <c r="D68" s="3">
        <v>4539.563523372864</v>
      </c>
      <c r="E68" s="3">
        <v>0</v>
      </c>
      <c r="F68" s="3">
        <f>C68-D68-E68</f>
        <v>11534814.576476628</v>
      </c>
      <c r="G68" s="3">
        <f t="shared" si="6"/>
        <v>3.07</v>
      </c>
      <c r="H68" s="3">
        <f>D68-G68</f>
        <v>4536.493523372865</v>
      </c>
      <c r="I68" s="3"/>
      <c r="J68" s="26">
        <v>1374.3</v>
      </c>
      <c r="K68" s="26">
        <v>1</v>
      </c>
      <c r="L68" s="26">
        <f t="shared" si="3"/>
        <v>1373.3</v>
      </c>
      <c r="M68" s="12"/>
      <c r="N68" s="11">
        <v>8396.532154551409</v>
      </c>
      <c r="O68" s="11">
        <v>8396.97</v>
      </c>
      <c r="P68" s="11">
        <v>7793.23</v>
      </c>
      <c r="Q68" s="11"/>
      <c r="R68" s="11">
        <f aca="true" t="shared" si="9" ref="R68:R99">ROUND(H68/-L68,2)</f>
        <v>-3.3</v>
      </c>
      <c r="S68" s="11">
        <v>-3.07</v>
      </c>
      <c r="U68" s="22">
        <f t="shared" si="5"/>
        <v>8393.23</v>
      </c>
      <c r="V68" s="22">
        <f t="shared" si="4"/>
        <v>8393.67</v>
      </c>
      <c r="W68" s="22">
        <f aca="true" t="shared" si="10" ref="W68:W99">P68+S68</f>
        <v>7790.16</v>
      </c>
    </row>
    <row r="69" spans="1:23" ht="12">
      <c r="A69" s="1" t="s">
        <v>127</v>
      </c>
      <c r="B69" s="1" t="s">
        <v>126</v>
      </c>
      <c r="C69" s="11">
        <v>2872538.52</v>
      </c>
      <c r="D69" s="3">
        <v>1130.0520745501162</v>
      </c>
      <c r="E69" s="3">
        <v>0</v>
      </c>
      <c r="F69" s="3">
        <f>C69-D69-E69</f>
        <v>2871408.46792545</v>
      </c>
      <c r="G69" s="3">
        <f t="shared" si="6"/>
        <v>0</v>
      </c>
      <c r="H69" s="3">
        <f>D69-G69</f>
        <v>1130.0520745501162</v>
      </c>
      <c r="I69" s="3"/>
      <c r="J69" s="26">
        <v>218</v>
      </c>
      <c r="K69" s="26">
        <v>0</v>
      </c>
      <c r="L69" s="26">
        <f aca="true" t="shared" si="11" ref="L69:L132">J69-K69</f>
        <v>218</v>
      </c>
      <c r="M69" s="12"/>
      <c r="N69" s="11">
        <v>13176.782201834863</v>
      </c>
      <c r="O69" s="11">
        <v>13176.78</v>
      </c>
      <c r="P69" s="11">
        <v>7793.23</v>
      </c>
      <c r="Q69" s="11"/>
      <c r="R69" s="11">
        <f t="shared" si="9"/>
        <v>-5.18</v>
      </c>
      <c r="S69" s="11">
        <v>-3.07</v>
      </c>
      <c r="U69" s="22">
        <f t="shared" si="5"/>
        <v>13171.6</v>
      </c>
      <c r="V69" s="22">
        <f aca="true" t="shared" si="12" ref="V69:V132">ROUND(O69+R69,2)</f>
        <v>13171.6</v>
      </c>
      <c r="W69" s="22">
        <f t="shared" si="10"/>
        <v>7790.16</v>
      </c>
    </row>
    <row r="70" spans="1:23" ht="12">
      <c r="A70" s="1" t="s">
        <v>124</v>
      </c>
      <c r="B70" s="1" t="s">
        <v>125</v>
      </c>
      <c r="C70" s="11">
        <v>49479016.615200005</v>
      </c>
      <c r="D70" s="3">
        <v>19464.966260123965</v>
      </c>
      <c r="E70" s="3">
        <v>0</v>
      </c>
      <c r="F70" s="3">
        <f>C70-D70-E70</f>
        <v>49459551.648939885</v>
      </c>
      <c r="G70" s="3">
        <f t="shared" si="6"/>
        <v>0</v>
      </c>
      <c r="H70" s="3">
        <f>D70-G70</f>
        <v>19464.966260123965</v>
      </c>
      <c r="I70" s="3"/>
      <c r="J70" s="26">
        <v>5643.4400000000005</v>
      </c>
      <c r="K70" s="26">
        <v>0</v>
      </c>
      <c r="L70" s="26">
        <f t="shared" si="11"/>
        <v>5643.4400000000005</v>
      </c>
      <c r="M70" s="12"/>
      <c r="N70" s="11">
        <v>8767.527949272826</v>
      </c>
      <c r="O70" s="11">
        <v>8767.53</v>
      </c>
      <c r="P70" s="11">
        <v>7793.23</v>
      </c>
      <c r="Q70" s="11"/>
      <c r="R70" s="11">
        <f t="shared" si="9"/>
        <v>-3.45</v>
      </c>
      <c r="S70" s="11">
        <v>-3.07</v>
      </c>
      <c r="U70" s="22">
        <f aca="true" t="shared" si="13" ref="U70:U133">ROUND(F70/J70,2)</f>
        <v>8764.08</v>
      </c>
      <c r="V70" s="22">
        <f t="shared" si="12"/>
        <v>8764.08</v>
      </c>
      <c r="W70" s="22">
        <f t="shared" si="10"/>
        <v>7790.16</v>
      </c>
    </row>
    <row r="71" spans="1:23" ht="12">
      <c r="A71" s="1" t="s">
        <v>124</v>
      </c>
      <c r="B71" s="1" t="s">
        <v>202</v>
      </c>
      <c r="C71" s="11">
        <v>39631995.78</v>
      </c>
      <c r="D71" s="3">
        <v>15591.163961049495</v>
      </c>
      <c r="E71" s="3">
        <v>0</v>
      </c>
      <c r="F71" s="3">
        <f>C71-D71-E71</f>
        <v>39616404.61603895</v>
      </c>
      <c r="G71" s="3">
        <f t="shared" si="6"/>
        <v>0</v>
      </c>
      <c r="H71" s="3">
        <f>D71-G71</f>
        <v>15591.163961049495</v>
      </c>
      <c r="I71" s="3"/>
      <c r="J71" s="26">
        <v>4837.2</v>
      </c>
      <c r="K71" s="26">
        <v>0</v>
      </c>
      <c r="L71" s="26">
        <f t="shared" si="11"/>
        <v>4837.2</v>
      </c>
      <c r="M71" s="12"/>
      <c r="N71" s="11">
        <v>8193.168729843712</v>
      </c>
      <c r="O71" s="11">
        <v>8193.17</v>
      </c>
      <c r="P71" s="11">
        <v>7793.23</v>
      </c>
      <c r="Q71" s="11"/>
      <c r="R71" s="11">
        <f t="shared" si="9"/>
        <v>-3.22</v>
      </c>
      <c r="S71" s="11">
        <v>-3.07</v>
      </c>
      <c r="U71" s="22">
        <f t="shared" si="13"/>
        <v>8189.95</v>
      </c>
      <c r="V71" s="22">
        <f t="shared" si="12"/>
        <v>8189.95</v>
      </c>
      <c r="W71" s="22">
        <f t="shared" si="10"/>
        <v>7790.16</v>
      </c>
    </row>
    <row r="72" spans="1:23" ht="12">
      <c r="A72" s="1" t="s">
        <v>124</v>
      </c>
      <c r="B72" s="1" t="s">
        <v>203</v>
      </c>
      <c r="C72" s="11">
        <v>11505593.57</v>
      </c>
      <c r="D72" s="3">
        <v>4526.282168953814</v>
      </c>
      <c r="E72" s="3">
        <v>0</v>
      </c>
      <c r="F72" s="3">
        <f>C72-D72-E72</f>
        <v>11501067.287831046</v>
      </c>
      <c r="G72" s="3">
        <f t="shared" si="6"/>
        <v>0</v>
      </c>
      <c r="H72" s="3">
        <f>D72-G72</f>
        <v>4526.282168953814</v>
      </c>
      <c r="I72" s="3"/>
      <c r="J72" s="26">
        <v>1282</v>
      </c>
      <c r="K72" s="26">
        <v>0</v>
      </c>
      <c r="L72" s="26">
        <f t="shared" si="11"/>
        <v>1282</v>
      </c>
      <c r="M72" s="12"/>
      <c r="N72" s="11">
        <v>8974.72197347894</v>
      </c>
      <c r="O72" s="11">
        <v>8974.72</v>
      </c>
      <c r="P72" s="11">
        <v>7793.23</v>
      </c>
      <c r="Q72" s="11"/>
      <c r="R72" s="11">
        <f t="shared" si="9"/>
        <v>-3.53</v>
      </c>
      <c r="S72" s="11">
        <v>-3.07</v>
      </c>
      <c r="U72" s="22">
        <f t="shared" si="13"/>
        <v>8971.19</v>
      </c>
      <c r="V72" s="22">
        <f t="shared" si="12"/>
        <v>8971.19</v>
      </c>
      <c r="W72" s="22">
        <f t="shared" si="10"/>
        <v>7790.16</v>
      </c>
    </row>
    <row r="73" spans="1:23" ht="12">
      <c r="A73" s="1" t="s">
        <v>123</v>
      </c>
      <c r="B73" s="1" t="s">
        <v>123</v>
      </c>
      <c r="C73" s="11">
        <v>4539755.67</v>
      </c>
      <c r="D73" s="3">
        <v>1785.9326435887629</v>
      </c>
      <c r="E73" s="3">
        <v>0</v>
      </c>
      <c r="F73" s="3">
        <f>C73-D73-E73</f>
        <v>4537969.737356411</v>
      </c>
      <c r="G73" s="3">
        <f t="shared" si="6"/>
        <v>0</v>
      </c>
      <c r="H73" s="3">
        <f>D73-G73</f>
        <v>1785.9326435887629</v>
      </c>
      <c r="I73" s="3"/>
      <c r="J73" s="26">
        <v>461</v>
      </c>
      <c r="K73" s="26">
        <v>0</v>
      </c>
      <c r="L73" s="26">
        <f t="shared" si="11"/>
        <v>461</v>
      </c>
      <c r="M73" s="12"/>
      <c r="N73" s="11">
        <v>9847.626182212582</v>
      </c>
      <c r="O73" s="11">
        <v>9847.63</v>
      </c>
      <c r="P73" s="11">
        <v>7793.23</v>
      </c>
      <c r="Q73" s="11"/>
      <c r="R73" s="11">
        <f t="shared" si="9"/>
        <v>-3.87</v>
      </c>
      <c r="S73" s="11">
        <v>-3.07</v>
      </c>
      <c r="U73" s="22">
        <f t="shared" si="13"/>
        <v>9843.75</v>
      </c>
      <c r="V73" s="22">
        <f t="shared" si="12"/>
        <v>9843.76</v>
      </c>
      <c r="W73" s="22">
        <f t="shared" si="10"/>
        <v>7790.16</v>
      </c>
    </row>
    <row r="74" spans="1:23" ht="12">
      <c r="A74" s="1" t="s">
        <v>121</v>
      </c>
      <c r="B74" s="1" t="s">
        <v>122</v>
      </c>
      <c r="C74" s="11">
        <v>4466541.83</v>
      </c>
      <c r="D74" s="3">
        <v>1757.130435645602</v>
      </c>
      <c r="E74" s="3">
        <v>0</v>
      </c>
      <c r="F74" s="3">
        <f>C74-D74-E74</f>
        <v>4464784.6995643545</v>
      </c>
      <c r="G74" s="3">
        <f t="shared" si="6"/>
        <v>0</v>
      </c>
      <c r="H74" s="3">
        <f>D74-G74</f>
        <v>1757.130435645602</v>
      </c>
      <c r="I74" s="3"/>
      <c r="J74" s="26">
        <v>445.5</v>
      </c>
      <c r="K74" s="26">
        <v>0</v>
      </c>
      <c r="L74" s="26">
        <f t="shared" si="11"/>
        <v>445.5</v>
      </c>
      <c r="M74" s="12"/>
      <c r="N74" s="11">
        <v>10025.90758698092</v>
      </c>
      <c r="O74" s="11">
        <v>10025.91</v>
      </c>
      <c r="P74" s="11">
        <v>7793.23</v>
      </c>
      <c r="Q74" s="11"/>
      <c r="R74" s="11">
        <f t="shared" si="9"/>
        <v>-3.94</v>
      </c>
      <c r="S74" s="11">
        <v>-3.07</v>
      </c>
      <c r="U74" s="22">
        <f t="shared" si="13"/>
        <v>10021.96</v>
      </c>
      <c r="V74" s="22">
        <f t="shared" si="12"/>
        <v>10021.97</v>
      </c>
      <c r="W74" s="22">
        <f t="shared" si="10"/>
        <v>7790.16</v>
      </c>
    </row>
    <row r="75" spans="1:23" ht="12">
      <c r="A75" s="1" t="s">
        <v>121</v>
      </c>
      <c r="B75" s="1" t="s">
        <v>120</v>
      </c>
      <c r="C75" s="11">
        <v>11345932.14</v>
      </c>
      <c r="D75" s="3">
        <v>4463.471616913893</v>
      </c>
      <c r="E75" s="3">
        <v>0</v>
      </c>
      <c r="F75" s="3">
        <f>C75-D75-E75</f>
        <v>11341468.668383086</v>
      </c>
      <c r="G75" s="3">
        <f t="shared" si="6"/>
        <v>0</v>
      </c>
      <c r="H75" s="3">
        <f>D75-G75</f>
        <v>4463.471616913893</v>
      </c>
      <c r="I75" s="3"/>
      <c r="J75" s="26">
        <v>1330.5</v>
      </c>
      <c r="K75" s="26">
        <v>0</v>
      </c>
      <c r="L75" s="26">
        <f t="shared" si="11"/>
        <v>1330.5</v>
      </c>
      <c r="M75" s="12"/>
      <c r="N75" s="11">
        <v>8527.570191657273</v>
      </c>
      <c r="O75" s="11">
        <v>8527.57</v>
      </c>
      <c r="P75" s="11">
        <v>7793.23</v>
      </c>
      <c r="Q75" s="11"/>
      <c r="R75" s="11">
        <f t="shared" si="9"/>
        <v>-3.35</v>
      </c>
      <c r="S75" s="11">
        <v>-3.07</v>
      </c>
      <c r="U75" s="22">
        <f t="shared" si="13"/>
        <v>8524.22</v>
      </c>
      <c r="V75" s="22">
        <f t="shared" si="12"/>
        <v>8524.22</v>
      </c>
      <c r="W75" s="22">
        <f t="shared" si="10"/>
        <v>7790.16</v>
      </c>
    </row>
    <row r="76" spans="1:23" ht="12">
      <c r="A76" s="1" t="s">
        <v>119</v>
      </c>
      <c r="B76" s="1" t="s">
        <v>119</v>
      </c>
      <c r="C76" s="11">
        <v>17260387.86</v>
      </c>
      <c r="D76" s="3">
        <v>6790.209068713425</v>
      </c>
      <c r="E76" s="3">
        <v>0</v>
      </c>
      <c r="F76" s="3">
        <f>C76-D76-E76</f>
        <v>17253597.650931288</v>
      </c>
      <c r="G76" s="3">
        <f t="shared" si="6"/>
        <v>3.07</v>
      </c>
      <c r="H76" s="3">
        <f>D76-G76</f>
        <v>6787.139068713425</v>
      </c>
      <c r="I76" s="3"/>
      <c r="J76" s="26">
        <v>2062.5</v>
      </c>
      <c r="K76" s="26">
        <v>1</v>
      </c>
      <c r="L76" s="26">
        <f t="shared" si="11"/>
        <v>2061.5</v>
      </c>
      <c r="M76" s="12"/>
      <c r="N76" s="11">
        <v>8368.672901818181</v>
      </c>
      <c r="O76" s="11">
        <v>8368.95</v>
      </c>
      <c r="P76" s="11">
        <v>7793.23</v>
      </c>
      <c r="Q76" s="11"/>
      <c r="R76" s="11">
        <f t="shared" si="9"/>
        <v>-3.29</v>
      </c>
      <c r="S76" s="11">
        <v>-3.07</v>
      </c>
      <c r="U76" s="22">
        <f t="shared" si="13"/>
        <v>8365.38</v>
      </c>
      <c r="V76" s="22">
        <f t="shared" si="12"/>
        <v>8365.66</v>
      </c>
      <c r="W76" s="22">
        <f t="shared" si="10"/>
        <v>7790.16</v>
      </c>
    </row>
    <row r="77" spans="1:23" ht="12">
      <c r="A77" s="1" t="s">
        <v>118</v>
      </c>
      <c r="B77" s="1" t="s">
        <v>118</v>
      </c>
      <c r="C77" s="11">
        <v>1546400.92</v>
      </c>
      <c r="D77" s="3">
        <v>608.3516567541827</v>
      </c>
      <c r="E77" s="3">
        <v>0</v>
      </c>
      <c r="F77" s="3">
        <f>C77-D77-E77</f>
        <v>1545792.5683432457</v>
      </c>
      <c r="G77" s="3">
        <f t="shared" si="6"/>
        <v>0</v>
      </c>
      <c r="H77" s="3">
        <f>D77-G77</f>
        <v>608.3516567541827</v>
      </c>
      <c r="I77" s="3"/>
      <c r="J77" s="26">
        <v>88.6</v>
      </c>
      <c r="K77" s="26">
        <v>0</v>
      </c>
      <c r="L77" s="26">
        <f t="shared" si="11"/>
        <v>88.6</v>
      </c>
      <c r="M77" s="12"/>
      <c r="N77" s="11">
        <v>17453.734988713317</v>
      </c>
      <c r="O77" s="11">
        <v>17453.73</v>
      </c>
      <c r="P77" s="11">
        <v>7793.23</v>
      </c>
      <c r="Q77" s="11"/>
      <c r="R77" s="11">
        <f t="shared" si="9"/>
        <v>-6.87</v>
      </c>
      <c r="S77" s="11">
        <v>-3.07</v>
      </c>
      <c r="U77" s="22">
        <f t="shared" si="13"/>
        <v>17446.87</v>
      </c>
      <c r="V77" s="22">
        <f t="shared" si="12"/>
        <v>17446.86</v>
      </c>
      <c r="W77" s="22">
        <f t="shared" si="10"/>
        <v>7790.16</v>
      </c>
    </row>
    <row r="78" spans="1:23" ht="12">
      <c r="A78" s="1" t="s">
        <v>117</v>
      </c>
      <c r="B78" s="1" t="s">
        <v>117</v>
      </c>
      <c r="C78" s="11">
        <v>4983766.11</v>
      </c>
      <c r="D78" s="3">
        <v>1960.60564287161</v>
      </c>
      <c r="E78" s="3">
        <v>0</v>
      </c>
      <c r="F78" s="3">
        <f>C78-D78-E78</f>
        <v>4981805.504357128</v>
      </c>
      <c r="G78" s="3">
        <f t="shared" si="6"/>
        <v>0</v>
      </c>
      <c r="H78" s="3">
        <f>D78-G78</f>
        <v>1960.60564287161</v>
      </c>
      <c r="I78" s="3"/>
      <c r="J78" s="26">
        <v>529.1</v>
      </c>
      <c r="K78" s="26">
        <v>0</v>
      </c>
      <c r="L78" s="26">
        <f t="shared" si="11"/>
        <v>529.1</v>
      </c>
      <c r="M78" s="12"/>
      <c r="N78" s="11">
        <v>9419.327367227368</v>
      </c>
      <c r="O78" s="11">
        <v>9419.33</v>
      </c>
      <c r="P78" s="11">
        <v>7793.23</v>
      </c>
      <c r="Q78" s="11"/>
      <c r="R78" s="11">
        <f t="shared" si="9"/>
        <v>-3.71</v>
      </c>
      <c r="S78" s="11">
        <v>-3.07</v>
      </c>
      <c r="U78" s="22">
        <f t="shared" si="13"/>
        <v>9415.62</v>
      </c>
      <c r="V78" s="22">
        <f t="shared" si="12"/>
        <v>9415.62</v>
      </c>
      <c r="W78" s="22">
        <f t="shared" si="10"/>
        <v>7790.16</v>
      </c>
    </row>
    <row r="79" spans="1:23" ht="12">
      <c r="A79" s="1" t="s">
        <v>117</v>
      </c>
      <c r="B79" s="1" t="s">
        <v>116</v>
      </c>
      <c r="C79" s="11">
        <v>2734274.02</v>
      </c>
      <c r="D79" s="3">
        <v>1075.6590406625726</v>
      </c>
      <c r="E79" s="3">
        <v>0</v>
      </c>
      <c r="F79" s="3">
        <f>C79-D79-E79</f>
        <v>2733198.3609593376</v>
      </c>
      <c r="G79" s="3">
        <f t="shared" si="6"/>
        <v>0</v>
      </c>
      <c r="H79" s="3">
        <f>D79-G79</f>
        <v>1075.6590406625726</v>
      </c>
      <c r="I79" s="3"/>
      <c r="J79" s="26">
        <v>213.4</v>
      </c>
      <c r="K79" s="26">
        <v>0</v>
      </c>
      <c r="L79" s="26">
        <f t="shared" si="11"/>
        <v>213.4</v>
      </c>
      <c r="M79" s="12"/>
      <c r="N79" s="11">
        <v>12812.905435801313</v>
      </c>
      <c r="O79" s="11">
        <v>12812.91</v>
      </c>
      <c r="P79" s="11">
        <v>7793.23</v>
      </c>
      <c r="Q79" s="11"/>
      <c r="R79" s="11">
        <f t="shared" si="9"/>
        <v>-5.04</v>
      </c>
      <c r="S79" s="11">
        <v>-3.07</v>
      </c>
      <c r="U79" s="22">
        <f t="shared" si="13"/>
        <v>12807.86</v>
      </c>
      <c r="V79" s="22">
        <f t="shared" si="12"/>
        <v>12807.87</v>
      </c>
      <c r="W79" s="22">
        <f t="shared" si="10"/>
        <v>7790.16</v>
      </c>
    </row>
    <row r="80" spans="1:23" ht="12">
      <c r="A80" s="1" t="s">
        <v>115</v>
      </c>
      <c r="B80" s="1" t="s">
        <v>114</v>
      </c>
      <c r="C80" s="11">
        <v>2548818.18</v>
      </c>
      <c r="D80" s="3">
        <v>0</v>
      </c>
      <c r="E80" s="3">
        <v>-7000.31</v>
      </c>
      <c r="F80" s="3">
        <f>C80-D80-E80</f>
        <v>2555818.49</v>
      </c>
      <c r="G80" s="3">
        <f t="shared" si="6"/>
        <v>0</v>
      </c>
      <c r="H80" s="3">
        <f>D80-G80</f>
        <v>0</v>
      </c>
      <c r="I80" s="3"/>
      <c r="J80" s="26">
        <v>172.2</v>
      </c>
      <c r="K80" s="26">
        <v>0</v>
      </c>
      <c r="L80" s="26">
        <f t="shared" si="11"/>
        <v>172.2</v>
      </c>
      <c r="M80" s="12"/>
      <c r="N80" s="11">
        <v>14760.847096399537</v>
      </c>
      <c r="O80" s="11">
        <v>14760.85</v>
      </c>
      <c r="P80" s="11">
        <v>7793.23</v>
      </c>
      <c r="Q80" s="11"/>
      <c r="R80" s="11">
        <f t="shared" si="9"/>
        <v>0</v>
      </c>
      <c r="S80" s="11">
        <v>-3.07</v>
      </c>
      <c r="U80" s="22">
        <f t="shared" si="13"/>
        <v>14842.15</v>
      </c>
      <c r="V80" s="22">
        <f t="shared" si="12"/>
        <v>14760.85</v>
      </c>
      <c r="W80" s="22">
        <f t="shared" si="10"/>
        <v>7790.16</v>
      </c>
    </row>
    <row r="81" spans="1:23" ht="12">
      <c r="A81" s="1" t="s">
        <v>113</v>
      </c>
      <c r="B81" s="1" t="s">
        <v>113</v>
      </c>
      <c r="C81" s="11">
        <v>682694449.5628</v>
      </c>
      <c r="D81" s="3">
        <v>268570.90815001214</v>
      </c>
      <c r="E81" s="3">
        <v>0</v>
      </c>
      <c r="F81" s="3">
        <f>C81-D81-E81</f>
        <v>682425878.6546501</v>
      </c>
      <c r="G81" s="3">
        <f t="shared" si="6"/>
        <v>960.91</v>
      </c>
      <c r="H81" s="3">
        <f>D81-G81</f>
        <v>267609.99815001216</v>
      </c>
      <c r="I81" s="3"/>
      <c r="J81" s="26">
        <v>82205.06</v>
      </c>
      <c r="K81" s="26">
        <v>313</v>
      </c>
      <c r="L81" s="26">
        <f t="shared" si="11"/>
        <v>81892.06</v>
      </c>
      <c r="M81" s="12"/>
      <c r="N81" s="11">
        <v>8304.789485714839</v>
      </c>
      <c r="O81" s="11">
        <v>8306.73</v>
      </c>
      <c r="P81" s="11">
        <v>7793.23</v>
      </c>
      <c r="Q81" s="13"/>
      <c r="R81" s="11">
        <f t="shared" si="9"/>
        <v>-3.27</v>
      </c>
      <c r="S81" s="11">
        <v>-3.07</v>
      </c>
      <c r="U81" s="22">
        <f t="shared" si="13"/>
        <v>8301.51</v>
      </c>
      <c r="V81" s="22">
        <f t="shared" si="12"/>
        <v>8303.46</v>
      </c>
      <c r="W81" s="22">
        <f t="shared" si="10"/>
        <v>7790.16</v>
      </c>
    </row>
    <row r="82" spans="1:23" ht="12">
      <c r="A82" s="1" t="s">
        <v>111</v>
      </c>
      <c r="B82" s="1" t="s">
        <v>112</v>
      </c>
      <c r="C82" s="11">
        <v>2431198.5500000003</v>
      </c>
      <c r="D82" s="3">
        <v>956.4296339081764</v>
      </c>
      <c r="E82" s="3">
        <v>0</v>
      </c>
      <c r="F82" s="3">
        <f>C82-D82-E82</f>
        <v>2430242.1203660923</v>
      </c>
      <c r="G82" s="3">
        <f t="shared" si="6"/>
        <v>0</v>
      </c>
      <c r="H82" s="3">
        <f>D82-G82</f>
        <v>956.4296339081764</v>
      </c>
      <c r="I82" s="3"/>
      <c r="J82" s="26">
        <v>178.5</v>
      </c>
      <c r="K82" s="26">
        <v>0</v>
      </c>
      <c r="L82" s="26">
        <f t="shared" si="11"/>
        <v>178.5</v>
      </c>
      <c r="M82" s="12"/>
      <c r="N82" s="11">
        <v>13620.159943977593</v>
      </c>
      <c r="O82" s="11">
        <v>13620.16</v>
      </c>
      <c r="P82" s="11">
        <v>7793.23</v>
      </c>
      <c r="Q82" s="11"/>
      <c r="R82" s="11">
        <f t="shared" si="9"/>
        <v>-5.36</v>
      </c>
      <c r="S82" s="11">
        <v>-3.07</v>
      </c>
      <c r="U82" s="22">
        <f t="shared" si="13"/>
        <v>13614.8</v>
      </c>
      <c r="V82" s="22">
        <f t="shared" si="12"/>
        <v>13614.8</v>
      </c>
      <c r="W82" s="22">
        <f t="shared" si="10"/>
        <v>7790.16</v>
      </c>
    </row>
    <row r="83" spans="1:23" ht="12">
      <c r="A83" s="1" t="s">
        <v>111</v>
      </c>
      <c r="B83" s="1" t="s">
        <v>110</v>
      </c>
      <c r="C83" s="11">
        <v>940677.1699999999</v>
      </c>
      <c r="D83" s="3">
        <v>370.0608991103911</v>
      </c>
      <c r="E83" s="3">
        <v>0</v>
      </c>
      <c r="F83" s="3">
        <f>C83-D83-E83</f>
        <v>940307.1091008895</v>
      </c>
      <c r="G83" s="3">
        <f t="shared" si="6"/>
        <v>0</v>
      </c>
      <c r="H83" s="3">
        <f>D83-G83</f>
        <v>370.0608991103911</v>
      </c>
      <c r="I83" s="3"/>
      <c r="J83" s="26">
        <v>55.3</v>
      </c>
      <c r="K83" s="26">
        <v>0</v>
      </c>
      <c r="L83" s="26">
        <f t="shared" si="11"/>
        <v>55.3</v>
      </c>
      <c r="M83" s="12"/>
      <c r="N83" s="11">
        <v>17010.43707052441</v>
      </c>
      <c r="O83" s="11">
        <v>17010.44</v>
      </c>
      <c r="P83" s="11">
        <v>7793.23</v>
      </c>
      <c r="Q83" s="11"/>
      <c r="R83" s="11">
        <f t="shared" si="9"/>
        <v>-6.69</v>
      </c>
      <c r="S83" s="11">
        <v>-3.07</v>
      </c>
      <c r="U83" s="22">
        <f t="shared" si="13"/>
        <v>17003.75</v>
      </c>
      <c r="V83" s="22">
        <f t="shared" si="12"/>
        <v>17003.75</v>
      </c>
      <c r="W83" s="22">
        <f t="shared" si="10"/>
        <v>7790.16</v>
      </c>
    </row>
    <row r="84" spans="1:23" ht="12">
      <c r="A84" s="1" t="s">
        <v>106</v>
      </c>
      <c r="B84" s="1" t="s">
        <v>204</v>
      </c>
      <c r="C84" s="11">
        <v>2267679.54</v>
      </c>
      <c r="D84" s="3">
        <v>892.1015160457633</v>
      </c>
      <c r="E84" s="3">
        <v>0</v>
      </c>
      <c r="F84" s="3">
        <f>C84-D84-E84</f>
        <v>2266787.4384839544</v>
      </c>
      <c r="G84" s="3">
        <f t="shared" si="6"/>
        <v>0</v>
      </c>
      <c r="H84" s="3">
        <f>D84-G84</f>
        <v>892.1015160457633</v>
      </c>
      <c r="I84" s="3"/>
      <c r="J84" s="26">
        <v>161</v>
      </c>
      <c r="K84" s="26">
        <v>0</v>
      </c>
      <c r="L84" s="26">
        <f t="shared" si="11"/>
        <v>161</v>
      </c>
      <c r="M84" s="12"/>
      <c r="N84" s="11">
        <v>14084.966086956521</v>
      </c>
      <c r="O84" s="11">
        <v>14084.97</v>
      </c>
      <c r="P84" s="11">
        <v>7793.23</v>
      </c>
      <c r="Q84" s="11"/>
      <c r="R84" s="11">
        <f t="shared" si="9"/>
        <v>-5.54</v>
      </c>
      <c r="S84" s="11">
        <v>-3.07</v>
      </c>
      <c r="U84" s="22">
        <f t="shared" si="13"/>
        <v>14079.43</v>
      </c>
      <c r="V84" s="22">
        <f t="shared" si="12"/>
        <v>14079.43</v>
      </c>
      <c r="W84" s="22">
        <f t="shared" si="10"/>
        <v>7790.16</v>
      </c>
    </row>
    <row r="85" spans="1:23" ht="12">
      <c r="A85" s="1" t="s">
        <v>106</v>
      </c>
      <c r="B85" s="1" t="s">
        <v>109</v>
      </c>
      <c r="C85" s="11">
        <v>1775759.51</v>
      </c>
      <c r="D85" s="3">
        <v>698.5809604313323</v>
      </c>
      <c r="E85" s="3">
        <v>0</v>
      </c>
      <c r="F85" s="3">
        <f>C85-D85-E85</f>
        <v>1775060.9290395686</v>
      </c>
      <c r="G85" s="3">
        <f t="shared" si="6"/>
        <v>0</v>
      </c>
      <c r="H85" s="3">
        <f>D85-G85</f>
        <v>698.5809604313323</v>
      </c>
      <c r="I85" s="3"/>
      <c r="J85" s="26">
        <v>119.5</v>
      </c>
      <c r="K85" s="26">
        <v>0</v>
      </c>
      <c r="L85" s="26">
        <f t="shared" si="11"/>
        <v>119.5</v>
      </c>
      <c r="M85" s="12"/>
      <c r="N85" s="11">
        <v>14859.912217573223</v>
      </c>
      <c r="O85" s="11">
        <v>14859.91</v>
      </c>
      <c r="P85" s="11">
        <v>7793.23</v>
      </c>
      <c r="Q85" s="11"/>
      <c r="R85" s="11">
        <f t="shared" si="9"/>
        <v>-5.85</v>
      </c>
      <c r="S85" s="11">
        <v>-3.07</v>
      </c>
      <c r="U85" s="22">
        <f t="shared" si="13"/>
        <v>14854.07</v>
      </c>
      <c r="V85" s="22">
        <f t="shared" si="12"/>
        <v>14854.06</v>
      </c>
      <c r="W85" s="22">
        <f t="shared" si="10"/>
        <v>7790.16</v>
      </c>
    </row>
    <row r="86" spans="1:23" ht="12">
      <c r="A86" s="1" t="s">
        <v>106</v>
      </c>
      <c r="B86" s="1" t="s">
        <v>108</v>
      </c>
      <c r="C86" s="11">
        <v>2750467.42</v>
      </c>
      <c r="D86" s="3">
        <v>1082.029498408086</v>
      </c>
      <c r="E86" s="3">
        <v>0</v>
      </c>
      <c r="F86" s="3">
        <f>C86-D86-E86</f>
        <v>2749385.390501592</v>
      </c>
      <c r="G86" s="3">
        <f t="shared" si="6"/>
        <v>0</v>
      </c>
      <c r="H86" s="3">
        <f>D86-G86</f>
        <v>1082.029498408086</v>
      </c>
      <c r="I86" s="3"/>
      <c r="J86" s="26">
        <v>220</v>
      </c>
      <c r="K86" s="26">
        <v>0</v>
      </c>
      <c r="L86" s="26">
        <f t="shared" si="11"/>
        <v>220</v>
      </c>
      <c r="M86" s="12"/>
      <c r="N86" s="11">
        <v>12502.124636363636</v>
      </c>
      <c r="O86" s="11">
        <v>12502.12</v>
      </c>
      <c r="P86" s="11">
        <v>7793.23</v>
      </c>
      <c r="Q86" s="11"/>
      <c r="R86" s="11">
        <f t="shared" si="9"/>
        <v>-4.92</v>
      </c>
      <c r="S86" s="11">
        <v>-3.07</v>
      </c>
      <c r="U86" s="22">
        <f t="shared" si="13"/>
        <v>12497.21</v>
      </c>
      <c r="V86" s="22">
        <f t="shared" si="12"/>
        <v>12497.2</v>
      </c>
      <c r="W86" s="22">
        <f t="shared" si="10"/>
        <v>7790.16</v>
      </c>
    </row>
    <row r="87" spans="1:23" ht="12">
      <c r="A87" s="1" t="s">
        <v>106</v>
      </c>
      <c r="B87" s="1" t="s">
        <v>107</v>
      </c>
      <c r="C87" s="11">
        <v>1815166.2999999998</v>
      </c>
      <c r="D87" s="3">
        <v>714.0835287975384</v>
      </c>
      <c r="E87" s="3">
        <v>0</v>
      </c>
      <c r="F87" s="3">
        <f>C87-D87-E87</f>
        <v>1814452.2164712022</v>
      </c>
      <c r="G87" s="3">
        <f t="shared" si="6"/>
        <v>0</v>
      </c>
      <c r="H87" s="3">
        <f>D87-G87</f>
        <v>714.0835287975384</v>
      </c>
      <c r="I87" s="3"/>
      <c r="J87" s="26">
        <v>116.5</v>
      </c>
      <c r="K87" s="26">
        <v>0</v>
      </c>
      <c r="L87" s="26">
        <f t="shared" si="11"/>
        <v>116.5</v>
      </c>
      <c r="M87" s="12"/>
      <c r="N87" s="11">
        <v>15580.826609442058</v>
      </c>
      <c r="O87" s="11">
        <v>15580.83</v>
      </c>
      <c r="P87" s="11">
        <v>7793.23</v>
      </c>
      <c r="Q87" s="11"/>
      <c r="R87" s="11">
        <f t="shared" si="9"/>
        <v>-6.13</v>
      </c>
      <c r="S87" s="11">
        <v>-3.07</v>
      </c>
      <c r="U87" s="22">
        <f t="shared" si="13"/>
        <v>15574.7</v>
      </c>
      <c r="V87" s="22">
        <f t="shared" si="12"/>
        <v>15574.7</v>
      </c>
      <c r="W87" s="22">
        <f t="shared" si="10"/>
        <v>7790.16</v>
      </c>
    </row>
    <row r="88" spans="1:23" ht="12">
      <c r="A88" s="1" t="s">
        <v>106</v>
      </c>
      <c r="B88" s="1" t="s">
        <v>105</v>
      </c>
      <c r="C88" s="11">
        <v>6414394.07</v>
      </c>
      <c r="D88" s="3">
        <v>2523.412401719669</v>
      </c>
      <c r="E88" s="3">
        <v>0</v>
      </c>
      <c r="F88" s="3">
        <f>C88-D88-E88</f>
        <v>6411870.65759828</v>
      </c>
      <c r="G88" s="3">
        <f t="shared" si="6"/>
        <v>0</v>
      </c>
      <c r="H88" s="3">
        <f>D88-G88</f>
        <v>2523.412401719669</v>
      </c>
      <c r="I88" s="3"/>
      <c r="J88" s="26">
        <v>737.9</v>
      </c>
      <c r="K88" s="26">
        <v>0</v>
      </c>
      <c r="L88" s="26">
        <f t="shared" si="11"/>
        <v>737.9</v>
      </c>
      <c r="M88" s="12"/>
      <c r="N88" s="11">
        <v>8692.768762704975</v>
      </c>
      <c r="O88" s="11">
        <v>8692.77</v>
      </c>
      <c r="P88" s="11">
        <v>7793.23</v>
      </c>
      <c r="Q88" s="11"/>
      <c r="R88" s="11">
        <f t="shared" si="9"/>
        <v>-3.42</v>
      </c>
      <c r="S88" s="11">
        <v>-3.07</v>
      </c>
      <c r="U88" s="22">
        <f t="shared" si="13"/>
        <v>8689.35</v>
      </c>
      <c r="V88" s="22">
        <f t="shared" si="12"/>
        <v>8689.35</v>
      </c>
      <c r="W88" s="22">
        <f t="shared" si="10"/>
        <v>7790.16</v>
      </c>
    </row>
    <row r="89" spans="1:23" ht="12">
      <c r="A89" s="1" t="s">
        <v>104</v>
      </c>
      <c r="B89" s="1" t="s">
        <v>104</v>
      </c>
      <c r="C89" s="11">
        <v>9135097.129999999</v>
      </c>
      <c r="D89" s="3">
        <v>3593.7326483522006</v>
      </c>
      <c r="E89" s="3">
        <v>0</v>
      </c>
      <c r="F89" s="3">
        <f>C89-D89-E89</f>
        <v>9131503.397351647</v>
      </c>
      <c r="G89" s="3">
        <f t="shared" si="6"/>
        <v>0</v>
      </c>
      <c r="H89" s="3">
        <f>D89-G89</f>
        <v>3593.7326483522006</v>
      </c>
      <c r="I89" s="3"/>
      <c r="J89" s="26">
        <v>1045</v>
      </c>
      <c r="K89" s="26">
        <v>0</v>
      </c>
      <c r="L89" s="26">
        <f t="shared" si="11"/>
        <v>1045</v>
      </c>
      <c r="M89" s="12"/>
      <c r="N89" s="11">
        <v>8741.719741626794</v>
      </c>
      <c r="O89" s="11">
        <v>8741.72</v>
      </c>
      <c r="P89" s="11">
        <v>7793.23</v>
      </c>
      <c r="Q89" s="11"/>
      <c r="R89" s="11">
        <f t="shared" si="9"/>
        <v>-3.44</v>
      </c>
      <c r="S89" s="11">
        <v>-3.07</v>
      </c>
      <c r="U89" s="22">
        <f t="shared" si="13"/>
        <v>8738.28</v>
      </c>
      <c r="V89" s="22">
        <f t="shared" si="12"/>
        <v>8738.28</v>
      </c>
      <c r="W89" s="22">
        <f t="shared" si="10"/>
        <v>7790.16</v>
      </c>
    </row>
    <row r="90" spans="1:23" ht="12">
      <c r="A90" s="1" t="s">
        <v>101</v>
      </c>
      <c r="B90" s="1" t="s">
        <v>103</v>
      </c>
      <c r="C90" s="11">
        <v>45319513.24</v>
      </c>
      <c r="D90" s="3">
        <v>17828.62426313554</v>
      </c>
      <c r="E90" s="3">
        <v>0</v>
      </c>
      <c r="F90" s="3">
        <f>C90-D90-E90</f>
        <v>45301684.615736865</v>
      </c>
      <c r="G90" s="3">
        <f t="shared" si="6"/>
        <v>2474.42</v>
      </c>
      <c r="H90" s="3">
        <f>D90-G90</f>
        <v>15354.204263135542</v>
      </c>
      <c r="I90" s="3"/>
      <c r="J90" s="26">
        <v>5416.2</v>
      </c>
      <c r="K90" s="26">
        <v>806</v>
      </c>
      <c r="L90" s="26">
        <f t="shared" si="11"/>
        <v>4610.2</v>
      </c>
      <c r="M90" s="12"/>
      <c r="N90" s="11">
        <v>8375.108345407129</v>
      </c>
      <c r="O90" s="11">
        <v>8467.78</v>
      </c>
      <c r="P90" s="11">
        <v>7793.23</v>
      </c>
      <c r="Q90" s="11"/>
      <c r="R90" s="11">
        <f t="shared" si="9"/>
        <v>-3.33</v>
      </c>
      <c r="S90" s="11">
        <v>-3.07</v>
      </c>
      <c r="U90" s="22">
        <f t="shared" si="13"/>
        <v>8364.11</v>
      </c>
      <c r="V90" s="22">
        <f t="shared" si="12"/>
        <v>8464.45</v>
      </c>
      <c r="W90" s="22">
        <f t="shared" si="10"/>
        <v>7790.16</v>
      </c>
    </row>
    <row r="91" spans="1:23" ht="12">
      <c r="A91" s="1" t="s">
        <v>101</v>
      </c>
      <c r="B91" s="1" t="s">
        <v>102</v>
      </c>
      <c r="C91" s="11">
        <v>12352795.94</v>
      </c>
      <c r="D91" s="3">
        <v>4859.570230755775</v>
      </c>
      <c r="E91" s="3">
        <v>0</v>
      </c>
      <c r="F91" s="3">
        <f>C91-D91-E91</f>
        <v>12347936.369769244</v>
      </c>
      <c r="G91" s="3">
        <f t="shared" si="6"/>
        <v>33.769999999999996</v>
      </c>
      <c r="H91" s="3">
        <f>D91-G91</f>
        <v>4825.8002307557745</v>
      </c>
      <c r="I91" s="3"/>
      <c r="J91" s="26">
        <v>1404.5</v>
      </c>
      <c r="K91" s="26">
        <v>11</v>
      </c>
      <c r="L91" s="26">
        <f t="shared" si="11"/>
        <v>1393.5</v>
      </c>
      <c r="M91" s="12"/>
      <c r="N91" s="11">
        <v>8795.155528657884</v>
      </c>
      <c r="O91" s="11">
        <v>8803.06</v>
      </c>
      <c r="P91" s="11">
        <v>7793.23</v>
      </c>
      <c r="Q91" s="11"/>
      <c r="R91" s="11">
        <f t="shared" si="9"/>
        <v>-3.46</v>
      </c>
      <c r="S91" s="11">
        <v>-3.07</v>
      </c>
      <c r="U91" s="22">
        <f t="shared" si="13"/>
        <v>8791.7</v>
      </c>
      <c r="V91" s="22">
        <f t="shared" si="12"/>
        <v>8799.6</v>
      </c>
      <c r="W91" s="22">
        <f t="shared" si="10"/>
        <v>7790.16</v>
      </c>
    </row>
    <row r="92" spans="1:23" ht="12">
      <c r="A92" s="1" t="s">
        <v>101</v>
      </c>
      <c r="B92" s="1" t="s">
        <v>100</v>
      </c>
      <c r="C92" s="11">
        <v>8134535.7700000005</v>
      </c>
      <c r="D92" s="3">
        <v>3200.1134043593706</v>
      </c>
      <c r="E92" s="3">
        <v>0</v>
      </c>
      <c r="F92" s="3">
        <f>C92-D92-E92</f>
        <v>8131335.656595641</v>
      </c>
      <c r="G92" s="3">
        <f t="shared" si="6"/>
        <v>124.335</v>
      </c>
      <c r="H92" s="3">
        <f>D92-G92</f>
        <v>3075.7784043593706</v>
      </c>
      <c r="I92" s="3"/>
      <c r="J92" s="26">
        <v>874.5</v>
      </c>
      <c r="K92" s="26">
        <v>40.5</v>
      </c>
      <c r="L92" s="26">
        <f t="shared" si="11"/>
        <v>834</v>
      </c>
      <c r="M92" s="12"/>
      <c r="N92" s="11">
        <v>9301.927695826187</v>
      </c>
      <c r="O92" s="11">
        <v>9375.19</v>
      </c>
      <c r="P92" s="11">
        <v>7793.23</v>
      </c>
      <c r="Q92" s="11"/>
      <c r="R92" s="11">
        <f t="shared" si="9"/>
        <v>-3.69</v>
      </c>
      <c r="S92" s="11">
        <v>-3.07</v>
      </c>
      <c r="U92" s="22">
        <f t="shared" si="13"/>
        <v>9298.27</v>
      </c>
      <c r="V92" s="22">
        <f t="shared" si="12"/>
        <v>9371.5</v>
      </c>
      <c r="W92" s="22">
        <f t="shared" si="10"/>
        <v>7790.16</v>
      </c>
    </row>
    <row r="93" spans="1:23" ht="12">
      <c r="A93" s="1" t="s">
        <v>97</v>
      </c>
      <c r="B93" s="1" t="s">
        <v>99</v>
      </c>
      <c r="C93" s="11">
        <v>241222443.64260003</v>
      </c>
      <c r="D93" s="3">
        <v>94896.52478754877</v>
      </c>
      <c r="E93" s="3">
        <v>0</v>
      </c>
      <c r="F93" s="3">
        <f>C93-D93-E93</f>
        <v>241127547.11781248</v>
      </c>
      <c r="G93" s="3">
        <f t="shared" si="6"/>
        <v>974.7249999999999</v>
      </c>
      <c r="H93" s="3">
        <f>D93-G93</f>
        <v>93921.79978754876</v>
      </c>
      <c r="I93" s="3"/>
      <c r="J93" s="26">
        <v>29922.22</v>
      </c>
      <c r="K93" s="26">
        <v>317.5</v>
      </c>
      <c r="L93" s="26">
        <f t="shared" si="11"/>
        <v>29604.72</v>
      </c>
      <c r="M93" s="12"/>
      <c r="N93" s="11">
        <v>8061.814767937807</v>
      </c>
      <c r="O93" s="11">
        <v>8064.53</v>
      </c>
      <c r="P93" s="11">
        <v>7793.23</v>
      </c>
      <c r="Q93" s="11"/>
      <c r="R93" s="11">
        <f t="shared" si="9"/>
        <v>-3.17</v>
      </c>
      <c r="S93" s="11">
        <v>-3.07</v>
      </c>
      <c r="U93" s="22">
        <f t="shared" si="13"/>
        <v>8058.48</v>
      </c>
      <c r="V93" s="22">
        <f t="shared" si="12"/>
        <v>8061.36</v>
      </c>
      <c r="W93" s="22">
        <f t="shared" si="10"/>
        <v>7790.16</v>
      </c>
    </row>
    <row r="94" spans="1:23" ht="12">
      <c r="A94" s="1" t="s">
        <v>97</v>
      </c>
      <c r="B94" s="1" t="s">
        <v>98</v>
      </c>
      <c r="C94" s="11">
        <v>125352147.18</v>
      </c>
      <c r="D94" s="3">
        <v>49313.33487220582</v>
      </c>
      <c r="E94" s="3">
        <v>0</v>
      </c>
      <c r="F94" s="3">
        <f>C94-D94-E94</f>
        <v>125302833.8451278</v>
      </c>
      <c r="G94" s="3">
        <f t="shared" si="6"/>
        <v>69.075</v>
      </c>
      <c r="H94" s="3">
        <f>D94-G94</f>
        <v>49244.259872205825</v>
      </c>
      <c r="I94" s="3"/>
      <c r="J94" s="26">
        <v>15544.4</v>
      </c>
      <c r="K94" s="26">
        <v>22.5</v>
      </c>
      <c r="L94" s="26">
        <f t="shared" si="11"/>
        <v>15521.9</v>
      </c>
      <c r="M94" s="12"/>
      <c r="N94" s="11">
        <v>8064.135455855486</v>
      </c>
      <c r="O94" s="11">
        <v>8064.53</v>
      </c>
      <c r="P94" s="11">
        <v>7793.23</v>
      </c>
      <c r="Q94" s="11"/>
      <c r="R94" s="11">
        <f t="shared" si="9"/>
        <v>-3.17</v>
      </c>
      <c r="S94" s="11">
        <v>-3.07</v>
      </c>
      <c r="U94" s="22">
        <f t="shared" si="13"/>
        <v>8060.96</v>
      </c>
      <c r="V94" s="22">
        <f t="shared" si="12"/>
        <v>8061.36</v>
      </c>
      <c r="W94" s="22">
        <f t="shared" si="10"/>
        <v>7790.16</v>
      </c>
    </row>
    <row r="95" spans="1:23" ht="12">
      <c r="A95" s="1" t="s">
        <v>97</v>
      </c>
      <c r="B95" s="1" t="s">
        <v>205</v>
      </c>
      <c r="C95" s="11">
        <v>9771475.58</v>
      </c>
      <c r="D95" s="3">
        <v>0</v>
      </c>
      <c r="E95" s="3">
        <v>-25905.45</v>
      </c>
      <c r="F95" s="3">
        <f>C95-D95-E95</f>
        <v>9797381.03</v>
      </c>
      <c r="G95" s="3">
        <f t="shared" si="6"/>
        <v>0</v>
      </c>
      <c r="H95" s="3">
        <f>D95-G95</f>
        <v>0</v>
      </c>
      <c r="I95" s="3"/>
      <c r="J95" s="26">
        <v>1094.1</v>
      </c>
      <c r="K95" s="26">
        <v>0</v>
      </c>
      <c r="L95" s="26">
        <f t="shared" si="11"/>
        <v>1094.1</v>
      </c>
      <c r="M95" s="12"/>
      <c r="N95" s="11">
        <v>8907.385184169638</v>
      </c>
      <c r="O95" s="11">
        <v>8907.39</v>
      </c>
      <c r="P95" s="11">
        <v>7793.23</v>
      </c>
      <c r="Q95" s="11"/>
      <c r="R95" s="11">
        <f t="shared" si="9"/>
        <v>0</v>
      </c>
      <c r="S95" s="11">
        <v>-3.07</v>
      </c>
      <c r="U95" s="22">
        <f t="shared" si="13"/>
        <v>8954.74</v>
      </c>
      <c r="V95" s="22">
        <f t="shared" si="12"/>
        <v>8907.39</v>
      </c>
      <c r="W95" s="22">
        <f t="shared" si="10"/>
        <v>7790.16</v>
      </c>
    </row>
    <row r="96" spans="1:23" ht="12">
      <c r="A96" s="1" t="s">
        <v>91</v>
      </c>
      <c r="B96" s="1" t="s">
        <v>96</v>
      </c>
      <c r="C96" s="11">
        <v>9096662.12</v>
      </c>
      <c r="D96" s="3">
        <v>3578.612376688845</v>
      </c>
      <c r="E96" s="3">
        <v>0</v>
      </c>
      <c r="F96" s="3">
        <f>C96-D96-E96</f>
        <v>9093083.507623311</v>
      </c>
      <c r="G96" s="3">
        <f t="shared" si="6"/>
        <v>0</v>
      </c>
      <c r="H96" s="3">
        <f>D96-G96</f>
        <v>3578.612376688845</v>
      </c>
      <c r="I96" s="3"/>
      <c r="J96" s="26">
        <v>1022.5</v>
      </c>
      <c r="K96" s="26">
        <v>0</v>
      </c>
      <c r="L96" s="26">
        <f t="shared" si="11"/>
        <v>1022.5</v>
      </c>
      <c r="M96" s="12"/>
      <c r="N96" s="11">
        <v>8896.491070904645</v>
      </c>
      <c r="O96" s="11">
        <v>8896.49</v>
      </c>
      <c r="P96" s="11">
        <v>7793.23</v>
      </c>
      <c r="Q96" s="11"/>
      <c r="R96" s="11">
        <f t="shared" si="9"/>
        <v>-3.5</v>
      </c>
      <c r="S96" s="11">
        <v>-3.07</v>
      </c>
      <c r="U96" s="22">
        <f t="shared" si="13"/>
        <v>8892.99</v>
      </c>
      <c r="V96" s="22">
        <f t="shared" si="12"/>
        <v>8892.99</v>
      </c>
      <c r="W96" s="22">
        <f t="shared" si="10"/>
        <v>7790.16</v>
      </c>
    </row>
    <row r="97" spans="1:23" ht="12">
      <c r="A97" s="1" t="s">
        <v>91</v>
      </c>
      <c r="B97" s="1" t="s">
        <v>95</v>
      </c>
      <c r="C97" s="11">
        <v>2657486.62</v>
      </c>
      <c r="D97" s="3">
        <v>1045.450999912153</v>
      </c>
      <c r="E97" s="3">
        <v>0</v>
      </c>
      <c r="F97" s="3">
        <f>C97-D97-E97</f>
        <v>2656441.169000088</v>
      </c>
      <c r="G97" s="3">
        <f t="shared" si="6"/>
        <v>0</v>
      </c>
      <c r="H97" s="3">
        <f>D97-G97</f>
        <v>1045.450999912153</v>
      </c>
      <c r="I97" s="3"/>
      <c r="J97" s="26">
        <v>190.5</v>
      </c>
      <c r="K97" s="26">
        <v>0</v>
      </c>
      <c r="L97" s="26">
        <f t="shared" si="11"/>
        <v>190.5</v>
      </c>
      <c r="M97" s="12"/>
      <c r="N97" s="11">
        <v>13950.060997375329</v>
      </c>
      <c r="O97" s="11">
        <v>13950.06</v>
      </c>
      <c r="P97" s="11">
        <v>7793.23</v>
      </c>
      <c r="Q97" s="11"/>
      <c r="R97" s="11">
        <f t="shared" si="9"/>
        <v>-5.49</v>
      </c>
      <c r="S97" s="11">
        <v>-3.07</v>
      </c>
      <c r="U97" s="22">
        <f t="shared" si="13"/>
        <v>13944.57</v>
      </c>
      <c r="V97" s="22">
        <f t="shared" si="12"/>
        <v>13944.57</v>
      </c>
      <c r="W97" s="22">
        <f t="shared" si="10"/>
        <v>7790.16</v>
      </c>
    </row>
    <row r="98" spans="1:23" ht="12">
      <c r="A98" s="1" t="s">
        <v>91</v>
      </c>
      <c r="B98" s="1" t="s">
        <v>94</v>
      </c>
      <c r="C98" s="11">
        <v>3788387.56</v>
      </c>
      <c r="D98" s="3">
        <v>1490.3456268979303</v>
      </c>
      <c r="E98" s="3">
        <v>0</v>
      </c>
      <c r="F98" s="3">
        <f>C98-D98-E98</f>
        <v>3786897.214373102</v>
      </c>
      <c r="G98" s="3">
        <f t="shared" si="6"/>
        <v>0</v>
      </c>
      <c r="H98" s="3">
        <f>D98-G98</f>
        <v>1490.3456268979303</v>
      </c>
      <c r="I98" s="3"/>
      <c r="J98" s="26">
        <v>374</v>
      </c>
      <c r="K98" s="26">
        <v>0</v>
      </c>
      <c r="L98" s="26">
        <f t="shared" si="11"/>
        <v>374</v>
      </c>
      <c r="M98" s="12"/>
      <c r="N98" s="11">
        <v>10129.378502673797</v>
      </c>
      <c r="O98" s="11">
        <v>10129.38</v>
      </c>
      <c r="P98" s="11">
        <v>7793.23</v>
      </c>
      <c r="Q98" s="11"/>
      <c r="R98" s="11">
        <f t="shared" si="9"/>
        <v>-3.98</v>
      </c>
      <c r="S98" s="11">
        <v>-3.07</v>
      </c>
      <c r="U98" s="22">
        <f t="shared" si="13"/>
        <v>10125.39</v>
      </c>
      <c r="V98" s="22">
        <f t="shared" si="12"/>
        <v>10125.4</v>
      </c>
      <c r="W98" s="22">
        <f t="shared" si="10"/>
        <v>7790.16</v>
      </c>
    </row>
    <row r="99" spans="1:23" ht="12">
      <c r="A99" s="1" t="s">
        <v>91</v>
      </c>
      <c r="B99" s="1" t="s">
        <v>93</v>
      </c>
      <c r="C99" s="11">
        <v>1844019.6600000001</v>
      </c>
      <c r="D99" s="3">
        <v>725.4343946253505</v>
      </c>
      <c r="E99" s="3">
        <v>0</v>
      </c>
      <c r="F99" s="3">
        <f>C99-D99-E99</f>
        <v>1843294.225605375</v>
      </c>
      <c r="G99" s="3">
        <f t="shared" si="6"/>
        <v>0</v>
      </c>
      <c r="H99" s="3">
        <f>D99-G99</f>
        <v>725.4343946253505</v>
      </c>
      <c r="I99" s="3"/>
      <c r="J99" s="26">
        <v>117.4</v>
      </c>
      <c r="K99" s="26">
        <v>0</v>
      </c>
      <c r="L99" s="26">
        <f t="shared" si="11"/>
        <v>117.4</v>
      </c>
      <c r="M99" s="12"/>
      <c r="N99" s="11">
        <v>15707.152129471891</v>
      </c>
      <c r="O99" s="11">
        <v>15707.15</v>
      </c>
      <c r="P99" s="11">
        <v>7793.23</v>
      </c>
      <c r="Q99" s="11"/>
      <c r="R99" s="11">
        <f t="shared" si="9"/>
        <v>-6.18</v>
      </c>
      <c r="S99" s="11">
        <v>-3.07</v>
      </c>
      <c r="U99" s="22">
        <f t="shared" si="13"/>
        <v>15700.97</v>
      </c>
      <c r="V99" s="22">
        <f t="shared" si="12"/>
        <v>15700.97</v>
      </c>
      <c r="W99" s="22">
        <f t="shared" si="10"/>
        <v>7790.16</v>
      </c>
    </row>
    <row r="100" spans="1:23" ht="12">
      <c r="A100" s="1" t="s">
        <v>91</v>
      </c>
      <c r="B100" s="1" t="s">
        <v>92</v>
      </c>
      <c r="C100" s="11">
        <v>3602322.45</v>
      </c>
      <c r="D100" s="3">
        <v>1417.1479092370735</v>
      </c>
      <c r="E100" s="3">
        <v>0</v>
      </c>
      <c r="F100" s="3">
        <f>C100-D100-E100</f>
        <v>3600905.302090763</v>
      </c>
      <c r="G100" s="3">
        <f aca="true" t="shared" si="14" ref="G100:G163">K100*-S100</f>
        <v>1123.62</v>
      </c>
      <c r="H100" s="3">
        <f>D100-G100</f>
        <v>293.5279092370736</v>
      </c>
      <c r="I100" s="3"/>
      <c r="J100" s="26">
        <v>442.2</v>
      </c>
      <c r="K100" s="26">
        <v>366</v>
      </c>
      <c r="L100" s="26">
        <f t="shared" si="11"/>
        <v>76.19999999999999</v>
      </c>
      <c r="M100" s="12"/>
      <c r="N100" s="11">
        <v>8146.364654002714</v>
      </c>
      <c r="O100" s="11">
        <v>9842.52</v>
      </c>
      <c r="P100" s="11">
        <v>7793.23</v>
      </c>
      <c r="Q100" s="11"/>
      <c r="R100" s="11">
        <f aca="true" t="shared" si="15" ref="R100:R131">ROUND(H100/-L100,2)</f>
        <v>-3.85</v>
      </c>
      <c r="S100" s="11">
        <v>-3.07</v>
      </c>
      <c r="U100" s="22">
        <f t="shared" si="13"/>
        <v>8143.16</v>
      </c>
      <c r="V100" s="22">
        <f>ROUND(O100+R100,2)</f>
        <v>9838.67</v>
      </c>
      <c r="W100" s="22">
        <f aca="true" t="shared" si="16" ref="W100:W131">P100+S100</f>
        <v>7790.16</v>
      </c>
    </row>
    <row r="101" spans="1:23" ht="12">
      <c r="A101" s="1" t="s">
        <v>91</v>
      </c>
      <c r="B101" s="1" t="s">
        <v>90</v>
      </c>
      <c r="C101" s="11">
        <v>816632.41</v>
      </c>
      <c r="D101" s="3">
        <v>321.261888270644</v>
      </c>
      <c r="E101" s="3">
        <v>0</v>
      </c>
      <c r="F101" s="3">
        <f>C101-D101-E101</f>
        <v>816311.1481117294</v>
      </c>
      <c r="G101" s="3">
        <f t="shared" si="14"/>
        <v>0</v>
      </c>
      <c r="H101" s="3">
        <f>D101-G101</f>
        <v>321.261888270644</v>
      </c>
      <c r="I101" s="3"/>
      <c r="J101" s="26">
        <v>50</v>
      </c>
      <c r="K101" s="26">
        <v>0</v>
      </c>
      <c r="L101" s="26">
        <f t="shared" si="11"/>
        <v>50</v>
      </c>
      <c r="M101" s="12"/>
      <c r="N101" s="11">
        <v>16332.648200000001</v>
      </c>
      <c r="O101" s="11">
        <v>16332.65</v>
      </c>
      <c r="P101" s="11">
        <v>7793.23</v>
      </c>
      <c r="Q101" s="11"/>
      <c r="R101" s="11">
        <f t="shared" si="15"/>
        <v>-6.43</v>
      </c>
      <c r="S101" s="11">
        <v>-3.07</v>
      </c>
      <c r="U101" s="22">
        <f t="shared" si="13"/>
        <v>16326.22</v>
      </c>
      <c r="V101" s="22">
        <f t="shared" si="12"/>
        <v>16326.22</v>
      </c>
      <c r="W101" s="22">
        <f t="shared" si="16"/>
        <v>7790.16</v>
      </c>
    </row>
    <row r="102" spans="1:23" ht="12">
      <c r="A102" s="1" t="s">
        <v>87</v>
      </c>
      <c r="B102" s="1" t="s">
        <v>89</v>
      </c>
      <c r="C102" s="11">
        <v>2688443.04</v>
      </c>
      <c r="D102" s="3">
        <v>1057.6292061914007</v>
      </c>
      <c r="E102" s="3">
        <v>0</v>
      </c>
      <c r="F102" s="3">
        <f>C102-D102-E102</f>
        <v>2687385.4107938088</v>
      </c>
      <c r="G102" s="3">
        <f t="shared" si="14"/>
        <v>0</v>
      </c>
      <c r="H102" s="3">
        <f>D102-G102</f>
        <v>1057.6292061914007</v>
      </c>
      <c r="I102" s="3"/>
      <c r="J102" s="26">
        <v>200.5</v>
      </c>
      <c r="K102" s="26">
        <v>0</v>
      </c>
      <c r="L102" s="26">
        <f t="shared" si="11"/>
        <v>200.5</v>
      </c>
      <c r="M102" s="12"/>
      <c r="N102" s="11">
        <v>13408.693466334165</v>
      </c>
      <c r="O102" s="11">
        <v>13408.69</v>
      </c>
      <c r="P102" s="11">
        <v>7793.23</v>
      </c>
      <c r="Q102" s="11"/>
      <c r="R102" s="11">
        <f t="shared" si="15"/>
        <v>-5.27</v>
      </c>
      <c r="S102" s="11">
        <v>-3.07</v>
      </c>
      <c r="U102" s="22">
        <f t="shared" si="13"/>
        <v>13403.42</v>
      </c>
      <c r="V102" s="22">
        <f t="shared" si="12"/>
        <v>13403.42</v>
      </c>
      <c r="W102" s="22">
        <f t="shared" si="16"/>
        <v>7790.16</v>
      </c>
    </row>
    <row r="103" spans="1:23" ht="12">
      <c r="A103" s="1" t="s">
        <v>87</v>
      </c>
      <c r="B103" s="1" t="s">
        <v>88</v>
      </c>
      <c r="C103" s="11">
        <v>4660742.27</v>
      </c>
      <c r="D103" s="3">
        <v>1833.5285791596339</v>
      </c>
      <c r="E103" s="3">
        <v>0</v>
      </c>
      <c r="F103" s="3">
        <f>C103-D103-E103</f>
        <v>4658908.74142084</v>
      </c>
      <c r="G103" s="3">
        <f t="shared" si="14"/>
        <v>3.07</v>
      </c>
      <c r="H103" s="3">
        <f>D103-G103</f>
        <v>1830.458579159634</v>
      </c>
      <c r="I103" s="3"/>
      <c r="J103" s="26">
        <v>501.2</v>
      </c>
      <c r="K103" s="26">
        <v>1</v>
      </c>
      <c r="L103" s="26">
        <f t="shared" si="11"/>
        <v>500.2</v>
      </c>
      <c r="M103" s="12"/>
      <c r="N103" s="11">
        <v>9299.166540303271</v>
      </c>
      <c r="O103" s="11">
        <v>9302.18</v>
      </c>
      <c r="P103" s="11">
        <v>7793.23</v>
      </c>
      <c r="Q103" s="11"/>
      <c r="R103" s="11">
        <f t="shared" si="15"/>
        <v>-3.66</v>
      </c>
      <c r="S103" s="11">
        <v>-3.07</v>
      </c>
      <c r="U103" s="22">
        <f t="shared" si="13"/>
        <v>9295.51</v>
      </c>
      <c r="V103" s="22">
        <f t="shared" si="12"/>
        <v>9298.52</v>
      </c>
      <c r="W103" s="22">
        <f t="shared" si="16"/>
        <v>7790.16</v>
      </c>
    </row>
    <row r="104" spans="1:23" ht="12">
      <c r="A104" s="1" t="s">
        <v>87</v>
      </c>
      <c r="B104" s="1" t="s">
        <v>86</v>
      </c>
      <c r="C104" s="11">
        <v>863235.3</v>
      </c>
      <c r="D104" s="3">
        <v>339.5953909052861</v>
      </c>
      <c r="E104" s="3">
        <v>0</v>
      </c>
      <c r="F104" s="3">
        <f>C104-D104-E104</f>
        <v>862895.7046090948</v>
      </c>
      <c r="G104" s="3">
        <f t="shared" si="14"/>
        <v>0</v>
      </c>
      <c r="H104" s="3">
        <f>D104-G104</f>
        <v>339.5953909052861</v>
      </c>
      <c r="I104" s="3"/>
      <c r="J104" s="26">
        <v>50</v>
      </c>
      <c r="K104" s="26">
        <v>0</v>
      </c>
      <c r="L104" s="26">
        <f t="shared" si="11"/>
        <v>50</v>
      </c>
      <c r="M104" s="12"/>
      <c r="N104" s="11">
        <v>17264.706000000002</v>
      </c>
      <c r="O104" s="11">
        <v>17264.71</v>
      </c>
      <c r="P104" s="11">
        <v>7793.23</v>
      </c>
      <c r="Q104" s="11"/>
      <c r="R104" s="11">
        <f t="shared" si="15"/>
        <v>-6.79</v>
      </c>
      <c r="S104" s="11">
        <v>-3.07</v>
      </c>
      <c r="U104" s="22">
        <f t="shared" si="13"/>
        <v>17257.91</v>
      </c>
      <c r="V104" s="22">
        <f t="shared" si="12"/>
        <v>17257.92</v>
      </c>
      <c r="W104" s="22">
        <f t="shared" si="16"/>
        <v>7790.16</v>
      </c>
    </row>
    <row r="105" spans="1:23" ht="12">
      <c r="A105" s="1" t="s">
        <v>82</v>
      </c>
      <c r="B105" s="1" t="s">
        <v>85</v>
      </c>
      <c r="C105" s="11">
        <v>17883841.93</v>
      </c>
      <c r="D105" s="3">
        <v>7035.47490598067</v>
      </c>
      <c r="E105" s="3">
        <v>0</v>
      </c>
      <c r="F105" s="3">
        <f>C105-D105-E105</f>
        <v>17876806.45509402</v>
      </c>
      <c r="G105" s="3">
        <f t="shared" si="14"/>
        <v>0</v>
      </c>
      <c r="H105" s="3">
        <f>D105-G105</f>
        <v>7035.47490598067</v>
      </c>
      <c r="I105" s="3"/>
      <c r="J105" s="26">
        <v>2187.1</v>
      </c>
      <c r="K105" s="26">
        <v>0</v>
      </c>
      <c r="L105" s="26">
        <f t="shared" si="11"/>
        <v>2187.1</v>
      </c>
      <c r="M105" s="12"/>
      <c r="N105" s="11">
        <v>8176.965813177267</v>
      </c>
      <c r="O105" s="11">
        <v>8176.97</v>
      </c>
      <c r="P105" s="11">
        <v>7793.23</v>
      </c>
      <c r="Q105" s="11"/>
      <c r="R105" s="11">
        <f t="shared" si="15"/>
        <v>-3.22</v>
      </c>
      <c r="S105" s="11">
        <v>-3.07</v>
      </c>
      <c r="U105" s="22">
        <f t="shared" si="13"/>
        <v>8173.75</v>
      </c>
      <c r="V105" s="22">
        <f t="shared" si="12"/>
        <v>8173.75</v>
      </c>
      <c r="W105" s="22">
        <f t="shared" si="16"/>
        <v>7790.16</v>
      </c>
    </row>
    <row r="106" spans="1:23" ht="12">
      <c r="A106" s="1" t="s">
        <v>82</v>
      </c>
      <c r="B106" s="1" t="s">
        <v>84</v>
      </c>
      <c r="C106" s="11">
        <v>2664277.9</v>
      </c>
      <c r="D106" s="3">
        <v>1048.1226786379273</v>
      </c>
      <c r="E106" s="3">
        <v>0</v>
      </c>
      <c r="F106" s="3">
        <f>C106-D106-E106</f>
        <v>2663229.777321362</v>
      </c>
      <c r="G106" s="3">
        <f t="shared" si="14"/>
        <v>0</v>
      </c>
      <c r="H106" s="3">
        <f>D106-G106</f>
        <v>1048.1226786379273</v>
      </c>
      <c r="I106" s="3"/>
      <c r="J106" s="26">
        <v>197.5</v>
      </c>
      <c r="K106" s="26">
        <v>0</v>
      </c>
      <c r="L106" s="26">
        <f t="shared" si="11"/>
        <v>197.5</v>
      </c>
      <c r="M106" s="12"/>
      <c r="N106" s="11">
        <v>13490.014683544303</v>
      </c>
      <c r="O106" s="11">
        <v>13490.01</v>
      </c>
      <c r="P106" s="11">
        <v>7793.23</v>
      </c>
      <c r="Q106" s="11"/>
      <c r="R106" s="11">
        <f t="shared" si="15"/>
        <v>-5.31</v>
      </c>
      <c r="S106" s="11">
        <v>-3.07</v>
      </c>
      <c r="U106" s="22">
        <f t="shared" si="13"/>
        <v>13484.71</v>
      </c>
      <c r="V106" s="22">
        <f t="shared" si="12"/>
        <v>13484.7</v>
      </c>
      <c r="W106" s="22">
        <f t="shared" si="16"/>
        <v>7790.16</v>
      </c>
    </row>
    <row r="107" spans="1:23" ht="12">
      <c r="A107" s="1" t="s">
        <v>82</v>
      </c>
      <c r="B107" s="1" t="s">
        <v>83</v>
      </c>
      <c r="C107" s="11">
        <v>3425315.32</v>
      </c>
      <c r="D107" s="3">
        <v>1347.513586468562</v>
      </c>
      <c r="E107" s="3">
        <v>0</v>
      </c>
      <c r="F107" s="3">
        <f>C107-D107-E107</f>
        <v>3423967.8064135313</v>
      </c>
      <c r="G107" s="3">
        <f t="shared" si="14"/>
        <v>0</v>
      </c>
      <c r="H107" s="3">
        <f>D107-G107</f>
        <v>1347.513586468562</v>
      </c>
      <c r="I107" s="3"/>
      <c r="J107" s="26">
        <v>308.9</v>
      </c>
      <c r="K107" s="26">
        <v>0</v>
      </c>
      <c r="L107" s="26">
        <f t="shared" si="11"/>
        <v>308.9</v>
      </c>
      <c r="M107" s="12"/>
      <c r="N107" s="11">
        <v>11088.751440595663</v>
      </c>
      <c r="O107" s="11">
        <v>11088.75</v>
      </c>
      <c r="P107" s="11">
        <v>7793.23</v>
      </c>
      <c r="Q107" s="11"/>
      <c r="R107" s="11">
        <f t="shared" si="15"/>
        <v>-4.36</v>
      </c>
      <c r="S107" s="11">
        <v>-3.07</v>
      </c>
      <c r="U107" s="22">
        <f t="shared" si="13"/>
        <v>11084.39</v>
      </c>
      <c r="V107" s="22">
        <f t="shared" si="12"/>
        <v>11084.39</v>
      </c>
      <c r="W107" s="22">
        <f t="shared" si="16"/>
        <v>7790.16</v>
      </c>
    </row>
    <row r="108" spans="1:23" ht="12">
      <c r="A108" s="1" t="s">
        <v>82</v>
      </c>
      <c r="B108" s="1" t="s">
        <v>81</v>
      </c>
      <c r="C108" s="11">
        <v>2292171.17</v>
      </c>
      <c r="D108" s="3">
        <v>901.7364842447672</v>
      </c>
      <c r="E108" s="3">
        <v>0</v>
      </c>
      <c r="F108" s="3">
        <f>C108-D108-E108</f>
        <v>2291269.433515755</v>
      </c>
      <c r="G108" s="3">
        <f t="shared" si="14"/>
        <v>0</v>
      </c>
      <c r="H108" s="3">
        <f>D108-G108</f>
        <v>901.7364842447672</v>
      </c>
      <c r="I108" s="3"/>
      <c r="J108" s="26">
        <v>158</v>
      </c>
      <c r="K108" s="26">
        <v>0</v>
      </c>
      <c r="L108" s="26">
        <f t="shared" si="11"/>
        <v>158</v>
      </c>
      <c r="M108" s="12"/>
      <c r="N108" s="11">
        <v>14507.41246835443</v>
      </c>
      <c r="O108" s="11">
        <v>14507.41</v>
      </c>
      <c r="P108" s="11">
        <v>7793.23</v>
      </c>
      <c r="Q108" s="11"/>
      <c r="R108" s="11">
        <f t="shared" si="15"/>
        <v>-5.71</v>
      </c>
      <c r="S108" s="11">
        <v>-3.07</v>
      </c>
      <c r="U108" s="22">
        <f t="shared" si="13"/>
        <v>14501.71</v>
      </c>
      <c r="V108" s="22">
        <f t="shared" si="12"/>
        <v>14501.7</v>
      </c>
      <c r="W108" s="22">
        <f t="shared" si="16"/>
        <v>7790.16</v>
      </c>
    </row>
    <row r="109" spans="1:23" ht="12">
      <c r="A109" s="1" t="s">
        <v>79</v>
      </c>
      <c r="B109" s="1" t="s">
        <v>80</v>
      </c>
      <c r="C109" s="11">
        <v>2387091.46</v>
      </c>
      <c r="D109" s="3">
        <v>939.0779750148888</v>
      </c>
      <c r="E109" s="3">
        <v>0</v>
      </c>
      <c r="F109" s="3">
        <f>C109-D109-E109</f>
        <v>2386152.3820249853</v>
      </c>
      <c r="G109" s="3">
        <f t="shared" si="14"/>
        <v>0</v>
      </c>
      <c r="H109" s="3">
        <f>D109-G109</f>
        <v>939.0779750148888</v>
      </c>
      <c r="I109" s="3"/>
      <c r="J109" s="26">
        <v>164.3</v>
      </c>
      <c r="K109" s="26">
        <v>0</v>
      </c>
      <c r="L109" s="26">
        <f t="shared" si="11"/>
        <v>164.3</v>
      </c>
      <c r="M109" s="12"/>
      <c r="N109" s="11">
        <v>14528.858551430309</v>
      </c>
      <c r="O109" s="11">
        <v>14528.86</v>
      </c>
      <c r="P109" s="11">
        <v>7793.23</v>
      </c>
      <c r="Q109" s="11"/>
      <c r="R109" s="11">
        <f t="shared" si="15"/>
        <v>-5.72</v>
      </c>
      <c r="S109" s="11">
        <v>-3.07</v>
      </c>
      <c r="U109" s="22">
        <f t="shared" si="13"/>
        <v>14523.14</v>
      </c>
      <c r="V109" s="22">
        <f t="shared" si="12"/>
        <v>14523.14</v>
      </c>
      <c r="W109" s="22">
        <f t="shared" si="16"/>
        <v>7790.16</v>
      </c>
    </row>
    <row r="110" spans="1:23" ht="12">
      <c r="A110" s="1" t="s">
        <v>79</v>
      </c>
      <c r="B110" s="1" t="s">
        <v>81</v>
      </c>
      <c r="C110" s="11">
        <v>4130466.01</v>
      </c>
      <c r="D110" s="3">
        <v>1624.9187438082608</v>
      </c>
      <c r="E110" s="3">
        <v>0</v>
      </c>
      <c r="F110" s="3">
        <f>C110-D110-E110</f>
        <v>4128841.0912561915</v>
      </c>
      <c r="G110" s="3">
        <f t="shared" si="14"/>
        <v>0</v>
      </c>
      <c r="H110" s="3">
        <f>D110-G110</f>
        <v>1624.9187438082608</v>
      </c>
      <c r="I110" s="3"/>
      <c r="J110" s="26">
        <v>430.5</v>
      </c>
      <c r="K110" s="26">
        <v>0</v>
      </c>
      <c r="L110" s="26">
        <f t="shared" si="11"/>
        <v>430.5</v>
      </c>
      <c r="M110" s="12"/>
      <c r="N110" s="11">
        <v>9594.578420441347</v>
      </c>
      <c r="O110" s="11">
        <v>9594.58</v>
      </c>
      <c r="P110" s="11">
        <v>7793.23</v>
      </c>
      <c r="Q110" s="11"/>
      <c r="R110" s="11">
        <f t="shared" si="15"/>
        <v>-3.77</v>
      </c>
      <c r="S110" s="11">
        <v>-3.07</v>
      </c>
      <c r="U110" s="22">
        <f t="shared" si="13"/>
        <v>9590.8</v>
      </c>
      <c r="V110" s="22">
        <f t="shared" si="12"/>
        <v>9590.81</v>
      </c>
      <c r="W110" s="22">
        <f t="shared" si="16"/>
        <v>7790.16</v>
      </c>
    </row>
    <row r="111" spans="1:23" ht="12">
      <c r="A111" s="1" t="s">
        <v>79</v>
      </c>
      <c r="B111" s="1" t="s">
        <v>78</v>
      </c>
      <c r="C111" s="11">
        <v>172832641.47320002</v>
      </c>
      <c r="D111" s="3">
        <v>67992.08563677194</v>
      </c>
      <c r="E111" s="3">
        <v>0</v>
      </c>
      <c r="F111" s="3">
        <f>C111-D111-E111</f>
        <v>172764649.38756326</v>
      </c>
      <c r="G111" s="3">
        <f t="shared" si="14"/>
        <v>75.21499999999999</v>
      </c>
      <c r="H111" s="3">
        <f>D111-G111</f>
        <v>67916.87063677194</v>
      </c>
      <c r="I111" s="3"/>
      <c r="J111" s="26">
        <v>21432.039999999997</v>
      </c>
      <c r="K111" s="26">
        <v>24.5</v>
      </c>
      <c r="L111" s="26">
        <f t="shared" si="11"/>
        <v>21407.539999999997</v>
      </c>
      <c r="M111" s="12"/>
      <c r="N111" s="11">
        <v>8064.230604872286</v>
      </c>
      <c r="O111" s="11">
        <v>8064.53</v>
      </c>
      <c r="P111" s="11">
        <v>7793.23</v>
      </c>
      <c r="Q111" s="11"/>
      <c r="R111" s="11">
        <f t="shared" si="15"/>
        <v>-3.17</v>
      </c>
      <c r="S111" s="11">
        <v>-3.07</v>
      </c>
      <c r="U111" s="22">
        <f t="shared" si="13"/>
        <v>8061.05</v>
      </c>
      <c r="V111" s="22">
        <f t="shared" si="12"/>
        <v>8061.36</v>
      </c>
      <c r="W111" s="22">
        <f t="shared" si="16"/>
        <v>7790.16</v>
      </c>
    </row>
    <row r="112" spans="1:23" ht="12">
      <c r="A112" s="1" t="s">
        <v>77</v>
      </c>
      <c r="B112" s="1" t="s">
        <v>76</v>
      </c>
      <c r="C112" s="11">
        <v>1548664.11</v>
      </c>
      <c r="D112" s="3">
        <v>609.2419920923495</v>
      </c>
      <c r="E112" s="3">
        <v>0</v>
      </c>
      <c r="F112" s="3">
        <f>C112-D112-E112</f>
        <v>1548054.8680079076</v>
      </c>
      <c r="G112" s="3">
        <f t="shared" si="14"/>
        <v>0</v>
      </c>
      <c r="H112" s="3">
        <f>D112-G112</f>
        <v>609.2419920923495</v>
      </c>
      <c r="I112" s="3"/>
      <c r="J112" s="26">
        <v>92.3</v>
      </c>
      <c r="K112" s="26">
        <v>0</v>
      </c>
      <c r="L112" s="26">
        <f t="shared" si="11"/>
        <v>92.3</v>
      </c>
      <c r="M112" s="12"/>
      <c r="N112" s="11">
        <v>16778.592741061755</v>
      </c>
      <c r="O112" s="11">
        <v>16778.59</v>
      </c>
      <c r="P112" s="11">
        <v>7793.23</v>
      </c>
      <c r="Q112" s="11"/>
      <c r="R112" s="11">
        <f t="shared" si="15"/>
        <v>-6.6</v>
      </c>
      <c r="S112" s="11">
        <v>-3.07</v>
      </c>
      <c r="U112" s="22">
        <f t="shared" si="13"/>
        <v>16771.99</v>
      </c>
      <c r="V112" s="22">
        <f t="shared" si="12"/>
        <v>16771.99</v>
      </c>
      <c r="W112" s="22">
        <f t="shared" si="16"/>
        <v>7790.16</v>
      </c>
    </row>
    <row r="113" spans="1:23" ht="12">
      <c r="A113" s="1" t="s">
        <v>31</v>
      </c>
      <c r="B113" s="1" t="s">
        <v>31</v>
      </c>
      <c r="C113" s="11">
        <v>17269380.6</v>
      </c>
      <c r="D113" s="3">
        <v>6793.746798293772</v>
      </c>
      <c r="E113" s="3">
        <v>0</v>
      </c>
      <c r="F113" s="3">
        <f>C113-D113-E113</f>
        <v>17262586.853201706</v>
      </c>
      <c r="G113" s="3">
        <f t="shared" si="14"/>
        <v>0</v>
      </c>
      <c r="H113" s="3">
        <f>D113-G113</f>
        <v>6793.746798293772</v>
      </c>
      <c r="I113" s="3"/>
      <c r="J113" s="26">
        <v>2141.4</v>
      </c>
      <c r="K113" s="26">
        <v>0</v>
      </c>
      <c r="L113" s="26">
        <f t="shared" si="11"/>
        <v>2141.4</v>
      </c>
      <c r="M113" s="12"/>
      <c r="N113" s="11">
        <v>8064.528159148221</v>
      </c>
      <c r="O113" s="11">
        <v>8064.53</v>
      </c>
      <c r="P113" s="11">
        <v>7793.23</v>
      </c>
      <c r="Q113" s="11"/>
      <c r="R113" s="11">
        <f t="shared" si="15"/>
        <v>-3.17</v>
      </c>
      <c r="S113" s="11">
        <v>-3.07</v>
      </c>
      <c r="U113" s="22">
        <f t="shared" si="13"/>
        <v>8061.36</v>
      </c>
      <c r="V113" s="22">
        <f t="shared" si="12"/>
        <v>8061.36</v>
      </c>
      <c r="W113" s="22">
        <f t="shared" si="16"/>
        <v>7790.16</v>
      </c>
    </row>
    <row r="114" spans="1:23" ht="12">
      <c r="A114" s="1" t="s">
        <v>74</v>
      </c>
      <c r="B114" s="1" t="s">
        <v>74</v>
      </c>
      <c r="C114" s="11">
        <v>22770285.04</v>
      </c>
      <c r="D114" s="3">
        <v>8957.793835798406</v>
      </c>
      <c r="E114" s="3">
        <v>0</v>
      </c>
      <c r="F114" s="3">
        <f>C114-D114-E114</f>
        <v>22761327.2461642</v>
      </c>
      <c r="G114" s="3">
        <f t="shared" si="14"/>
        <v>9.209999999999999</v>
      </c>
      <c r="H114" s="3">
        <f>D114-G114</f>
        <v>8948.583835798407</v>
      </c>
      <c r="I114" s="3"/>
      <c r="J114" s="26">
        <v>2767</v>
      </c>
      <c r="K114" s="26">
        <v>3</v>
      </c>
      <c r="L114" s="26">
        <f t="shared" si="11"/>
        <v>2764</v>
      </c>
      <c r="M114" s="12"/>
      <c r="N114" s="11">
        <v>8229.232034694614</v>
      </c>
      <c r="O114" s="11">
        <v>8229.71</v>
      </c>
      <c r="P114" s="11">
        <v>7793.23</v>
      </c>
      <c r="Q114" s="11"/>
      <c r="R114" s="11">
        <f t="shared" si="15"/>
        <v>-3.24</v>
      </c>
      <c r="S114" s="11">
        <v>-3.07</v>
      </c>
      <c r="U114" s="22">
        <f t="shared" si="13"/>
        <v>8225.99</v>
      </c>
      <c r="V114" s="22">
        <f t="shared" si="12"/>
        <v>8226.47</v>
      </c>
      <c r="W114" s="22">
        <f t="shared" si="16"/>
        <v>7790.16</v>
      </c>
    </row>
    <row r="115" spans="1:23" ht="12">
      <c r="A115" s="1" t="s">
        <v>206</v>
      </c>
      <c r="B115" s="1" t="s">
        <v>75</v>
      </c>
      <c r="C115" s="11">
        <v>6262529.2</v>
      </c>
      <c r="D115" s="3">
        <v>2463.6690039549685</v>
      </c>
      <c r="E115" s="3">
        <v>0</v>
      </c>
      <c r="F115" s="3">
        <f>C115-D115-E115</f>
        <v>6260065.530996045</v>
      </c>
      <c r="G115" s="3">
        <f t="shared" si="14"/>
        <v>3.07</v>
      </c>
      <c r="H115" s="3">
        <f>D115-G115</f>
        <v>2460.5990039549683</v>
      </c>
      <c r="I115" s="3"/>
      <c r="J115" s="26">
        <v>690.1</v>
      </c>
      <c r="K115" s="26">
        <v>1</v>
      </c>
      <c r="L115" s="26">
        <f t="shared" si="11"/>
        <v>689.1</v>
      </c>
      <c r="M115" s="12"/>
      <c r="N115" s="11">
        <v>9074.81408491523</v>
      </c>
      <c r="O115" s="11">
        <v>9076.67</v>
      </c>
      <c r="P115" s="11">
        <v>7793.23</v>
      </c>
      <c r="Q115" s="11"/>
      <c r="R115" s="11">
        <f t="shared" si="15"/>
        <v>-3.57</v>
      </c>
      <c r="S115" s="11">
        <v>-3.07</v>
      </c>
      <c r="U115" s="22">
        <f t="shared" si="13"/>
        <v>9071.24</v>
      </c>
      <c r="V115" s="22">
        <f t="shared" si="12"/>
        <v>9073.1</v>
      </c>
      <c r="W115" s="22">
        <f t="shared" si="16"/>
        <v>7790.16</v>
      </c>
    </row>
    <row r="116" spans="1:23" ht="12">
      <c r="A116" s="1" t="s">
        <v>74</v>
      </c>
      <c r="B116" s="1" t="s">
        <v>73</v>
      </c>
      <c r="C116" s="11">
        <v>4558794.78</v>
      </c>
      <c r="D116" s="3">
        <v>1793.422599111827</v>
      </c>
      <c r="E116" s="3">
        <v>0</v>
      </c>
      <c r="F116" s="3">
        <f>C116-D116-E116</f>
        <v>4557001.357400889</v>
      </c>
      <c r="G116" s="3">
        <f t="shared" si="14"/>
        <v>0</v>
      </c>
      <c r="H116" s="3">
        <f>D116-G116</f>
        <v>1793.422599111827</v>
      </c>
      <c r="I116" s="3"/>
      <c r="J116" s="26">
        <v>481.5</v>
      </c>
      <c r="K116" s="26">
        <v>0</v>
      </c>
      <c r="L116" s="26">
        <f t="shared" si="11"/>
        <v>481.5</v>
      </c>
      <c r="M116" s="12"/>
      <c r="N116" s="11">
        <v>9467.901931464176</v>
      </c>
      <c r="O116" s="11">
        <v>9467.9</v>
      </c>
      <c r="P116" s="11">
        <v>7793.23</v>
      </c>
      <c r="Q116" s="11"/>
      <c r="R116" s="11">
        <f t="shared" si="15"/>
        <v>-3.72</v>
      </c>
      <c r="S116" s="11">
        <v>-3.07</v>
      </c>
      <c r="U116" s="22">
        <f t="shared" si="13"/>
        <v>9464.18</v>
      </c>
      <c r="V116" s="22">
        <f t="shared" si="12"/>
        <v>9464.18</v>
      </c>
      <c r="W116" s="22">
        <f t="shared" si="16"/>
        <v>7790.16</v>
      </c>
    </row>
    <row r="117" spans="1:23" ht="12">
      <c r="A117" s="1" t="s">
        <v>72</v>
      </c>
      <c r="B117" s="1" t="s">
        <v>72</v>
      </c>
      <c r="C117" s="11">
        <v>50266919.980000004</v>
      </c>
      <c r="D117" s="3">
        <v>19774.926187810943</v>
      </c>
      <c r="E117" s="3">
        <v>0</v>
      </c>
      <c r="F117" s="3">
        <f>C117-D117-E117</f>
        <v>50247145.05381219</v>
      </c>
      <c r="G117" s="3">
        <f t="shared" si="14"/>
        <v>0</v>
      </c>
      <c r="H117" s="3">
        <f>D117-G117</f>
        <v>19774.926187810943</v>
      </c>
      <c r="I117" s="3"/>
      <c r="J117" s="26">
        <v>5998.9</v>
      </c>
      <c r="K117" s="26">
        <v>0</v>
      </c>
      <c r="L117" s="26">
        <f t="shared" si="11"/>
        <v>5998.9</v>
      </c>
      <c r="M117" s="12"/>
      <c r="N117" s="11">
        <v>8379.356211972196</v>
      </c>
      <c r="O117" s="11">
        <v>8379.36</v>
      </c>
      <c r="P117" s="11">
        <v>7793.23</v>
      </c>
      <c r="Q117" s="11"/>
      <c r="R117" s="11">
        <f t="shared" si="15"/>
        <v>-3.3</v>
      </c>
      <c r="S117" s="11">
        <v>-3.07</v>
      </c>
      <c r="U117" s="22">
        <f t="shared" si="13"/>
        <v>8376.06</v>
      </c>
      <c r="V117" s="22">
        <f t="shared" si="12"/>
        <v>8376.06</v>
      </c>
      <c r="W117" s="22">
        <f t="shared" si="16"/>
        <v>7790.16</v>
      </c>
    </row>
    <row r="118" spans="1:23" ht="12">
      <c r="A118" s="1" t="s">
        <v>72</v>
      </c>
      <c r="B118" s="1" t="s">
        <v>71</v>
      </c>
      <c r="C118" s="11">
        <v>3468609.3000000003</v>
      </c>
      <c r="D118" s="3">
        <v>1364.5453691840578</v>
      </c>
      <c r="E118" s="3">
        <v>0</v>
      </c>
      <c r="F118" s="3">
        <f>C118-D118-E118</f>
        <v>3467244.754630816</v>
      </c>
      <c r="G118" s="3">
        <f t="shared" si="14"/>
        <v>0</v>
      </c>
      <c r="H118" s="3">
        <f>D118-G118</f>
        <v>1364.5453691840578</v>
      </c>
      <c r="I118" s="3"/>
      <c r="J118" s="26">
        <v>267.2</v>
      </c>
      <c r="K118" s="26">
        <v>0</v>
      </c>
      <c r="L118" s="26">
        <f t="shared" si="11"/>
        <v>267.2</v>
      </c>
      <c r="M118" s="12"/>
      <c r="N118" s="11">
        <v>12981.322230538924</v>
      </c>
      <c r="O118" s="11">
        <v>12981.32</v>
      </c>
      <c r="P118" s="11">
        <v>7793.23</v>
      </c>
      <c r="Q118" s="11"/>
      <c r="R118" s="11">
        <f t="shared" si="15"/>
        <v>-5.11</v>
      </c>
      <c r="S118" s="11">
        <v>-3.07</v>
      </c>
      <c r="U118" s="22">
        <f t="shared" si="13"/>
        <v>12976.22</v>
      </c>
      <c r="V118" s="22">
        <f t="shared" si="12"/>
        <v>12976.21</v>
      </c>
      <c r="W118" s="22">
        <f t="shared" si="16"/>
        <v>7790.16</v>
      </c>
    </row>
    <row r="119" spans="1:23" ht="12">
      <c r="A119" s="1" t="s">
        <v>68</v>
      </c>
      <c r="B119" s="1" t="s">
        <v>70</v>
      </c>
      <c r="C119" s="11">
        <v>12908230.909999998</v>
      </c>
      <c r="D119" s="3">
        <v>5078.077462514735</v>
      </c>
      <c r="E119" s="3">
        <v>0</v>
      </c>
      <c r="F119" s="3">
        <f>C119-D119-E119</f>
        <v>12903152.832537483</v>
      </c>
      <c r="G119" s="3">
        <f t="shared" si="14"/>
        <v>0</v>
      </c>
      <c r="H119" s="3">
        <f>D119-G119</f>
        <v>5078.077462514735</v>
      </c>
      <c r="I119" s="3"/>
      <c r="J119" s="26">
        <v>1488.2</v>
      </c>
      <c r="K119" s="26">
        <v>0</v>
      </c>
      <c r="L119" s="26">
        <f t="shared" si="11"/>
        <v>1488.2</v>
      </c>
      <c r="M119" s="12"/>
      <c r="N119" s="11">
        <v>8673.72054159387</v>
      </c>
      <c r="O119" s="11">
        <v>8673.72</v>
      </c>
      <c r="P119" s="11">
        <v>7793.23</v>
      </c>
      <c r="Q119" s="11"/>
      <c r="R119" s="11">
        <f t="shared" si="15"/>
        <v>-3.41</v>
      </c>
      <c r="S119" s="11">
        <v>-3.07</v>
      </c>
      <c r="U119" s="22">
        <f t="shared" si="13"/>
        <v>8670.31</v>
      </c>
      <c r="V119" s="22">
        <f t="shared" si="12"/>
        <v>8670.31</v>
      </c>
      <c r="W119" s="22">
        <f t="shared" si="16"/>
        <v>7790.16</v>
      </c>
    </row>
    <row r="120" spans="1:23" ht="12">
      <c r="A120" s="1" t="s">
        <v>68</v>
      </c>
      <c r="B120" s="1" t="s">
        <v>207</v>
      </c>
      <c r="C120" s="11">
        <v>28458681.13</v>
      </c>
      <c r="D120" s="3">
        <v>11195.599789525797</v>
      </c>
      <c r="E120" s="3">
        <v>0</v>
      </c>
      <c r="F120" s="3">
        <f>C120-D120-E120</f>
        <v>28447485.530210473</v>
      </c>
      <c r="G120" s="3">
        <f t="shared" si="14"/>
        <v>0</v>
      </c>
      <c r="H120" s="3">
        <f>D120-G120</f>
        <v>11195.599789525797</v>
      </c>
      <c r="I120" s="3"/>
      <c r="J120" s="26">
        <v>3326.5</v>
      </c>
      <c r="K120" s="26">
        <v>0</v>
      </c>
      <c r="L120" s="26">
        <f t="shared" si="11"/>
        <v>3326.5</v>
      </c>
      <c r="M120" s="12"/>
      <c r="N120" s="11">
        <v>8555.142380880805</v>
      </c>
      <c r="O120" s="11">
        <v>8555.14</v>
      </c>
      <c r="P120" s="11">
        <v>7793.23</v>
      </c>
      <c r="Q120" s="11"/>
      <c r="R120" s="11">
        <f t="shared" si="15"/>
        <v>-3.37</v>
      </c>
      <c r="S120" s="11">
        <v>-3.07</v>
      </c>
      <c r="U120" s="22">
        <f t="shared" si="13"/>
        <v>8551.78</v>
      </c>
      <c r="V120" s="22">
        <f t="shared" si="12"/>
        <v>8551.77</v>
      </c>
      <c r="W120" s="22">
        <f t="shared" si="16"/>
        <v>7790.16</v>
      </c>
    </row>
    <row r="121" spans="1:23" ht="12">
      <c r="A121" s="1" t="s">
        <v>68</v>
      </c>
      <c r="B121" s="1" t="s">
        <v>69</v>
      </c>
      <c r="C121" s="11">
        <v>2803051.97</v>
      </c>
      <c r="D121" s="3">
        <v>1102.7161765511469</v>
      </c>
      <c r="E121" s="3">
        <v>0</v>
      </c>
      <c r="F121" s="3">
        <f>C121-D121-E121</f>
        <v>2801949.253823449</v>
      </c>
      <c r="G121" s="3">
        <f t="shared" si="14"/>
        <v>0</v>
      </c>
      <c r="H121" s="3">
        <f>D121-G121</f>
        <v>1102.7161765511469</v>
      </c>
      <c r="I121" s="3"/>
      <c r="J121" s="26">
        <v>205.4</v>
      </c>
      <c r="K121" s="26">
        <v>0</v>
      </c>
      <c r="L121" s="26">
        <f t="shared" si="11"/>
        <v>205.4</v>
      </c>
      <c r="M121" s="12"/>
      <c r="N121" s="11">
        <v>13646.796348588121</v>
      </c>
      <c r="O121" s="11">
        <v>13646.8</v>
      </c>
      <c r="P121" s="11">
        <v>7793.23</v>
      </c>
      <c r="Q121" s="11"/>
      <c r="R121" s="11">
        <f t="shared" si="15"/>
        <v>-5.37</v>
      </c>
      <c r="S121" s="11">
        <v>-3.07</v>
      </c>
      <c r="U121" s="22">
        <f t="shared" si="13"/>
        <v>13641.43</v>
      </c>
      <c r="V121" s="22">
        <f t="shared" si="12"/>
        <v>13641.43</v>
      </c>
      <c r="W121" s="22">
        <f t="shared" si="16"/>
        <v>7790.16</v>
      </c>
    </row>
    <row r="122" spans="1:23" ht="12">
      <c r="A122" s="1" t="s">
        <v>68</v>
      </c>
      <c r="B122" s="1" t="s">
        <v>67</v>
      </c>
      <c r="C122" s="11">
        <v>6242243.13</v>
      </c>
      <c r="D122" s="3">
        <v>2455.6884963557286</v>
      </c>
      <c r="E122" s="3">
        <v>0</v>
      </c>
      <c r="F122" s="3">
        <f>C122-D122-E122</f>
        <v>6239787.441503644</v>
      </c>
      <c r="G122" s="3">
        <f t="shared" si="14"/>
        <v>0</v>
      </c>
      <c r="H122" s="3">
        <f>D122-G122</f>
        <v>2455.6884963557286</v>
      </c>
      <c r="I122" s="3"/>
      <c r="J122" s="26">
        <v>688</v>
      </c>
      <c r="K122" s="26">
        <v>0</v>
      </c>
      <c r="L122" s="26">
        <f t="shared" si="11"/>
        <v>688</v>
      </c>
      <c r="M122" s="12"/>
      <c r="N122" s="11">
        <v>9073.027805232558</v>
      </c>
      <c r="O122" s="11">
        <v>9073.03</v>
      </c>
      <c r="P122" s="11">
        <v>7793.23</v>
      </c>
      <c r="Q122" s="11"/>
      <c r="R122" s="11">
        <f t="shared" si="15"/>
        <v>-3.57</v>
      </c>
      <c r="S122" s="11">
        <v>-3.07</v>
      </c>
      <c r="U122" s="22">
        <f t="shared" si="13"/>
        <v>9069.46</v>
      </c>
      <c r="V122" s="22">
        <f t="shared" si="12"/>
        <v>9069.46</v>
      </c>
      <c r="W122" s="22">
        <f t="shared" si="16"/>
        <v>7790.16</v>
      </c>
    </row>
    <row r="123" spans="1:23" ht="12">
      <c r="A123" s="1" t="s">
        <v>61</v>
      </c>
      <c r="B123" s="1" t="s">
        <v>66</v>
      </c>
      <c r="C123" s="11">
        <v>13260849.6</v>
      </c>
      <c r="D123" s="3">
        <v>5216.797093038487</v>
      </c>
      <c r="E123" s="3">
        <v>0</v>
      </c>
      <c r="F123" s="3">
        <f>C123-D123-E123</f>
        <v>13255632.80290696</v>
      </c>
      <c r="G123" s="3">
        <f t="shared" si="14"/>
        <v>0</v>
      </c>
      <c r="H123" s="3">
        <f>D123-G123</f>
        <v>5216.797093038487</v>
      </c>
      <c r="I123" s="3"/>
      <c r="J123" s="26">
        <v>1475</v>
      </c>
      <c r="K123" s="26">
        <v>0</v>
      </c>
      <c r="L123" s="26">
        <f t="shared" si="11"/>
        <v>1475</v>
      </c>
      <c r="M123" s="12"/>
      <c r="N123" s="11">
        <v>8990.406508474576</v>
      </c>
      <c r="O123" s="11">
        <v>8990.41</v>
      </c>
      <c r="P123" s="11">
        <v>7793.23</v>
      </c>
      <c r="Q123" s="11"/>
      <c r="R123" s="11">
        <f t="shared" si="15"/>
        <v>-3.54</v>
      </c>
      <c r="S123" s="11">
        <v>-3.07</v>
      </c>
      <c r="U123" s="22">
        <f t="shared" si="13"/>
        <v>8986.87</v>
      </c>
      <c r="V123" s="22">
        <f t="shared" si="12"/>
        <v>8986.87</v>
      </c>
      <c r="W123" s="22">
        <f t="shared" si="16"/>
        <v>7790.16</v>
      </c>
    </row>
    <row r="124" spans="1:23" ht="12">
      <c r="A124" s="1" t="s">
        <v>61</v>
      </c>
      <c r="B124" s="1" t="s">
        <v>65</v>
      </c>
      <c r="C124" s="11">
        <v>7512732.8100000005</v>
      </c>
      <c r="D124" s="3">
        <v>2955.497111134031</v>
      </c>
      <c r="E124" s="3">
        <v>0</v>
      </c>
      <c r="F124" s="3">
        <f>C124-D124-E124</f>
        <v>7509777.312888866</v>
      </c>
      <c r="G124" s="3">
        <f t="shared" si="14"/>
        <v>0</v>
      </c>
      <c r="H124" s="3">
        <f>D124-G124</f>
        <v>2955.497111134031</v>
      </c>
      <c r="I124" s="3"/>
      <c r="J124" s="26">
        <v>813.9</v>
      </c>
      <c r="K124" s="26">
        <v>0</v>
      </c>
      <c r="L124" s="26">
        <f t="shared" si="11"/>
        <v>813.9</v>
      </c>
      <c r="M124" s="12"/>
      <c r="N124" s="11">
        <v>9230.535458901586</v>
      </c>
      <c r="O124" s="11">
        <v>9230.54</v>
      </c>
      <c r="P124" s="11">
        <v>7793.23</v>
      </c>
      <c r="Q124" s="11"/>
      <c r="R124" s="11">
        <f t="shared" si="15"/>
        <v>-3.63</v>
      </c>
      <c r="S124" s="11">
        <v>-3.07</v>
      </c>
      <c r="U124" s="22">
        <f t="shared" si="13"/>
        <v>9226.9</v>
      </c>
      <c r="V124" s="22">
        <f t="shared" si="12"/>
        <v>9226.91</v>
      </c>
      <c r="W124" s="22">
        <f t="shared" si="16"/>
        <v>7790.16</v>
      </c>
    </row>
    <row r="125" spans="1:23" ht="12">
      <c r="A125" s="1" t="s">
        <v>61</v>
      </c>
      <c r="B125" s="1" t="s">
        <v>64</v>
      </c>
      <c r="C125" s="11">
        <v>2506722.9699999997</v>
      </c>
      <c r="D125" s="3">
        <v>986.1408203399578</v>
      </c>
      <c r="E125" s="3">
        <v>0</v>
      </c>
      <c r="F125" s="3">
        <f>C125-D125-E125</f>
        <v>2505736.82917966</v>
      </c>
      <c r="G125" s="3">
        <f t="shared" si="14"/>
        <v>0</v>
      </c>
      <c r="H125" s="3">
        <f>D125-G125</f>
        <v>986.1408203399578</v>
      </c>
      <c r="I125" s="3"/>
      <c r="J125" s="26">
        <v>167</v>
      </c>
      <c r="K125" s="26">
        <v>0</v>
      </c>
      <c r="L125" s="26">
        <f t="shared" si="11"/>
        <v>167</v>
      </c>
      <c r="M125" s="12"/>
      <c r="N125" s="11">
        <v>15010.31718562874</v>
      </c>
      <c r="O125" s="11">
        <v>15010.32</v>
      </c>
      <c r="P125" s="11">
        <v>7793.23</v>
      </c>
      <c r="Q125" s="11"/>
      <c r="R125" s="11">
        <f t="shared" si="15"/>
        <v>-5.91</v>
      </c>
      <c r="S125" s="11">
        <v>-3.07</v>
      </c>
      <c r="U125" s="22">
        <f t="shared" si="13"/>
        <v>15004.41</v>
      </c>
      <c r="V125" s="22">
        <f t="shared" si="12"/>
        <v>15004.41</v>
      </c>
      <c r="W125" s="22">
        <f t="shared" si="16"/>
        <v>7790.16</v>
      </c>
    </row>
    <row r="126" spans="1:23" ht="12">
      <c r="A126" s="1" t="s">
        <v>61</v>
      </c>
      <c r="B126" s="1" t="s">
        <v>63</v>
      </c>
      <c r="C126" s="11">
        <v>3941869.5900000003</v>
      </c>
      <c r="D126" s="3">
        <v>1550.7252128286573</v>
      </c>
      <c r="E126" s="3">
        <v>0</v>
      </c>
      <c r="F126" s="3">
        <f>C126-D126-E126</f>
        <v>3940318.8647871716</v>
      </c>
      <c r="G126" s="3">
        <f t="shared" si="14"/>
        <v>0</v>
      </c>
      <c r="H126" s="3">
        <f>D126-G126</f>
        <v>1550.7252128286573</v>
      </c>
      <c r="I126" s="3"/>
      <c r="J126" s="26">
        <v>391.5</v>
      </c>
      <c r="K126" s="26">
        <v>0</v>
      </c>
      <c r="L126" s="26">
        <f t="shared" si="11"/>
        <v>391.5</v>
      </c>
      <c r="M126" s="12"/>
      <c r="N126" s="11">
        <v>10068.632413793104</v>
      </c>
      <c r="O126" s="11">
        <v>10068.63</v>
      </c>
      <c r="P126" s="11">
        <v>7793.23</v>
      </c>
      <c r="Q126" s="11"/>
      <c r="R126" s="11">
        <f t="shared" si="15"/>
        <v>-3.96</v>
      </c>
      <c r="S126" s="11">
        <v>-3.07</v>
      </c>
      <c r="U126" s="22">
        <f t="shared" si="13"/>
        <v>10064.67</v>
      </c>
      <c r="V126" s="22">
        <f t="shared" si="12"/>
        <v>10064.67</v>
      </c>
      <c r="W126" s="22">
        <f t="shared" si="16"/>
        <v>7790.16</v>
      </c>
    </row>
    <row r="127" spans="1:23" ht="12">
      <c r="A127" s="1" t="s">
        <v>61</v>
      </c>
      <c r="B127" s="1" t="s">
        <v>62</v>
      </c>
      <c r="C127" s="11">
        <v>2846960.3</v>
      </c>
      <c r="D127" s="3">
        <v>1119.9896435772848</v>
      </c>
      <c r="E127" s="3">
        <v>0</v>
      </c>
      <c r="F127" s="3">
        <f>C127-D127-E127</f>
        <v>2845840.3103564223</v>
      </c>
      <c r="G127" s="3">
        <f t="shared" si="14"/>
        <v>0</v>
      </c>
      <c r="H127" s="3">
        <f>D127-G127</f>
        <v>1119.9896435772848</v>
      </c>
      <c r="I127" s="3"/>
      <c r="J127" s="26">
        <v>222.5</v>
      </c>
      <c r="K127" s="26">
        <v>0</v>
      </c>
      <c r="L127" s="26">
        <f t="shared" si="11"/>
        <v>222.5</v>
      </c>
      <c r="M127" s="12"/>
      <c r="N127" s="11">
        <v>12795.327191011234</v>
      </c>
      <c r="O127" s="11">
        <v>12795.33</v>
      </c>
      <c r="P127" s="11">
        <v>7793.23</v>
      </c>
      <c r="Q127" s="11"/>
      <c r="R127" s="11">
        <f t="shared" si="15"/>
        <v>-5.03</v>
      </c>
      <c r="S127" s="11">
        <v>-3.07</v>
      </c>
      <c r="U127" s="22">
        <f t="shared" si="13"/>
        <v>12790.29</v>
      </c>
      <c r="V127" s="22">
        <f t="shared" si="12"/>
        <v>12790.3</v>
      </c>
      <c r="W127" s="22">
        <f t="shared" si="16"/>
        <v>7790.16</v>
      </c>
    </row>
    <row r="128" spans="1:23" ht="12">
      <c r="A128" s="1" t="s">
        <v>61</v>
      </c>
      <c r="B128" s="1" t="s">
        <v>60</v>
      </c>
      <c r="C128" s="11">
        <v>3738502.94</v>
      </c>
      <c r="D128" s="3">
        <v>1470.721096912813</v>
      </c>
      <c r="E128" s="3">
        <v>0</v>
      </c>
      <c r="F128" s="3">
        <f>C128-D128-E128</f>
        <v>3737032.218903087</v>
      </c>
      <c r="G128" s="3">
        <f t="shared" si="14"/>
        <v>0</v>
      </c>
      <c r="H128" s="3">
        <f>D128-G128</f>
        <v>1470.721096912813</v>
      </c>
      <c r="I128" s="3"/>
      <c r="J128" s="26">
        <v>356.5</v>
      </c>
      <c r="K128" s="26">
        <v>0</v>
      </c>
      <c r="L128" s="26">
        <f t="shared" si="11"/>
        <v>356.5</v>
      </c>
      <c r="M128" s="12"/>
      <c r="N128" s="11">
        <v>10486.684263674613</v>
      </c>
      <c r="O128" s="11">
        <v>10486.68</v>
      </c>
      <c r="P128" s="11">
        <v>7793.23</v>
      </c>
      <c r="Q128" s="11"/>
      <c r="R128" s="11">
        <f t="shared" si="15"/>
        <v>-4.13</v>
      </c>
      <c r="S128" s="11">
        <v>-3.07</v>
      </c>
      <c r="U128" s="22">
        <f t="shared" si="13"/>
        <v>10482.56</v>
      </c>
      <c r="V128" s="22">
        <f t="shared" si="12"/>
        <v>10482.55</v>
      </c>
      <c r="W128" s="22">
        <f t="shared" si="16"/>
        <v>7790.16</v>
      </c>
    </row>
    <row r="129" spans="1:23" ht="12">
      <c r="A129" s="1" t="s">
        <v>59</v>
      </c>
      <c r="B129" s="1" t="s">
        <v>59</v>
      </c>
      <c r="C129" s="11">
        <v>2733940.85</v>
      </c>
      <c r="D129" s="3">
        <v>1075.527972115691</v>
      </c>
      <c r="E129" s="3">
        <v>0</v>
      </c>
      <c r="F129" s="3">
        <f>C129-D129-E129</f>
        <v>2732865.3220278844</v>
      </c>
      <c r="G129" s="3">
        <f t="shared" si="14"/>
        <v>0</v>
      </c>
      <c r="H129" s="3">
        <f>D129-G129</f>
        <v>1075.527972115691</v>
      </c>
      <c r="I129" s="3"/>
      <c r="J129" s="26">
        <v>168.3</v>
      </c>
      <c r="K129" s="26">
        <v>0</v>
      </c>
      <c r="L129" s="26">
        <f t="shared" si="11"/>
        <v>168.3</v>
      </c>
      <c r="M129" s="12"/>
      <c r="N129" s="11">
        <v>16244.449494949495</v>
      </c>
      <c r="O129" s="11">
        <v>16244.45</v>
      </c>
      <c r="P129" s="11">
        <v>7793.23</v>
      </c>
      <c r="Q129" s="11"/>
      <c r="R129" s="11">
        <f t="shared" si="15"/>
        <v>-6.39</v>
      </c>
      <c r="S129" s="11">
        <v>-3.07</v>
      </c>
      <c r="U129" s="22">
        <f t="shared" si="13"/>
        <v>16238.06</v>
      </c>
      <c r="V129" s="22">
        <f t="shared" si="12"/>
        <v>16238.06</v>
      </c>
      <c r="W129" s="22">
        <f t="shared" si="16"/>
        <v>7790.16</v>
      </c>
    </row>
    <row r="130" spans="1:23" ht="12">
      <c r="A130" s="1" t="s">
        <v>59</v>
      </c>
      <c r="B130" s="1" t="s">
        <v>58</v>
      </c>
      <c r="C130" s="11">
        <v>3938814.8999999994</v>
      </c>
      <c r="D130" s="3">
        <v>1549.5235026522491</v>
      </c>
      <c r="E130" s="3">
        <v>0</v>
      </c>
      <c r="F130" s="3">
        <f>C130-D130-E130</f>
        <v>3937265.3764973474</v>
      </c>
      <c r="G130" s="3">
        <f t="shared" si="14"/>
        <v>0</v>
      </c>
      <c r="H130" s="3">
        <f>D130-G130</f>
        <v>1549.5235026522491</v>
      </c>
      <c r="I130" s="3"/>
      <c r="J130" s="26">
        <v>336.3</v>
      </c>
      <c r="K130" s="26">
        <v>0</v>
      </c>
      <c r="L130" s="26">
        <f t="shared" si="11"/>
        <v>336.3</v>
      </c>
      <c r="M130" s="12"/>
      <c r="N130" s="11">
        <v>11712.206066012486</v>
      </c>
      <c r="O130" s="11">
        <v>11712.21</v>
      </c>
      <c r="P130" s="11">
        <v>7793.23</v>
      </c>
      <c r="Q130" s="11"/>
      <c r="R130" s="11">
        <f t="shared" si="15"/>
        <v>-4.61</v>
      </c>
      <c r="S130" s="11">
        <v>-3.07</v>
      </c>
      <c r="U130" s="22">
        <f t="shared" si="13"/>
        <v>11707.6</v>
      </c>
      <c r="V130" s="22">
        <f t="shared" si="12"/>
        <v>11707.6</v>
      </c>
      <c r="W130" s="22">
        <f t="shared" si="16"/>
        <v>7790.16</v>
      </c>
    </row>
    <row r="131" spans="1:23" ht="12">
      <c r="A131" s="1" t="s">
        <v>56</v>
      </c>
      <c r="B131" s="1" t="s">
        <v>57</v>
      </c>
      <c r="C131" s="11">
        <v>8129405.45</v>
      </c>
      <c r="D131" s="3">
        <v>3198.0951446497997</v>
      </c>
      <c r="E131" s="3">
        <v>0</v>
      </c>
      <c r="F131" s="3">
        <f>C131-D131-E131</f>
        <v>8126207.35485535</v>
      </c>
      <c r="G131" s="3">
        <f t="shared" si="14"/>
        <v>3.07</v>
      </c>
      <c r="H131" s="3">
        <f>D131-G131</f>
        <v>3195.0251446497996</v>
      </c>
      <c r="I131" s="3"/>
      <c r="J131" s="26">
        <v>896.8</v>
      </c>
      <c r="K131" s="26">
        <v>1</v>
      </c>
      <c r="L131" s="26">
        <f t="shared" si="11"/>
        <v>895.8</v>
      </c>
      <c r="M131" s="12"/>
      <c r="N131" s="11">
        <v>9064.903490187333</v>
      </c>
      <c r="O131" s="11">
        <v>9066.32</v>
      </c>
      <c r="P131" s="11">
        <v>7793.23</v>
      </c>
      <c r="Q131" s="11"/>
      <c r="R131" s="11">
        <f t="shared" si="15"/>
        <v>-3.57</v>
      </c>
      <c r="S131" s="11">
        <v>-3.07</v>
      </c>
      <c r="U131" s="22">
        <f t="shared" si="13"/>
        <v>9061.34</v>
      </c>
      <c r="V131" s="22">
        <f t="shared" si="12"/>
        <v>9062.75</v>
      </c>
      <c r="W131" s="22">
        <f t="shared" si="16"/>
        <v>7790.16</v>
      </c>
    </row>
    <row r="132" spans="1:23" ht="12">
      <c r="A132" s="1" t="s">
        <v>56</v>
      </c>
      <c r="B132" s="1" t="s">
        <v>56</v>
      </c>
      <c r="C132" s="11">
        <v>6163015.909999999</v>
      </c>
      <c r="D132" s="3">
        <v>2424.520634306715</v>
      </c>
      <c r="E132" s="3">
        <v>0</v>
      </c>
      <c r="F132" s="3">
        <f>C132-D132-E132</f>
        <v>6160591.389365693</v>
      </c>
      <c r="G132" s="3">
        <f t="shared" si="14"/>
        <v>0</v>
      </c>
      <c r="H132" s="3">
        <f>D132-G132</f>
        <v>2424.520634306715</v>
      </c>
      <c r="I132" s="3"/>
      <c r="J132" s="26">
        <v>650.3</v>
      </c>
      <c r="K132" s="26">
        <v>0</v>
      </c>
      <c r="L132" s="26">
        <f t="shared" si="11"/>
        <v>650.3</v>
      </c>
      <c r="M132" s="12"/>
      <c r="N132" s="11">
        <v>9477.1888512994</v>
      </c>
      <c r="O132" s="11">
        <v>9477.19</v>
      </c>
      <c r="P132" s="11">
        <v>7793.23</v>
      </c>
      <c r="Q132" s="11"/>
      <c r="R132" s="11">
        <f aca="true" t="shared" si="17" ref="R132:R163">ROUND(H132/-L132,2)</f>
        <v>-3.73</v>
      </c>
      <c r="S132" s="11">
        <v>-3.07</v>
      </c>
      <c r="U132" s="22">
        <f t="shared" si="13"/>
        <v>9473.46</v>
      </c>
      <c r="V132" s="22">
        <f t="shared" si="12"/>
        <v>9473.46</v>
      </c>
      <c r="W132" s="22">
        <f aca="true" t="shared" si="18" ref="W132:W163">P132+S132</f>
        <v>7790.16</v>
      </c>
    </row>
    <row r="133" spans="1:23" ht="12">
      <c r="A133" s="1" t="s">
        <v>54</v>
      </c>
      <c r="B133" s="1" t="s">
        <v>55</v>
      </c>
      <c r="C133" s="11">
        <v>5548606.3</v>
      </c>
      <c r="D133" s="3">
        <v>2182.812873185368</v>
      </c>
      <c r="E133" s="3">
        <v>0</v>
      </c>
      <c r="F133" s="3">
        <f>C133-D133-E133</f>
        <v>5546423.487126814</v>
      </c>
      <c r="G133" s="3">
        <f t="shared" si="14"/>
        <v>0</v>
      </c>
      <c r="H133" s="3">
        <f>D133-G133</f>
        <v>2182.812873185368</v>
      </c>
      <c r="I133" s="3"/>
      <c r="J133" s="26">
        <v>608.5</v>
      </c>
      <c r="K133" s="26">
        <v>0</v>
      </c>
      <c r="L133" s="26">
        <f aca="true" t="shared" si="19" ref="L133:L182">J133-K133</f>
        <v>608.5</v>
      </c>
      <c r="M133" s="12"/>
      <c r="N133" s="11">
        <v>9118.498438783894</v>
      </c>
      <c r="O133" s="11">
        <v>9118.5</v>
      </c>
      <c r="P133" s="11">
        <v>7793.23</v>
      </c>
      <c r="Q133" s="11"/>
      <c r="R133" s="11">
        <f t="shared" si="17"/>
        <v>-3.59</v>
      </c>
      <c r="S133" s="11">
        <v>-3.07</v>
      </c>
      <c r="U133" s="22">
        <f t="shared" si="13"/>
        <v>9114.91</v>
      </c>
      <c r="V133" s="22">
        <f aca="true" t="shared" si="20" ref="V133:V181">ROUND(O133+R133,2)</f>
        <v>9114.91</v>
      </c>
      <c r="W133" s="22">
        <f t="shared" si="18"/>
        <v>7790.16</v>
      </c>
    </row>
    <row r="134" spans="1:23" ht="12">
      <c r="A134" s="1" t="s">
        <v>54</v>
      </c>
      <c r="B134" s="1" t="s">
        <v>53</v>
      </c>
      <c r="C134" s="11">
        <v>3349587.3699999996</v>
      </c>
      <c r="D134" s="3">
        <v>1317.7223316592347</v>
      </c>
      <c r="E134" s="3">
        <v>0</v>
      </c>
      <c r="F134" s="3">
        <f>C134-D134-E134</f>
        <v>3348269.6476683402</v>
      </c>
      <c r="G134" s="3">
        <f t="shared" si="14"/>
        <v>0</v>
      </c>
      <c r="H134" s="3">
        <f>D134-G134</f>
        <v>1317.7223316592347</v>
      </c>
      <c r="I134" s="3"/>
      <c r="J134" s="26">
        <v>324.5</v>
      </c>
      <c r="K134" s="26">
        <v>0</v>
      </c>
      <c r="L134" s="26">
        <f t="shared" si="19"/>
        <v>324.5</v>
      </c>
      <c r="M134" s="12"/>
      <c r="N134" s="11">
        <v>10322.30314329738</v>
      </c>
      <c r="O134" s="11">
        <v>10322.3</v>
      </c>
      <c r="P134" s="11">
        <v>7793.23</v>
      </c>
      <c r="Q134" s="11"/>
      <c r="R134" s="11">
        <f t="shared" si="17"/>
        <v>-4.06</v>
      </c>
      <c r="S134" s="11">
        <v>-3.07</v>
      </c>
      <c r="U134" s="22">
        <f aca="true" t="shared" si="21" ref="U134:U181">ROUND(F134/J134,2)</f>
        <v>10318.24</v>
      </c>
      <c r="V134" s="22">
        <f t="shared" si="20"/>
        <v>10318.24</v>
      </c>
      <c r="W134" s="22">
        <f t="shared" si="18"/>
        <v>7790.16</v>
      </c>
    </row>
    <row r="135" spans="1:23" ht="12">
      <c r="A135" s="1" t="s">
        <v>52</v>
      </c>
      <c r="B135" s="1" t="s">
        <v>51</v>
      </c>
      <c r="C135" s="11">
        <v>18480430.45</v>
      </c>
      <c r="D135" s="3">
        <v>7270.171878705263</v>
      </c>
      <c r="E135" s="3">
        <v>0</v>
      </c>
      <c r="F135" s="3">
        <f>C135-D135-E135</f>
        <v>18473160.278121293</v>
      </c>
      <c r="G135" s="3">
        <f t="shared" si="14"/>
        <v>0</v>
      </c>
      <c r="H135" s="3">
        <f>D135-G135</f>
        <v>7270.171878705263</v>
      </c>
      <c r="I135" s="3"/>
      <c r="J135" s="26">
        <v>1683</v>
      </c>
      <c r="K135" s="26">
        <v>0</v>
      </c>
      <c r="L135" s="26">
        <f t="shared" si="19"/>
        <v>1683</v>
      </c>
      <c r="M135" s="12"/>
      <c r="N135" s="11">
        <v>10980.647920380274</v>
      </c>
      <c r="O135" s="11">
        <v>10980.65</v>
      </c>
      <c r="P135" s="11">
        <v>7793.23</v>
      </c>
      <c r="Q135" s="11"/>
      <c r="R135" s="11">
        <f t="shared" si="17"/>
        <v>-4.32</v>
      </c>
      <c r="S135" s="11">
        <v>-3.07</v>
      </c>
      <c r="U135" s="22">
        <f t="shared" si="21"/>
        <v>10976.33</v>
      </c>
      <c r="V135" s="22">
        <f t="shared" si="20"/>
        <v>10976.33</v>
      </c>
      <c r="W135" s="22">
        <f t="shared" si="18"/>
        <v>7790.16</v>
      </c>
    </row>
    <row r="136" spans="1:23" ht="12">
      <c r="A136" s="1" t="s">
        <v>47</v>
      </c>
      <c r="B136" s="1" t="s">
        <v>50</v>
      </c>
      <c r="C136" s="11">
        <v>2628601.83</v>
      </c>
      <c r="D136" s="3">
        <v>1034.0877695724448</v>
      </c>
      <c r="E136" s="3">
        <v>0</v>
      </c>
      <c r="F136" s="3">
        <f>C136-D136-E136</f>
        <v>2627567.7422304275</v>
      </c>
      <c r="G136" s="3">
        <f t="shared" si="14"/>
        <v>9.209999999999999</v>
      </c>
      <c r="H136" s="3">
        <f>D136-G136</f>
        <v>1024.8777695724448</v>
      </c>
      <c r="I136" s="3"/>
      <c r="J136" s="26">
        <v>196.7</v>
      </c>
      <c r="K136" s="26">
        <v>3</v>
      </c>
      <c r="L136" s="26">
        <f t="shared" si="19"/>
        <v>193.7</v>
      </c>
      <c r="M136" s="12"/>
      <c r="N136" s="11">
        <v>13363.507015760042</v>
      </c>
      <c r="O136" s="11">
        <v>13449.78</v>
      </c>
      <c r="P136" s="11">
        <v>7793.23</v>
      </c>
      <c r="Q136" s="11"/>
      <c r="R136" s="11">
        <f t="shared" si="17"/>
        <v>-5.29</v>
      </c>
      <c r="S136" s="11">
        <v>-3.07</v>
      </c>
      <c r="U136" s="22">
        <f t="shared" si="21"/>
        <v>13358.25</v>
      </c>
      <c r="V136" s="22">
        <f t="shared" si="20"/>
        <v>13444.49</v>
      </c>
      <c r="W136" s="22">
        <f t="shared" si="18"/>
        <v>7790.16</v>
      </c>
    </row>
    <row r="137" spans="1:23" ht="12">
      <c r="A137" s="1" t="s">
        <v>47</v>
      </c>
      <c r="B137" s="1" t="s">
        <v>49</v>
      </c>
      <c r="C137" s="11">
        <v>13221146.450000001</v>
      </c>
      <c r="D137" s="3">
        <v>5201.177937120719</v>
      </c>
      <c r="E137" s="3">
        <v>0</v>
      </c>
      <c r="F137" s="3">
        <f>C137-D137-E137</f>
        <v>13215945.27206288</v>
      </c>
      <c r="G137" s="3">
        <f t="shared" si="14"/>
        <v>3.07</v>
      </c>
      <c r="H137" s="3">
        <f>D137-G137</f>
        <v>5198.10793712072</v>
      </c>
      <c r="I137" s="3"/>
      <c r="J137" s="26">
        <v>1536.5</v>
      </c>
      <c r="K137" s="26">
        <v>1</v>
      </c>
      <c r="L137" s="26">
        <f t="shared" si="19"/>
        <v>1535.5</v>
      </c>
      <c r="M137" s="12"/>
      <c r="N137" s="11">
        <v>8604.71620566222</v>
      </c>
      <c r="O137" s="11">
        <v>8605.24</v>
      </c>
      <c r="P137" s="11">
        <v>7793.23</v>
      </c>
      <c r="Q137" s="11"/>
      <c r="R137" s="11">
        <f t="shared" si="17"/>
        <v>-3.39</v>
      </c>
      <c r="S137" s="11">
        <v>-3.07</v>
      </c>
      <c r="U137" s="22">
        <f t="shared" si="21"/>
        <v>8601.33</v>
      </c>
      <c r="V137" s="22">
        <f t="shared" si="20"/>
        <v>8601.85</v>
      </c>
      <c r="W137" s="22">
        <f t="shared" si="18"/>
        <v>7790.16</v>
      </c>
    </row>
    <row r="138" spans="1:23" ht="12">
      <c r="A138" s="1" t="s">
        <v>47</v>
      </c>
      <c r="B138" s="1" t="s">
        <v>48</v>
      </c>
      <c r="C138" s="11">
        <v>3125624.31</v>
      </c>
      <c r="D138" s="3">
        <v>1229.6156208828752</v>
      </c>
      <c r="E138" s="3">
        <v>0</v>
      </c>
      <c r="F138" s="3">
        <f>C138-D138-E138</f>
        <v>3124394.6943791173</v>
      </c>
      <c r="G138" s="3">
        <f t="shared" si="14"/>
        <v>0</v>
      </c>
      <c r="H138" s="3">
        <f>D138-G138</f>
        <v>1229.6156208828752</v>
      </c>
      <c r="I138" s="3"/>
      <c r="J138" s="26">
        <v>293.3</v>
      </c>
      <c r="K138" s="26">
        <v>0</v>
      </c>
      <c r="L138" s="26">
        <f t="shared" si="19"/>
        <v>293.3</v>
      </c>
      <c r="M138" s="12"/>
      <c r="N138" s="11">
        <v>10656.748414592566</v>
      </c>
      <c r="O138" s="11">
        <v>10656.75</v>
      </c>
      <c r="P138" s="11">
        <v>7793.23</v>
      </c>
      <c r="Q138" s="11"/>
      <c r="R138" s="11">
        <f t="shared" si="17"/>
        <v>-4.19</v>
      </c>
      <c r="S138" s="11">
        <v>-3.07</v>
      </c>
      <c r="U138" s="22">
        <f t="shared" si="21"/>
        <v>10652.56</v>
      </c>
      <c r="V138" s="22">
        <f t="shared" si="20"/>
        <v>10652.56</v>
      </c>
      <c r="W138" s="22">
        <f t="shared" si="18"/>
        <v>7790.16</v>
      </c>
    </row>
    <row r="139" spans="1:23" ht="12">
      <c r="A139" s="1" t="s">
        <v>47</v>
      </c>
      <c r="B139" s="1" t="s">
        <v>46</v>
      </c>
      <c r="C139" s="11">
        <v>2837657.98</v>
      </c>
      <c r="D139" s="3">
        <v>1116.3301257184507</v>
      </c>
      <c r="E139" s="3">
        <v>0</v>
      </c>
      <c r="F139" s="3">
        <f>C139-D139-E139</f>
        <v>2836541.6498742816</v>
      </c>
      <c r="G139" s="3">
        <f t="shared" si="14"/>
        <v>3.07</v>
      </c>
      <c r="H139" s="3">
        <f>D139-G139</f>
        <v>1113.2601257184508</v>
      </c>
      <c r="I139" s="3"/>
      <c r="J139" s="26">
        <v>239.3</v>
      </c>
      <c r="K139" s="26">
        <v>1</v>
      </c>
      <c r="L139" s="26">
        <f t="shared" si="19"/>
        <v>238.3</v>
      </c>
      <c r="M139" s="12"/>
      <c r="N139" s="11">
        <v>11858.161220225658</v>
      </c>
      <c r="O139" s="11">
        <v>11875.22</v>
      </c>
      <c r="P139" s="11">
        <v>7793.23</v>
      </c>
      <c r="Q139" s="11"/>
      <c r="R139" s="11">
        <f t="shared" si="17"/>
        <v>-4.67</v>
      </c>
      <c r="S139" s="11">
        <v>-3.07</v>
      </c>
      <c r="U139" s="22">
        <f t="shared" si="21"/>
        <v>11853.5</v>
      </c>
      <c r="V139" s="22">
        <f t="shared" si="20"/>
        <v>11870.55</v>
      </c>
      <c r="W139" s="22">
        <f t="shared" si="18"/>
        <v>7790.16</v>
      </c>
    </row>
    <row r="140" spans="1:23" ht="12">
      <c r="A140" s="1" t="s">
        <v>44</v>
      </c>
      <c r="B140" s="1" t="s">
        <v>45</v>
      </c>
      <c r="C140" s="11">
        <v>142934271.86</v>
      </c>
      <c r="D140" s="3">
        <v>56230.11469301491</v>
      </c>
      <c r="E140" s="3">
        <v>0</v>
      </c>
      <c r="F140" s="3">
        <f>C140-D140-E140</f>
        <v>142878041.745307</v>
      </c>
      <c r="G140" s="3">
        <f t="shared" si="14"/>
        <v>12.28</v>
      </c>
      <c r="H140" s="3">
        <f>D140-G140</f>
        <v>56217.83469301491</v>
      </c>
      <c r="I140" s="3"/>
      <c r="J140" s="26">
        <v>16631.3</v>
      </c>
      <c r="K140" s="26">
        <v>4</v>
      </c>
      <c r="L140" s="26">
        <f t="shared" si="19"/>
        <v>16627.3</v>
      </c>
      <c r="M140" s="12"/>
      <c r="N140" s="11">
        <v>8594.293402199468</v>
      </c>
      <c r="O140" s="11">
        <v>8594.49</v>
      </c>
      <c r="P140" s="11">
        <v>7793.23</v>
      </c>
      <c r="Q140" s="11"/>
      <c r="R140" s="11">
        <f t="shared" si="17"/>
        <v>-3.38</v>
      </c>
      <c r="S140" s="11">
        <v>-3.07</v>
      </c>
      <c r="U140" s="22">
        <f t="shared" si="21"/>
        <v>8590.91</v>
      </c>
      <c r="V140" s="22">
        <f t="shared" si="20"/>
        <v>8591.11</v>
      </c>
      <c r="W140" s="22">
        <f t="shared" si="18"/>
        <v>7790.16</v>
      </c>
    </row>
    <row r="141" spans="1:23" ht="12">
      <c r="A141" s="1" t="s">
        <v>44</v>
      </c>
      <c r="B141" s="1" t="s">
        <v>43</v>
      </c>
      <c r="C141" s="11">
        <v>82830337.66000001</v>
      </c>
      <c r="D141" s="3">
        <v>32585.32279259727</v>
      </c>
      <c r="E141" s="3">
        <v>0</v>
      </c>
      <c r="F141" s="3">
        <f>C141-D141-E141</f>
        <v>82797752.3372074</v>
      </c>
      <c r="G141" s="3">
        <f t="shared" si="14"/>
        <v>698.425</v>
      </c>
      <c r="H141" s="3">
        <f>D141-G141</f>
        <v>31886.897792597272</v>
      </c>
      <c r="I141" s="3"/>
      <c r="J141" s="26">
        <v>10278.6</v>
      </c>
      <c r="K141" s="26">
        <v>227.5</v>
      </c>
      <c r="L141" s="26">
        <f t="shared" si="19"/>
        <v>10051.1</v>
      </c>
      <c r="M141" s="12"/>
      <c r="N141" s="11">
        <v>8058.523306676007</v>
      </c>
      <c r="O141" s="11">
        <v>8064.53</v>
      </c>
      <c r="P141" s="11">
        <v>7793.23</v>
      </c>
      <c r="Q141" s="11"/>
      <c r="R141" s="11">
        <f t="shared" si="17"/>
        <v>-3.17</v>
      </c>
      <c r="S141" s="11">
        <v>-3.07</v>
      </c>
      <c r="U141" s="22">
        <f t="shared" si="21"/>
        <v>8055.35</v>
      </c>
      <c r="V141" s="22">
        <f t="shared" si="20"/>
        <v>8061.36</v>
      </c>
      <c r="W141" s="22">
        <f t="shared" si="18"/>
        <v>7790.16</v>
      </c>
    </row>
    <row r="142" spans="1:23" ht="12">
      <c r="A142" s="1" t="s">
        <v>41</v>
      </c>
      <c r="B142" s="1" t="s">
        <v>42</v>
      </c>
      <c r="C142" s="11">
        <v>6315478.76</v>
      </c>
      <c r="D142" s="3">
        <v>2484.4992764501535</v>
      </c>
      <c r="E142" s="3">
        <v>0</v>
      </c>
      <c r="F142" s="3">
        <f>C142-D142-E142</f>
        <v>6312994.26072355</v>
      </c>
      <c r="G142" s="3">
        <f t="shared" si="14"/>
        <v>0</v>
      </c>
      <c r="H142" s="3">
        <f>D142-G142</f>
        <v>2484.4992764501535</v>
      </c>
      <c r="I142" s="3"/>
      <c r="J142" s="26">
        <v>721.8</v>
      </c>
      <c r="K142" s="26">
        <v>0</v>
      </c>
      <c r="L142" s="26">
        <f t="shared" si="19"/>
        <v>721.8</v>
      </c>
      <c r="M142" s="12"/>
      <c r="N142" s="11">
        <v>8749.624217234692</v>
      </c>
      <c r="O142" s="11">
        <v>8749.62</v>
      </c>
      <c r="P142" s="11">
        <v>7793.23</v>
      </c>
      <c r="Q142" s="11"/>
      <c r="R142" s="11">
        <f t="shared" si="17"/>
        <v>-3.44</v>
      </c>
      <c r="S142" s="11">
        <v>-3.07</v>
      </c>
      <c r="U142" s="22">
        <f t="shared" si="21"/>
        <v>8746.18</v>
      </c>
      <c r="V142" s="22">
        <f t="shared" si="20"/>
        <v>8746.18</v>
      </c>
      <c r="W142" s="22">
        <f t="shared" si="18"/>
        <v>7790.16</v>
      </c>
    </row>
    <row r="143" spans="1:23" ht="12">
      <c r="A143" s="1" t="s">
        <v>41</v>
      </c>
      <c r="B143" s="1" t="s">
        <v>40</v>
      </c>
      <c r="C143" s="11">
        <v>4385817.41</v>
      </c>
      <c r="D143" s="3">
        <v>1725.373577503329</v>
      </c>
      <c r="E143" s="3">
        <v>0</v>
      </c>
      <c r="F143" s="3">
        <f>C143-D143-E143</f>
        <v>4384092.036422497</v>
      </c>
      <c r="G143" s="3">
        <f t="shared" si="14"/>
        <v>0</v>
      </c>
      <c r="H143" s="3">
        <f>D143-G143</f>
        <v>1725.373577503329</v>
      </c>
      <c r="I143" s="3"/>
      <c r="J143" s="26">
        <v>490.8</v>
      </c>
      <c r="K143" s="26">
        <v>0</v>
      </c>
      <c r="L143" s="26">
        <f t="shared" si="19"/>
        <v>490.8</v>
      </c>
      <c r="M143" s="12"/>
      <c r="N143" s="11">
        <v>8936.058292583537</v>
      </c>
      <c r="O143" s="11">
        <v>8936.06</v>
      </c>
      <c r="P143" s="11">
        <v>7793.23</v>
      </c>
      <c r="Q143" s="11"/>
      <c r="R143" s="11">
        <f t="shared" si="17"/>
        <v>-3.52</v>
      </c>
      <c r="S143" s="11">
        <v>-3.07</v>
      </c>
      <c r="U143" s="22">
        <f t="shared" si="21"/>
        <v>8932.54</v>
      </c>
      <c r="V143" s="22">
        <f t="shared" si="20"/>
        <v>8932.54</v>
      </c>
      <c r="W143" s="22">
        <f t="shared" si="18"/>
        <v>7790.16</v>
      </c>
    </row>
    <row r="144" spans="1:23" ht="12">
      <c r="A144" s="1" t="s">
        <v>37</v>
      </c>
      <c r="B144" s="1" t="s">
        <v>39</v>
      </c>
      <c r="C144" s="11">
        <v>4268289.04</v>
      </c>
      <c r="D144" s="3">
        <v>1679.138104101568</v>
      </c>
      <c r="E144" s="3">
        <v>0</v>
      </c>
      <c r="F144" s="3">
        <f>C144-D144-E144</f>
        <v>4266609.901895898</v>
      </c>
      <c r="G144" s="3">
        <f t="shared" si="14"/>
        <v>0</v>
      </c>
      <c r="H144" s="3">
        <f>D144-G144</f>
        <v>1679.138104101568</v>
      </c>
      <c r="I144" s="3"/>
      <c r="J144" s="26">
        <v>446.6</v>
      </c>
      <c r="K144" s="26">
        <v>0</v>
      </c>
      <c r="L144" s="26">
        <f t="shared" si="19"/>
        <v>446.6</v>
      </c>
      <c r="M144" s="12"/>
      <c r="N144" s="11">
        <v>9557.297447380206</v>
      </c>
      <c r="O144" s="11">
        <v>9557.3</v>
      </c>
      <c r="P144" s="11">
        <v>7793.23</v>
      </c>
      <c r="Q144" s="11"/>
      <c r="R144" s="11">
        <f t="shared" si="17"/>
        <v>-3.76</v>
      </c>
      <c r="S144" s="11">
        <v>-3.07</v>
      </c>
      <c r="U144" s="22">
        <f t="shared" si="21"/>
        <v>9553.54</v>
      </c>
      <c r="V144" s="22">
        <f t="shared" si="20"/>
        <v>9553.54</v>
      </c>
      <c r="W144" s="22">
        <f t="shared" si="18"/>
        <v>7790.16</v>
      </c>
    </row>
    <row r="145" spans="1:23" ht="12">
      <c r="A145" s="1" t="s">
        <v>37</v>
      </c>
      <c r="B145" s="1" t="s">
        <v>38</v>
      </c>
      <c r="C145" s="11">
        <v>9815480.4</v>
      </c>
      <c r="D145" s="3">
        <v>3861.3943421465433</v>
      </c>
      <c r="E145" s="3">
        <v>0</v>
      </c>
      <c r="F145" s="3">
        <f>C145-D145-E145</f>
        <v>9811619.005657854</v>
      </c>
      <c r="G145" s="3">
        <f t="shared" si="14"/>
        <v>346.90999999999997</v>
      </c>
      <c r="H145" s="3">
        <f>D145-G145</f>
        <v>3514.4843421465434</v>
      </c>
      <c r="I145" s="3"/>
      <c r="J145" s="26">
        <v>1130.1</v>
      </c>
      <c r="K145" s="26">
        <v>113</v>
      </c>
      <c r="L145" s="26">
        <f t="shared" si="19"/>
        <v>1017.0999999999999</v>
      </c>
      <c r="M145" s="12"/>
      <c r="N145" s="11">
        <v>8685.497212636052</v>
      </c>
      <c r="O145" s="11">
        <v>8784.63</v>
      </c>
      <c r="P145" s="11">
        <v>7793.23</v>
      </c>
      <c r="Q145" s="11"/>
      <c r="R145" s="11">
        <f t="shared" si="17"/>
        <v>-3.46</v>
      </c>
      <c r="S145" s="11">
        <v>-3.07</v>
      </c>
      <c r="U145" s="22">
        <f t="shared" si="21"/>
        <v>8682.08</v>
      </c>
      <c r="V145" s="22">
        <f t="shared" si="20"/>
        <v>8781.17</v>
      </c>
      <c r="W145" s="22">
        <f t="shared" si="18"/>
        <v>7790.16</v>
      </c>
    </row>
    <row r="146" spans="1:23" ht="12">
      <c r="A146" s="1" t="s">
        <v>37</v>
      </c>
      <c r="B146" s="1" t="s">
        <v>36</v>
      </c>
      <c r="C146" s="11">
        <v>3848079.67</v>
      </c>
      <c r="D146" s="3">
        <v>1513.8284078145718</v>
      </c>
      <c r="E146" s="3">
        <v>0</v>
      </c>
      <c r="F146" s="3">
        <f>C146-D146-E146</f>
        <v>3846565.841592185</v>
      </c>
      <c r="G146" s="3">
        <f t="shared" si="14"/>
        <v>0</v>
      </c>
      <c r="H146" s="3">
        <f>D146-G146</f>
        <v>1513.8284078145718</v>
      </c>
      <c r="I146" s="3"/>
      <c r="J146" s="26">
        <v>385.2</v>
      </c>
      <c r="K146" s="26">
        <v>0</v>
      </c>
      <c r="L146" s="26">
        <f t="shared" si="19"/>
        <v>385.2</v>
      </c>
      <c r="M146" s="12"/>
      <c r="N146" s="11">
        <v>9989.822611630321</v>
      </c>
      <c r="O146" s="11">
        <v>9989.82</v>
      </c>
      <c r="P146" s="11">
        <v>7793.23</v>
      </c>
      <c r="Q146" s="11"/>
      <c r="R146" s="11">
        <f t="shared" si="17"/>
        <v>-3.93</v>
      </c>
      <c r="S146" s="11">
        <v>-3.07</v>
      </c>
      <c r="U146" s="22">
        <f t="shared" si="21"/>
        <v>9985.89</v>
      </c>
      <c r="V146" s="22">
        <f t="shared" si="20"/>
        <v>9985.89</v>
      </c>
      <c r="W146" s="22">
        <f t="shared" si="18"/>
        <v>7790.16</v>
      </c>
    </row>
    <row r="147" spans="1:23" ht="12">
      <c r="A147" s="1" t="s">
        <v>33</v>
      </c>
      <c r="B147" s="1" t="s">
        <v>35</v>
      </c>
      <c r="C147" s="11">
        <v>4284116.14</v>
      </c>
      <c r="D147" s="3">
        <v>1685.3644600110135</v>
      </c>
      <c r="E147" s="3">
        <v>0</v>
      </c>
      <c r="F147" s="3">
        <f>C147-D147-E147</f>
        <v>4282430.775539989</v>
      </c>
      <c r="G147" s="3">
        <f t="shared" si="14"/>
        <v>0</v>
      </c>
      <c r="H147" s="3">
        <f>D147-G147</f>
        <v>1685.3644600110135</v>
      </c>
      <c r="I147" s="3"/>
      <c r="J147" s="26">
        <v>404.9</v>
      </c>
      <c r="K147" s="26">
        <v>0</v>
      </c>
      <c r="L147" s="26">
        <f t="shared" si="19"/>
        <v>404.9</v>
      </c>
      <c r="M147" s="12"/>
      <c r="N147" s="11">
        <v>10580.677056063225</v>
      </c>
      <c r="O147" s="11">
        <v>10580.68</v>
      </c>
      <c r="P147" s="11">
        <v>7793.23</v>
      </c>
      <c r="Q147" s="11"/>
      <c r="R147" s="11">
        <f t="shared" si="17"/>
        <v>-4.16</v>
      </c>
      <c r="S147" s="11">
        <v>-3.07</v>
      </c>
      <c r="U147" s="22">
        <f t="shared" si="21"/>
        <v>10576.51</v>
      </c>
      <c r="V147" s="22">
        <f t="shared" si="20"/>
        <v>10576.52</v>
      </c>
      <c r="W147" s="22">
        <f t="shared" si="18"/>
        <v>7790.16</v>
      </c>
    </row>
    <row r="148" spans="1:23" ht="12">
      <c r="A148" s="1" t="s">
        <v>33</v>
      </c>
      <c r="B148" s="1" t="s">
        <v>34</v>
      </c>
      <c r="C148" s="11">
        <v>22631937.309999995</v>
      </c>
      <c r="D148" s="3">
        <v>8903.36805936154</v>
      </c>
      <c r="E148" s="3">
        <v>0</v>
      </c>
      <c r="F148" s="3">
        <f>C148-D148-E148</f>
        <v>22623033.94194063</v>
      </c>
      <c r="G148" s="3">
        <f t="shared" si="14"/>
        <v>0</v>
      </c>
      <c r="H148" s="3">
        <f>D148-G148</f>
        <v>8903.36805936154</v>
      </c>
      <c r="I148" s="3"/>
      <c r="J148" s="26">
        <v>2673.8</v>
      </c>
      <c r="K148" s="26">
        <v>0</v>
      </c>
      <c r="L148" s="26">
        <f t="shared" si="19"/>
        <v>2673.8</v>
      </c>
      <c r="M148" s="12"/>
      <c r="N148" s="11">
        <v>8464.334207888895</v>
      </c>
      <c r="O148" s="11">
        <v>8464.33</v>
      </c>
      <c r="P148" s="11">
        <v>7793.23</v>
      </c>
      <c r="Q148" s="11"/>
      <c r="R148" s="11">
        <f t="shared" si="17"/>
        <v>-3.33</v>
      </c>
      <c r="S148" s="11">
        <v>-3.07</v>
      </c>
      <c r="U148" s="22">
        <f t="shared" si="21"/>
        <v>8461</v>
      </c>
      <c r="V148" s="22">
        <f t="shared" si="20"/>
        <v>8461</v>
      </c>
      <c r="W148" s="22">
        <f t="shared" si="18"/>
        <v>7790.16</v>
      </c>
    </row>
    <row r="149" spans="1:23" ht="12">
      <c r="A149" s="1" t="s">
        <v>33</v>
      </c>
      <c r="B149" s="1" t="s">
        <v>32</v>
      </c>
      <c r="C149" s="11">
        <v>3812682.81</v>
      </c>
      <c r="D149" s="3">
        <v>1499.9033395179906</v>
      </c>
      <c r="E149" s="3">
        <v>0</v>
      </c>
      <c r="F149" s="3">
        <f>C149-D149-E149</f>
        <v>3811182.9066604823</v>
      </c>
      <c r="G149" s="3">
        <f t="shared" si="14"/>
        <v>3.07</v>
      </c>
      <c r="H149" s="3">
        <f>D149-G149</f>
        <v>1496.8333395179907</v>
      </c>
      <c r="I149" s="3"/>
      <c r="J149" s="26">
        <v>324.9</v>
      </c>
      <c r="K149" s="26">
        <v>1</v>
      </c>
      <c r="L149" s="26">
        <f t="shared" si="19"/>
        <v>323.9</v>
      </c>
      <c r="M149" s="12"/>
      <c r="N149" s="11">
        <v>11734.942474607573</v>
      </c>
      <c r="O149" s="11">
        <v>11747.11</v>
      </c>
      <c r="P149" s="11">
        <v>7793.23</v>
      </c>
      <c r="Q149" s="11"/>
      <c r="R149" s="11">
        <f t="shared" si="17"/>
        <v>-4.62</v>
      </c>
      <c r="S149" s="11">
        <v>-3.07</v>
      </c>
      <c r="U149" s="22">
        <f t="shared" si="21"/>
        <v>11730.33</v>
      </c>
      <c r="V149" s="22">
        <f t="shared" si="20"/>
        <v>11742.49</v>
      </c>
      <c r="W149" s="22">
        <f t="shared" si="18"/>
        <v>7790.16</v>
      </c>
    </row>
    <row r="150" spans="1:23" ht="12">
      <c r="A150" s="1" t="s">
        <v>30</v>
      </c>
      <c r="B150" s="1" t="s">
        <v>208</v>
      </c>
      <c r="C150" s="11">
        <v>2285504.09</v>
      </c>
      <c r="D150" s="3">
        <v>899.1136656010013</v>
      </c>
      <c r="E150" s="3">
        <v>0</v>
      </c>
      <c r="F150" s="3">
        <f>C150-D150-E150</f>
        <v>2284604.976334399</v>
      </c>
      <c r="G150" s="3">
        <f t="shared" si="14"/>
        <v>0</v>
      </c>
      <c r="H150" s="3">
        <f>D150-G150</f>
        <v>899.1136656010013</v>
      </c>
      <c r="I150" s="3"/>
      <c r="J150" s="26">
        <v>156.2</v>
      </c>
      <c r="K150" s="26">
        <v>0</v>
      </c>
      <c r="L150" s="26">
        <f t="shared" si="19"/>
        <v>156.2</v>
      </c>
      <c r="M150" s="12"/>
      <c r="N150" s="11">
        <v>14631.908386683739</v>
      </c>
      <c r="O150" s="11">
        <v>14631.91</v>
      </c>
      <c r="P150" s="11">
        <v>7793.23</v>
      </c>
      <c r="Q150" s="11"/>
      <c r="R150" s="11">
        <f t="shared" si="17"/>
        <v>-5.76</v>
      </c>
      <c r="S150" s="11">
        <v>-3.07</v>
      </c>
      <c r="U150" s="22">
        <f t="shared" si="21"/>
        <v>14626.15</v>
      </c>
      <c r="V150" s="22">
        <f t="shared" si="20"/>
        <v>14626.15</v>
      </c>
      <c r="W150" s="22">
        <f t="shared" si="18"/>
        <v>7790.16</v>
      </c>
    </row>
    <row r="151" spans="1:23" ht="12">
      <c r="A151" s="1" t="s">
        <v>30</v>
      </c>
      <c r="B151" s="1" t="s">
        <v>31</v>
      </c>
      <c r="C151" s="11">
        <v>3362213.23</v>
      </c>
      <c r="D151" s="3">
        <v>1322.6893248558933</v>
      </c>
      <c r="E151" s="3">
        <v>0</v>
      </c>
      <c r="F151" s="3">
        <f>C151-D151-E151</f>
        <v>3360890.540675144</v>
      </c>
      <c r="G151" s="3">
        <f t="shared" si="14"/>
        <v>0</v>
      </c>
      <c r="H151" s="3">
        <f>D151-G151</f>
        <v>1322.6893248558933</v>
      </c>
      <c r="I151" s="3"/>
      <c r="J151" s="26">
        <v>226.5</v>
      </c>
      <c r="K151" s="26">
        <v>0</v>
      </c>
      <c r="L151" s="26">
        <f t="shared" si="19"/>
        <v>226.5</v>
      </c>
      <c r="M151" s="12"/>
      <c r="N151" s="11">
        <v>14844.208520971302</v>
      </c>
      <c r="O151" s="11">
        <v>14844.21</v>
      </c>
      <c r="P151" s="11">
        <v>7793.23</v>
      </c>
      <c r="Q151" s="11"/>
      <c r="R151" s="11">
        <f t="shared" si="17"/>
        <v>-5.84</v>
      </c>
      <c r="S151" s="11">
        <v>-3.07</v>
      </c>
      <c r="U151" s="22">
        <f t="shared" si="21"/>
        <v>14838.37</v>
      </c>
      <c r="V151" s="22">
        <f t="shared" si="20"/>
        <v>14838.37</v>
      </c>
      <c r="W151" s="22">
        <f t="shared" si="18"/>
        <v>7790.16</v>
      </c>
    </row>
    <row r="152" spans="1:23" ht="12">
      <c r="A152" s="1" t="s">
        <v>30</v>
      </c>
      <c r="B152" s="1" t="s">
        <v>29</v>
      </c>
      <c r="C152" s="11">
        <v>6181783.27</v>
      </c>
      <c r="D152" s="3">
        <v>2431.903683812985</v>
      </c>
      <c r="E152" s="3">
        <v>0</v>
      </c>
      <c r="F152" s="3">
        <f>C152-D152-E152</f>
        <v>6179351.366316186</v>
      </c>
      <c r="G152" s="3">
        <f t="shared" si="14"/>
        <v>0</v>
      </c>
      <c r="H152" s="3">
        <f>D152-G152</f>
        <v>2431.903683812985</v>
      </c>
      <c r="I152" s="3"/>
      <c r="J152" s="26">
        <v>643.3</v>
      </c>
      <c r="K152" s="26">
        <v>0</v>
      </c>
      <c r="L152" s="26">
        <f t="shared" si="19"/>
        <v>643.3</v>
      </c>
      <c r="M152" s="12"/>
      <c r="N152" s="11">
        <v>9609.487439763718</v>
      </c>
      <c r="O152" s="11">
        <v>9609.49</v>
      </c>
      <c r="P152" s="11">
        <v>7793.23</v>
      </c>
      <c r="Q152" s="11"/>
      <c r="R152" s="11">
        <f t="shared" si="17"/>
        <v>-3.78</v>
      </c>
      <c r="S152" s="11">
        <v>-3.07</v>
      </c>
      <c r="U152" s="22">
        <f t="shared" si="21"/>
        <v>9605.71</v>
      </c>
      <c r="V152" s="22">
        <f t="shared" si="20"/>
        <v>9605.71</v>
      </c>
      <c r="W152" s="22">
        <f t="shared" si="18"/>
        <v>7790.16</v>
      </c>
    </row>
    <row r="153" spans="1:23" ht="12">
      <c r="A153" s="1" t="s">
        <v>28</v>
      </c>
      <c r="B153" s="1" t="s">
        <v>27</v>
      </c>
      <c r="C153" s="11">
        <v>1440738.44</v>
      </c>
      <c r="D153" s="3">
        <v>566.7842055625761</v>
      </c>
      <c r="E153" s="3">
        <v>0</v>
      </c>
      <c r="F153" s="3">
        <f>C153-D153-E153</f>
        <v>1440171.6557944373</v>
      </c>
      <c r="G153" s="3">
        <f t="shared" si="14"/>
        <v>0</v>
      </c>
      <c r="H153" s="3">
        <f>D153-G153</f>
        <v>566.7842055625761</v>
      </c>
      <c r="I153" s="3"/>
      <c r="J153" s="26">
        <v>81</v>
      </c>
      <c r="K153" s="26">
        <v>0</v>
      </c>
      <c r="L153" s="26">
        <f t="shared" si="19"/>
        <v>81</v>
      </c>
      <c r="M153" s="12"/>
      <c r="N153" s="11">
        <v>17786.894320987652</v>
      </c>
      <c r="O153" s="11">
        <v>17786.89</v>
      </c>
      <c r="P153" s="11">
        <v>7793.23</v>
      </c>
      <c r="Q153" s="11"/>
      <c r="R153" s="11">
        <f t="shared" si="17"/>
        <v>-7</v>
      </c>
      <c r="S153" s="11">
        <v>-3.07</v>
      </c>
      <c r="U153" s="22">
        <f t="shared" si="21"/>
        <v>17779.9</v>
      </c>
      <c r="V153" s="22">
        <f t="shared" si="20"/>
        <v>17779.89</v>
      </c>
      <c r="W153" s="22">
        <f t="shared" si="18"/>
        <v>7790.16</v>
      </c>
    </row>
    <row r="154" spans="1:23" ht="12">
      <c r="A154" s="1" t="s">
        <v>25</v>
      </c>
      <c r="B154" s="1" t="s">
        <v>26</v>
      </c>
      <c r="C154" s="11">
        <v>10393877.85</v>
      </c>
      <c r="D154" s="3">
        <v>4088.934976932181</v>
      </c>
      <c r="E154" s="3">
        <v>0</v>
      </c>
      <c r="F154" s="3">
        <f>C154-D154-E154</f>
        <v>10389788.915023068</v>
      </c>
      <c r="G154" s="3">
        <f t="shared" si="14"/>
        <v>0</v>
      </c>
      <c r="H154" s="3">
        <f>D154-G154</f>
        <v>4088.934976932181</v>
      </c>
      <c r="I154" s="3"/>
      <c r="J154" s="26">
        <v>919.3</v>
      </c>
      <c r="K154" s="26">
        <v>0</v>
      </c>
      <c r="L154" s="26">
        <f t="shared" si="19"/>
        <v>919.3</v>
      </c>
      <c r="M154" s="12"/>
      <c r="N154" s="11">
        <v>11306.295931687153</v>
      </c>
      <c r="O154" s="11">
        <v>11306.3</v>
      </c>
      <c r="P154" s="11">
        <v>7793.23</v>
      </c>
      <c r="Q154" s="11"/>
      <c r="R154" s="11">
        <f t="shared" si="17"/>
        <v>-4.45</v>
      </c>
      <c r="S154" s="11">
        <v>-3.07</v>
      </c>
      <c r="U154" s="22">
        <f t="shared" si="21"/>
        <v>11301.85</v>
      </c>
      <c r="V154" s="22">
        <f t="shared" si="20"/>
        <v>11301.85</v>
      </c>
      <c r="W154" s="22">
        <f t="shared" si="18"/>
        <v>7790.16</v>
      </c>
    </row>
    <row r="155" spans="1:23" ht="12">
      <c r="A155" s="1" t="s">
        <v>25</v>
      </c>
      <c r="B155" s="1" t="s">
        <v>24</v>
      </c>
      <c r="C155" s="11">
        <v>3029634.87</v>
      </c>
      <c r="D155" s="3">
        <v>1191.8535282071246</v>
      </c>
      <c r="E155" s="3">
        <v>0</v>
      </c>
      <c r="F155" s="3">
        <f>C155-D155-E155</f>
        <v>3028443.016471793</v>
      </c>
      <c r="G155" s="3">
        <f t="shared" si="14"/>
        <v>0</v>
      </c>
      <c r="H155" s="3">
        <f>D155-G155</f>
        <v>1191.8535282071246</v>
      </c>
      <c r="I155" s="3"/>
      <c r="J155" s="26">
        <v>219.2</v>
      </c>
      <c r="K155" s="26">
        <v>0</v>
      </c>
      <c r="L155" s="26">
        <f t="shared" si="19"/>
        <v>219.2</v>
      </c>
      <c r="M155" s="12"/>
      <c r="N155" s="11">
        <v>13821.326961678833</v>
      </c>
      <c r="O155" s="11">
        <v>13821.33</v>
      </c>
      <c r="P155" s="11">
        <v>7793.23</v>
      </c>
      <c r="Q155" s="11"/>
      <c r="R155" s="11">
        <f t="shared" si="17"/>
        <v>-5.44</v>
      </c>
      <c r="S155" s="11">
        <v>-3.07</v>
      </c>
      <c r="U155" s="22">
        <f t="shared" si="21"/>
        <v>13815.89</v>
      </c>
      <c r="V155" s="22">
        <f t="shared" si="20"/>
        <v>13815.89</v>
      </c>
      <c r="W155" s="22">
        <f t="shared" si="18"/>
        <v>7790.16</v>
      </c>
    </row>
    <row r="156" spans="1:23" ht="12">
      <c r="A156" s="1" t="s">
        <v>22</v>
      </c>
      <c r="B156" s="1" t="s">
        <v>23</v>
      </c>
      <c r="C156" s="11">
        <v>6831799.87</v>
      </c>
      <c r="D156" s="3">
        <v>2687.6191780379377</v>
      </c>
      <c r="E156" s="3">
        <v>0</v>
      </c>
      <c r="F156" s="3">
        <f>C156-D156-E156</f>
        <v>6829112.250821962</v>
      </c>
      <c r="G156" s="3">
        <f t="shared" si="14"/>
        <v>1673.1499999999999</v>
      </c>
      <c r="H156" s="3">
        <f>D156-G156</f>
        <v>1014.4691780379378</v>
      </c>
      <c r="I156" s="3"/>
      <c r="J156" s="26">
        <v>813.5</v>
      </c>
      <c r="K156" s="26">
        <v>545</v>
      </c>
      <c r="L156" s="26">
        <f t="shared" si="19"/>
        <v>268.5</v>
      </c>
      <c r="M156" s="12"/>
      <c r="N156" s="11">
        <v>8398.03303011678</v>
      </c>
      <c r="O156" s="11">
        <v>9625.66</v>
      </c>
      <c r="P156" s="11">
        <v>7793.23</v>
      </c>
      <c r="Q156" s="11"/>
      <c r="R156" s="11">
        <f t="shared" si="17"/>
        <v>-3.78</v>
      </c>
      <c r="S156" s="11">
        <v>-3.07</v>
      </c>
      <c r="U156" s="22">
        <f t="shared" si="21"/>
        <v>8394.73</v>
      </c>
      <c r="V156" s="22">
        <f t="shared" si="20"/>
        <v>9621.88</v>
      </c>
      <c r="W156" s="22">
        <f t="shared" si="18"/>
        <v>7790.16</v>
      </c>
    </row>
    <row r="157" spans="1:23" ht="12">
      <c r="A157" s="1" t="s">
        <v>22</v>
      </c>
      <c r="B157" s="1" t="s">
        <v>209</v>
      </c>
      <c r="C157" s="11">
        <v>2200742.19</v>
      </c>
      <c r="D157" s="3">
        <v>865.7684692630218</v>
      </c>
      <c r="E157" s="3">
        <v>0</v>
      </c>
      <c r="F157" s="3">
        <f>C157-D157-E157</f>
        <v>2199876.421530737</v>
      </c>
      <c r="G157" s="3">
        <f t="shared" si="14"/>
        <v>0</v>
      </c>
      <c r="H157" s="3">
        <f>D157-G157</f>
        <v>865.7684692630218</v>
      </c>
      <c r="I157" s="3"/>
      <c r="J157" s="26">
        <v>148.5</v>
      </c>
      <c r="K157" s="26">
        <v>0</v>
      </c>
      <c r="L157" s="26">
        <f t="shared" si="19"/>
        <v>148.5</v>
      </c>
      <c r="M157" s="12"/>
      <c r="N157" s="11">
        <v>14819.812727272727</v>
      </c>
      <c r="O157" s="11">
        <v>14819.81</v>
      </c>
      <c r="P157" s="11">
        <v>7793.23</v>
      </c>
      <c r="Q157" s="11"/>
      <c r="R157" s="11">
        <f t="shared" si="17"/>
        <v>-5.83</v>
      </c>
      <c r="S157" s="11">
        <v>-3.07</v>
      </c>
      <c r="U157" s="22">
        <f t="shared" si="21"/>
        <v>14813.98</v>
      </c>
      <c r="V157" s="22">
        <f t="shared" si="20"/>
        <v>14813.98</v>
      </c>
      <c r="W157" s="22">
        <f t="shared" si="18"/>
        <v>7790.16</v>
      </c>
    </row>
    <row r="158" spans="1:23" ht="12">
      <c r="A158" s="1" t="s">
        <v>21</v>
      </c>
      <c r="B158" s="1" t="s">
        <v>21</v>
      </c>
      <c r="C158" s="11">
        <v>30926782.189999998</v>
      </c>
      <c r="D158" s="3">
        <v>12166.546812040342</v>
      </c>
      <c r="E158" s="3">
        <v>0</v>
      </c>
      <c r="F158" s="3">
        <f>C158-D158-E158</f>
        <v>30914615.64318796</v>
      </c>
      <c r="G158" s="3">
        <f t="shared" si="14"/>
        <v>3.07</v>
      </c>
      <c r="H158" s="3">
        <f>D158-G158</f>
        <v>12163.476812040342</v>
      </c>
      <c r="I158" s="3"/>
      <c r="J158" s="26">
        <v>3511</v>
      </c>
      <c r="K158" s="26">
        <v>1</v>
      </c>
      <c r="L158" s="26">
        <f t="shared" si="19"/>
        <v>3510</v>
      </c>
      <c r="M158" s="12"/>
      <c r="N158" s="11">
        <v>8808.539501566505</v>
      </c>
      <c r="O158" s="11">
        <v>8808.83</v>
      </c>
      <c r="P158" s="11">
        <v>7793.23</v>
      </c>
      <c r="Q158" s="11"/>
      <c r="R158" s="11">
        <f t="shared" si="17"/>
        <v>-3.47</v>
      </c>
      <c r="S158" s="11">
        <v>-3.07</v>
      </c>
      <c r="U158" s="22">
        <f t="shared" si="21"/>
        <v>8805.07</v>
      </c>
      <c r="V158" s="22">
        <f t="shared" si="20"/>
        <v>8805.36</v>
      </c>
      <c r="W158" s="22">
        <f t="shared" si="18"/>
        <v>7790.16</v>
      </c>
    </row>
    <row r="159" spans="1:23" ht="12">
      <c r="A159" s="1" t="s">
        <v>19</v>
      </c>
      <c r="B159" s="1" t="s">
        <v>20</v>
      </c>
      <c r="C159" s="11">
        <v>4183427.61</v>
      </c>
      <c r="D159" s="3">
        <v>0</v>
      </c>
      <c r="E159" s="3">
        <v>-124.47</v>
      </c>
      <c r="F159" s="3">
        <f>C159-D159-E159</f>
        <v>4183552.08</v>
      </c>
      <c r="G159" s="3">
        <f t="shared" si="14"/>
        <v>0</v>
      </c>
      <c r="H159" s="3">
        <f>D159-G159</f>
        <v>0</v>
      </c>
      <c r="I159" s="3"/>
      <c r="J159" s="26">
        <v>357.3</v>
      </c>
      <c r="K159" s="26">
        <v>0</v>
      </c>
      <c r="L159" s="26">
        <f t="shared" si="19"/>
        <v>357.3</v>
      </c>
      <c r="M159" s="12"/>
      <c r="N159" s="11">
        <v>11708.097229219142</v>
      </c>
      <c r="O159" s="11">
        <v>11708.1</v>
      </c>
      <c r="P159" s="11">
        <v>7793.23</v>
      </c>
      <c r="Q159" s="11"/>
      <c r="R159" s="11">
        <f t="shared" si="17"/>
        <v>0</v>
      </c>
      <c r="S159" s="11">
        <v>-3.07</v>
      </c>
      <c r="U159" s="22">
        <f t="shared" si="21"/>
        <v>11708.79</v>
      </c>
      <c r="V159" s="22">
        <f t="shared" si="20"/>
        <v>11708.1</v>
      </c>
      <c r="W159" s="22">
        <f t="shared" si="18"/>
        <v>7790.16</v>
      </c>
    </row>
    <row r="160" spans="1:23" ht="12">
      <c r="A160" s="1" t="s">
        <v>19</v>
      </c>
      <c r="B160" s="1" t="s">
        <v>18</v>
      </c>
      <c r="C160" s="11">
        <v>18932550.39</v>
      </c>
      <c r="D160" s="3">
        <v>7448.0351423604625</v>
      </c>
      <c r="E160" s="3">
        <v>0</v>
      </c>
      <c r="F160" s="3">
        <f>C160-D160-E160</f>
        <v>18925102.35485764</v>
      </c>
      <c r="G160" s="3">
        <f t="shared" si="14"/>
        <v>0</v>
      </c>
      <c r="H160" s="3">
        <f>D160-G160</f>
        <v>7448.0351423604625</v>
      </c>
      <c r="I160" s="3"/>
      <c r="J160" s="26">
        <v>2316</v>
      </c>
      <c r="K160" s="26">
        <v>0</v>
      </c>
      <c r="L160" s="26">
        <f t="shared" si="19"/>
        <v>2316</v>
      </c>
      <c r="M160" s="12"/>
      <c r="N160" s="11">
        <v>8174.676334196892</v>
      </c>
      <c r="O160" s="11">
        <v>8174.68</v>
      </c>
      <c r="P160" s="11">
        <v>7793.23</v>
      </c>
      <c r="Q160" s="11"/>
      <c r="R160" s="11">
        <f t="shared" si="17"/>
        <v>-3.22</v>
      </c>
      <c r="S160" s="11">
        <v>-3.07</v>
      </c>
      <c r="U160" s="22">
        <f t="shared" si="21"/>
        <v>8171.46</v>
      </c>
      <c r="V160" s="22">
        <f t="shared" si="20"/>
        <v>8171.46</v>
      </c>
      <c r="W160" s="22">
        <f t="shared" si="18"/>
        <v>7790.16</v>
      </c>
    </row>
    <row r="161" spans="1:23" ht="12">
      <c r="A161" s="1" t="s">
        <v>13</v>
      </c>
      <c r="B161" s="1" t="s">
        <v>17</v>
      </c>
      <c r="C161" s="11">
        <v>3971091.03</v>
      </c>
      <c r="D161" s="3">
        <v>1562.2208807416994</v>
      </c>
      <c r="E161" s="3">
        <v>0</v>
      </c>
      <c r="F161" s="3">
        <f>C161-D161-E161</f>
        <v>3969528.809119258</v>
      </c>
      <c r="G161" s="3">
        <f t="shared" si="14"/>
        <v>0</v>
      </c>
      <c r="H161" s="3">
        <f>D161-G161</f>
        <v>1562.2208807416994</v>
      </c>
      <c r="I161" s="3"/>
      <c r="J161" s="26">
        <v>384.8</v>
      </c>
      <c r="K161" s="26">
        <v>0</v>
      </c>
      <c r="L161" s="26">
        <f t="shared" si="19"/>
        <v>384.8</v>
      </c>
      <c r="M161" s="12"/>
      <c r="N161" s="11">
        <v>10319.883134095633</v>
      </c>
      <c r="O161" s="11">
        <v>10319.88</v>
      </c>
      <c r="P161" s="11">
        <v>7793.23</v>
      </c>
      <c r="Q161" s="11"/>
      <c r="R161" s="11">
        <f t="shared" si="17"/>
        <v>-4.06</v>
      </c>
      <c r="S161" s="11">
        <v>-3.07</v>
      </c>
      <c r="U161" s="22">
        <f t="shared" si="21"/>
        <v>10315.82</v>
      </c>
      <c r="V161" s="22">
        <f t="shared" si="20"/>
        <v>10315.82</v>
      </c>
      <c r="W161" s="22">
        <f t="shared" si="18"/>
        <v>7790.16</v>
      </c>
    </row>
    <row r="162" spans="1:23" ht="12">
      <c r="A162" s="1" t="s">
        <v>13</v>
      </c>
      <c r="B162" s="1" t="s">
        <v>16</v>
      </c>
      <c r="C162" s="11">
        <v>1741203.3900000001</v>
      </c>
      <c r="D162" s="3">
        <v>684.986637910497</v>
      </c>
      <c r="E162" s="3">
        <v>0</v>
      </c>
      <c r="F162" s="3">
        <f>C162-D162-E162</f>
        <v>1740518.4033620895</v>
      </c>
      <c r="G162" s="3">
        <f t="shared" si="14"/>
        <v>0</v>
      </c>
      <c r="H162" s="3">
        <f>D162-G162</f>
        <v>684.986637910497</v>
      </c>
      <c r="I162" s="3"/>
      <c r="J162" s="26">
        <v>107</v>
      </c>
      <c r="K162" s="26">
        <v>0</v>
      </c>
      <c r="L162" s="26">
        <f t="shared" si="19"/>
        <v>107</v>
      </c>
      <c r="M162" s="12"/>
      <c r="N162" s="11">
        <v>16272.928878504674</v>
      </c>
      <c r="O162" s="11">
        <v>16272.93</v>
      </c>
      <c r="P162" s="11">
        <v>7793.23</v>
      </c>
      <c r="Q162" s="11"/>
      <c r="R162" s="11">
        <f t="shared" si="17"/>
        <v>-6.4</v>
      </c>
      <c r="S162" s="11">
        <v>-3.07</v>
      </c>
      <c r="U162" s="22">
        <f t="shared" si="21"/>
        <v>16266.53</v>
      </c>
      <c r="V162" s="22">
        <f t="shared" si="20"/>
        <v>16266.53</v>
      </c>
      <c r="W162" s="22">
        <f t="shared" si="18"/>
        <v>7790.16</v>
      </c>
    </row>
    <row r="163" spans="1:23" ht="12">
      <c r="A163" s="1" t="s">
        <v>13</v>
      </c>
      <c r="B163" s="1" t="s">
        <v>15</v>
      </c>
      <c r="C163" s="11">
        <v>2940136.25</v>
      </c>
      <c r="D163" s="3">
        <v>1156.644913772122</v>
      </c>
      <c r="E163" s="3">
        <v>0</v>
      </c>
      <c r="F163" s="3">
        <f>C163-D163-E163</f>
        <v>2938979.605086228</v>
      </c>
      <c r="G163" s="3">
        <f t="shared" si="14"/>
        <v>0</v>
      </c>
      <c r="H163" s="3">
        <f>D163-G163</f>
        <v>1156.644913772122</v>
      </c>
      <c r="I163" s="3"/>
      <c r="J163" s="26">
        <v>225.6</v>
      </c>
      <c r="K163" s="26">
        <v>0</v>
      </c>
      <c r="L163" s="26">
        <f t="shared" si="19"/>
        <v>225.6</v>
      </c>
      <c r="M163" s="12"/>
      <c r="N163" s="11">
        <v>13032.518838652482</v>
      </c>
      <c r="O163" s="11">
        <v>13032.52</v>
      </c>
      <c r="P163" s="11">
        <v>7793.23</v>
      </c>
      <c r="Q163" s="11"/>
      <c r="R163" s="11">
        <f t="shared" si="17"/>
        <v>-5.13</v>
      </c>
      <c r="S163" s="11">
        <v>-3.07</v>
      </c>
      <c r="U163" s="22">
        <f t="shared" si="21"/>
        <v>13027.39</v>
      </c>
      <c r="V163" s="22">
        <f t="shared" si="20"/>
        <v>13027.39</v>
      </c>
      <c r="W163" s="22">
        <f t="shared" si="18"/>
        <v>7790.16</v>
      </c>
    </row>
    <row r="164" spans="1:23" ht="12">
      <c r="A164" s="1" t="s">
        <v>13</v>
      </c>
      <c r="B164" s="1" t="s">
        <v>14</v>
      </c>
      <c r="C164" s="11">
        <v>2031320.7200000002</v>
      </c>
      <c r="D164" s="3">
        <v>799.1183330459346</v>
      </c>
      <c r="E164" s="3">
        <v>0</v>
      </c>
      <c r="F164" s="3">
        <f>C164-D164-E164</f>
        <v>2030521.6016669543</v>
      </c>
      <c r="G164" s="3">
        <f aca="true" t="shared" si="22" ref="G164:G182">K164*-S164</f>
        <v>0</v>
      </c>
      <c r="H164" s="3">
        <f>D164-G164</f>
        <v>799.1183330459346</v>
      </c>
      <c r="I164" s="3"/>
      <c r="J164" s="26">
        <v>128</v>
      </c>
      <c r="K164" s="26">
        <v>0</v>
      </c>
      <c r="L164" s="26">
        <f t="shared" si="19"/>
        <v>128</v>
      </c>
      <c r="M164" s="12"/>
      <c r="N164" s="11">
        <v>15869.693125000002</v>
      </c>
      <c r="O164" s="11">
        <v>15869.69</v>
      </c>
      <c r="P164" s="11">
        <v>7793.23</v>
      </c>
      <c r="Q164" s="11"/>
      <c r="R164" s="11">
        <f aca="true" t="shared" si="23" ref="R164:R181">ROUND(H164/-L164,2)</f>
        <v>-6.24</v>
      </c>
      <c r="S164" s="11">
        <v>-3.07</v>
      </c>
      <c r="U164" s="22">
        <f t="shared" si="21"/>
        <v>15863.45</v>
      </c>
      <c r="V164" s="22">
        <f t="shared" si="20"/>
        <v>15863.45</v>
      </c>
      <c r="W164" s="22">
        <f aca="true" t="shared" si="24" ref="W164:W181">P164+S164</f>
        <v>7790.16</v>
      </c>
    </row>
    <row r="165" spans="1:23" ht="12">
      <c r="A165" s="1" t="s">
        <v>13</v>
      </c>
      <c r="B165" s="1" t="s">
        <v>12</v>
      </c>
      <c r="C165" s="11">
        <v>1580465.05</v>
      </c>
      <c r="D165" s="3">
        <v>621.7524311933172</v>
      </c>
      <c r="E165" s="3">
        <v>0</v>
      </c>
      <c r="F165" s="3">
        <f>C165-D165-E165</f>
        <v>1579843.2975688067</v>
      </c>
      <c r="G165" s="3">
        <f t="shared" si="22"/>
        <v>0</v>
      </c>
      <c r="H165" s="3">
        <f>D165-G165</f>
        <v>621.7524311933172</v>
      </c>
      <c r="I165" s="3"/>
      <c r="J165" s="26">
        <v>95.7</v>
      </c>
      <c r="K165" s="26">
        <v>0</v>
      </c>
      <c r="L165" s="26">
        <f t="shared" si="19"/>
        <v>95.7</v>
      </c>
      <c r="M165" s="12"/>
      <c r="N165" s="11">
        <v>16514.78631138976</v>
      </c>
      <c r="O165" s="11">
        <v>16514.79</v>
      </c>
      <c r="P165" s="11">
        <v>7793.23</v>
      </c>
      <c r="Q165" s="11"/>
      <c r="R165" s="11">
        <f t="shared" si="23"/>
        <v>-6.5</v>
      </c>
      <c r="S165" s="11">
        <v>-3.07</v>
      </c>
      <c r="U165" s="22">
        <f t="shared" si="21"/>
        <v>16508.29</v>
      </c>
      <c r="V165" s="22">
        <f t="shared" si="20"/>
        <v>16508.29</v>
      </c>
      <c r="W165" s="22">
        <f t="shared" si="24"/>
        <v>7790.16</v>
      </c>
    </row>
    <row r="166" spans="1:23" ht="12">
      <c r="A166" s="1" t="s">
        <v>3</v>
      </c>
      <c r="B166" s="1" t="s">
        <v>11</v>
      </c>
      <c r="C166" s="11">
        <v>16123756.919999998</v>
      </c>
      <c r="D166" s="3">
        <v>6343.060268862048</v>
      </c>
      <c r="E166" s="3">
        <v>0</v>
      </c>
      <c r="F166" s="3">
        <f>C166-D166-E166</f>
        <v>16117413.859731136</v>
      </c>
      <c r="G166" s="3">
        <f t="shared" si="22"/>
        <v>3.07</v>
      </c>
      <c r="H166" s="3">
        <f>D166-G166</f>
        <v>6339.990268862049</v>
      </c>
      <c r="I166" s="3"/>
      <c r="J166" s="26">
        <v>1905.2</v>
      </c>
      <c r="K166" s="26">
        <v>1</v>
      </c>
      <c r="L166" s="26">
        <f t="shared" si="19"/>
        <v>1904.2</v>
      </c>
      <c r="M166" s="12"/>
      <c r="N166" s="11">
        <v>8463.025887045978</v>
      </c>
      <c r="O166" s="11">
        <v>8463.38</v>
      </c>
      <c r="P166" s="11">
        <v>7793.23</v>
      </c>
      <c r="Q166" s="11"/>
      <c r="R166" s="11">
        <f t="shared" si="23"/>
        <v>-3.33</v>
      </c>
      <c r="S166" s="11">
        <v>-3.07</v>
      </c>
      <c r="U166" s="22">
        <f t="shared" si="21"/>
        <v>8459.7</v>
      </c>
      <c r="V166" s="22">
        <f t="shared" si="20"/>
        <v>8460.05</v>
      </c>
      <c r="W166" s="22">
        <f t="shared" si="24"/>
        <v>7790.16</v>
      </c>
    </row>
    <row r="167" spans="1:23" ht="12">
      <c r="A167" s="1" t="s">
        <v>3</v>
      </c>
      <c r="B167" s="1" t="s">
        <v>10</v>
      </c>
      <c r="C167" s="11">
        <v>16437765.260000002</v>
      </c>
      <c r="D167" s="3">
        <v>6466.590649245961</v>
      </c>
      <c r="E167" s="3">
        <v>0</v>
      </c>
      <c r="F167" s="3">
        <f>C167-D167-E167</f>
        <v>16431298.669350756</v>
      </c>
      <c r="G167" s="3">
        <f t="shared" si="22"/>
        <v>0</v>
      </c>
      <c r="H167" s="3">
        <f>D167-G167</f>
        <v>6466.590649245961</v>
      </c>
      <c r="I167" s="3"/>
      <c r="J167" s="26">
        <v>2033</v>
      </c>
      <c r="K167" s="26">
        <v>0</v>
      </c>
      <c r="L167" s="26">
        <f t="shared" si="19"/>
        <v>2033</v>
      </c>
      <c r="M167" s="12"/>
      <c r="N167" s="11">
        <v>8085.472336448599</v>
      </c>
      <c r="O167" s="11">
        <v>8085.47</v>
      </c>
      <c r="P167" s="11">
        <v>7793.23</v>
      </c>
      <c r="Q167" s="14"/>
      <c r="R167" s="11">
        <f t="shared" si="23"/>
        <v>-3.18</v>
      </c>
      <c r="S167" s="11">
        <v>-3.07</v>
      </c>
      <c r="U167" s="22">
        <f t="shared" si="21"/>
        <v>8082.29</v>
      </c>
      <c r="V167" s="22">
        <f t="shared" si="20"/>
        <v>8082.29</v>
      </c>
      <c r="W167" s="22">
        <f t="shared" si="24"/>
        <v>7790.16</v>
      </c>
    </row>
    <row r="168" spans="1:23" ht="12">
      <c r="A168" s="1" t="s">
        <v>3</v>
      </c>
      <c r="B168" s="1" t="s">
        <v>9</v>
      </c>
      <c r="C168" s="11">
        <v>20950941.43</v>
      </c>
      <c r="D168" s="3">
        <v>8242.06695990607</v>
      </c>
      <c r="E168" s="3">
        <v>0</v>
      </c>
      <c r="F168" s="3">
        <f>C168-D168-E168</f>
        <v>20942699.363040093</v>
      </c>
      <c r="G168" s="3">
        <f t="shared" si="22"/>
        <v>0</v>
      </c>
      <c r="H168" s="3">
        <f>D168-G168</f>
        <v>8242.06695990607</v>
      </c>
      <c r="I168" s="3"/>
      <c r="J168" s="26">
        <v>2563</v>
      </c>
      <c r="K168" s="26">
        <v>0</v>
      </c>
      <c r="L168" s="26">
        <f t="shared" si="19"/>
        <v>2563</v>
      </c>
      <c r="M168" s="12"/>
      <c r="N168" s="11">
        <v>8174.382142021069</v>
      </c>
      <c r="O168" s="11">
        <v>8174.38</v>
      </c>
      <c r="P168" s="11">
        <v>7793.23</v>
      </c>
      <c r="Q168" s="14"/>
      <c r="R168" s="11">
        <f t="shared" si="23"/>
        <v>-3.22</v>
      </c>
      <c r="S168" s="11">
        <v>-3.07</v>
      </c>
      <c r="U168" s="22">
        <f t="shared" si="21"/>
        <v>8171.17</v>
      </c>
      <c r="V168" s="22">
        <f t="shared" si="20"/>
        <v>8171.16</v>
      </c>
      <c r="W168" s="22">
        <f t="shared" si="24"/>
        <v>7790.16</v>
      </c>
    </row>
    <row r="169" spans="1:23" ht="12">
      <c r="A169" s="1" t="s">
        <v>3</v>
      </c>
      <c r="B169" s="1" t="s">
        <v>8</v>
      </c>
      <c r="C169" s="11">
        <v>57475892.18</v>
      </c>
      <c r="D169" s="3">
        <v>22610.924359206783</v>
      </c>
      <c r="E169" s="3">
        <v>0</v>
      </c>
      <c r="F169" s="3">
        <f>C169-D169-E169</f>
        <v>57453281.25564079</v>
      </c>
      <c r="G169" s="3">
        <f t="shared" si="22"/>
        <v>0</v>
      </c>
      <c r="H169" s="3">
        <f>D169-G169</f>
        <v>22610.924359206783</v>
      </c>
      <c r="I169" s="3"/>
      <c r="J169" s="26">
        <v>7127</v>
      </c>
      <c r="K169" s="26">
        <v>0</v>
      </c>
      <c r="L169" s="26">
        <f t="shared" si="19"/>
        <v>7127</v>
      </c>
      <c r="M169" s="12"/>
      <c r="N169" s="11">
        <v>8064.528157710117</v>
      </c>
      <c r="O169" s="11">
        <v>8064.53</v>
      </c>
      <c r="P169" s="11">
        <v>7793.23</v>
      </c>
      <c r="Q169" s="14"/>
      <c r="R169" s="11">
        <f t="shared" si="23"/>
        <v>-3.17</v>
      </c>
      <c r="S169" s="11">
        <v>-3.07</v>
      </c>
      <c r="U169" s="22">
        <f t="shared" si="21"/>
        <v>8061.36</v>
      </c>
      <c r="V169" s="22">
        <f t="shared" si="20"/>
        <v>8061.36</v>
      </c>
      <c r="W169" s="22">
        <f t="shared" si="24"/>
        <v>7790.16</v>
      </c>
    </row>
    <row r="170" spans="1:23" ht="12">
      <c r="A170" s="1" t="s">
        <v>3</v>
      </c>
      <c r="B170" s="1" t="s">
        <v>7</v>
      </c>
      <c r="C170" s="11">
        <v>31407304.91</v>
      </c>
      <c r="D170" s="3">
        <v>12355.58368406964</v>
      </c>
      <c r="E170" s="3">
        <v>0</v>
      </c>
      <c r="F170" s="3">
        <f>C170-D170-E170</f>
        <v>31394949.326315932</v>
      </c>
      <c r="G170" s="3">
        <f t="shared" si="22"/>
        <v>0</v>
      </c>
      <c r="H170" s="3">
        <f>D170-G170</f>
        <v>12355.58368406964</v>
      </c>
      <c r="I170" s="3"/>
      <c r="J170" s="26">
        <v>3894.5</v>
      </c>
      <c r="K170" s="26">
        <v>0</v>
      </c>
      <c r="L170" s="26">
        <f t="shared" si="19"/>
        <v>3894.5</v>
      </c>
      <c r="M170" s="12"/>
      <c r="N170" s="11">
        <v>8064.528157658236</v>
      </c>
      <c r="O170" s="11">
        <v>8064.53</v>
      </c>
      <c r="P170" s="11">
        <v>7793.23</v>
      </c>
      <c r="Q170" s="14"/>
      <c r="R170" s="11">
        <f t="shared" si="23"/>
        <v>-3.17</v>
      </c>
      <c r="S170" s="11">
        <v>-3.07</v>
      </c>
      <c r="U170" s="22">
        <f t="shared" si="21"/>
        <v>8061.36</v>
      </c>
      <c r="V170" s="22">
        <f t="shared" si="20"/>
        <v>8061.36</v>
      </c>
      <c r="W170" s="22">
        <f t="shared" si="24"/>
        <v>7790.16</v>
      </c>
    </row>
    <row r="171" spans="1:23" ht="12">
      <c r="A171" s="1" t="s">
        <v>3</v>
      </c>
      <c r="B171" s="1" t="s">
        <v>6</v>
      </c>
      <c r="C171" s="11">
        <v>186121291.9</v>
      </c>
      <c r="D171" s="3">
        <v>73219.81953075524</v>
      </c>
      <c r="E171" s="3">
        <v>0</v>
      </c>
      <c r="F171" s="3">
        <f>C171-D171-E171</f>
        <v>186048072.08046925</v>
      </c>
      <c r="G171" s="3">
        <f t="shared" si="22"/>
        <v>16.884999999999998</v>
      </c>
      <c r="H171" s="3">
        <f>D171-G171</f>
        <v>73202.93453075524</v>
      </c>
      <c r="I171" s="3"/>
      <c r="J171" s="26">
        <v>22420.3</v>
      </c>
      <c r="K171" s="26">
        <v>5.5</v>
      </c>
      <c r="L171" s="26">
        <f t="shared" si="19"/>
        <v>22414.8</v>
      </c>
      <c r="M171" s="12"/>
      <c r="N171" s="11">
        <v>8301.4630446515</v>
      </c>
      <c r="O171" s="11">
        <v>8301.59</v>
      </c>
      <c r="P171" s="11">
        <v>7793.23</v>
      </c>
      <c r="Q171" s="14"/>
      <c r="R171" s="11">
        <f t="shared" si="23"/>
        <v>-3.27</v>
      </c>
      <c r="S171" s="11">
        <v>-3.07</v>
      </c>
      <c r="U171" s="22">
        <f t="shared" si="21"/>
        <v>8298.2</v>
      </c>
      <c r="V171" s="22">
        <f t="shared" si="20"/>
        <v>8298.32</v>
      </c>
      <c r="W171" s="22">
        <f t="shared" si="24"/>
        <v>7790.16</v>
      </c>
    </row>
    <row r="172" spans="1:23" ht="12">
      <c r="A172" s="1" t="s">
        <v>3</v>
      </c>
      <c r="B172" s="1" t="s">
        <v>209</v>
      </c>
      <c r="C172" s="11">
        <v>10694893.870000001</v>
      </c>
      <c r="D172" s="3">
        <v>0</v>
      </c>
      <c r="E172" s="3">
        <v>-1302.02</v>
      </c>
      <c r="F172" s="3">
        <f>C172-D172-E172</f>
        <v>10696195.89</v>
      </c>
      <c r="G172" s="3">
        <f t="shared" si="22"/>
        <v>0</v>
      </c>
      <c r="H172" s="3">
        <f>D172-G172</f>
        <v>0</v>
      </c>
      <c r="I172" s="3"/>
      <c r="J172" s="26">
        <v>1152.1</v>
      </c>
      <c r="K172" s="26">
        <v>0</v>
      </c>
      <c r="L172" s="26">
        <f t="shared" si="19"/>
        <v>1152.1</v>
      </c>
      <c r="M172" s="12"/>
      <c r="N172" s="11">
        <v>9281.826100164919</v>
      </c>
      <c r="O172" s="11">
        <v>9281.83</v>
      </c>
      <c r="P172" s="11">
        <v>7793.23</v>
      </c>
      <c r="Q172" s="14"/>
      <c r="R172" s="11">
        <f t="shared" si="23"/>
        <v>0</v>
      </c>
      <c r="S172" s="11">
        <v>-3.07</v>
      </c>
      <c r="U172" s="22">
        <f t="shared" si="21"/>
        <v>9284.09</v>
      </c>
      <c r="V172" s="22">
        <f t="shared" si="20"/>
        <v>9281.83</v>
      </c>
      <c r="W172" s="22">
        <f t="shared" si="24"/>
        <v>7790.16</v>
      </c>
    </row>
    <row r="173" spans="1:23" ht="12">
      <c r="A173" s="1" t="s">
        <v>3</v>
      </c>
      <c r="B173" s="1" t="s">
        <v>210</v>
      </c>
      <c r="C173" s="11">
        <v>20662013.06</v>
      </c>
      <c r="D173" s="3">
        <v>0</v>
      </c>
      <c r="E173" s="3">
        <v>-679987.24</v>
      </c>
      <c r="F173" s="3">
        <f>C173-D173-E173</f>
        <v>21342000.299999997</v>
      </c>
      <c r="G173" s="3">
        <f t="shared" si="22"/>
        <v>0</v>
      </c>
      <c r="H173" s="3">
        <f>D173-G173</f>
        <v>0</v>
      </c>
      <c r="I173" s="3"/>
      <c r="J173" s="26">
        <v>2337.3</v>
      </c>
      <c r="K173" s="26">
        <v>0</v>
      </c>
      <c r="L173" s="26">
        <f t="shared" si="19"/>
        <v>2337.3</v>
      </c>
      <c r="M173" s="12"/>
      <c r="N173" s="11">
        <v>8549.19172549523</v>
      </c>
      <c r="O173" s="11">
        <v>8549.19</v>
      </c>
      <c r="P173" s="11">
        <v>7793.23</v>
      </c>
      <c r="Q173" s="14"/>
      <c r="R173" s="11">
        <f t="shared" si="23"/>
        <v>0</v>
      </c>
      <c r="S173" s="11">
        <v>-3.07</v>
      </c>
      <c r="U173" s="22">
        <f t="shared" si="21"/>
        <v>9131.05</v>
      </c>
      <c r="V173" s="22">
        <f t="shared" si="20"/>
        <v>8549.19</v>
      </c>
      <c r="W173" s="22">
        <f t="shared" si="24"/>
        <v>7790.16</v>
      </c>
    </row>
    <row r="174" spans="1:23" ht="12">
      <c r="A174" s="1" t="s">
        <v>3</v>
      </c>
      <c r="B174" s="1" t="s">
        <v>211</v>
      </c>
      <c r="C174" s="11">
        <v>8401950.43</v>
      </c>
      <c r="D174" s="3">
        <v>3305.3139053079576</v>
      </c>
      <c r="E174" s="3">
        <v>0</v>
      </c>
      <c r="F174" s="3">
        <f>C174-D174-E174</f>
        <v>8398645.116094692</v>
      </c>
      <c r="G174" s="3">
        <f t="shared" si="22"/>
        <v>0</v>
      </c>
      <c r="H174" s="3">
        <f>D174-G174</f>
        <v>3305.3139053079576</v>
      </c>
      <c r="I174" s="3"/>
      <c r="J174" s="26">
        <v>962.5</v>
      </c>
      <c r="K174" s="26">
        <v>0</v>
      </c>
      <c r="L174" s="26">
        <f t="shared" si="19"/>
        <v>962.5</v>
      </c>
      <c r="M174" s="12"/>
      <c r="N174" s="11">
        <v>8729.299148051949</v>
      </c>
      <c r="O174" s="11">
        <v>8729.3</v>
      </c>
      <c r="P174" s="11">
        <v>7793.23</v>
      </c>
      <c r="Q174" s="14"/>
      <c r="R174" s="11">
        <f t="shared" si="23"/>
        <v>-3.43</v>
      </c>
      <c r="S174" s="11">
        <v>-3.07</v>
      </c>
      <c r="U174" s="22">
        <f t="shared" si="21"/>
        <v>8725.87</v>
      </c>
      <c r="V174" s="22">
        <f t="shared" si="20"/>
        <v>8725.87</v>
      </c>
      <c r="W174" s="22">
        <f t="shared" si="24"/>
        <v>7790.16</v>
      </c>
    </row>
    <row r="175" spans="1:23" ht="12">
      <c r="A175" s="1" t="s">
        <v>3</v>
      </c>
      <c r="B175" s="1" t="s">
        <v>5</v>
      </c>
      <c r="C175" s="11">
        <v>2537442.5199999996</v>
      </c>
      <c r="D175" s="3">
        <v>998.2258423388084</v>
      </c>
      <c r="E175" s="3">
        <v>0</v>
      </c>
      <c r="F175" s="3">
        <f>C175-D175-E175</f>
        <v>2536444.2941576606</v>
      </c>
      <c r="G175" s="3">
        <f t="shared" si="22"/>
        <v>0</v>
      </c>
      <c r="H175" s="3">
        <f>D175-G175</f>
        <v>998.2258423388084</v>
      </c>
      <c r="I175" s="3"/>
      <c r="J175" s="26">
        <v>179</v>
      </c>
      <c r="K175" s="26">
        <v>0</v>
      </c>
      <c r="L175" s="26">
        <f t="shared" si="19"/>
        <v>179</v>
      </c>
      <c r="M175" s="12"/>
      <c r="N175" s="11">
        <v>14175.656536312847</v>
      </c>
      <c r="O175" s="11">
        <v>14175.66</v>
      </c>
      <c r="P175" s="11">
        <v>7793.23</v>
      </c>
      <c r="Q175" s="14"/>
      <c r="R175" s="11">
        <f t="shared" si="23"/>
        <v>-5.58</v>
      </c>
      <c r="S175" s="11">
        <v>-3.07</v>
      </c>
      <c r="U175" s="22">
        <f t="shared" si="21"/>
        <v>14170.08</v>
      </c>
      <c r="V175" s="22">
        <f t="shared" si="20"/>
        <v>14170.08</v>
      </c>
      <c r="W175" s="22">
        <f t="shared" si="24"/>
        <v>7790.16</v>
      </c>
    </row>
    <row r="176" spans="1:23" ht="12">
      <c r="A176" s="1" t="s">
        <v>3</v>
      </c>
      <c r="B176" s="1" t="s">
        <v>4</v>
      </c>
      <c r="C176" s="11">
        <v>3029347.6799999997</v>
      </c>
      <c r="D176" s="3">
        <v>0</v>
      </c>
      <c r="E176" s="3">
        <v>-724.9</v>
      </c>
      <c r="F176" s="3">
        <f>C176-D176-E176</f>
        <v>3030072.5799999996</v>
      </c>
      <c r="G176" s="3">
        <f t="shared" si="22"/>
        <v>0</v>
      </c>
      <c r="H176" s="3">
        <f>D176-G176</f>
        <v>0</v>
      </c>
      <c r="I176" s="3"/>
      <c r="J176" s="26">
        <v>216</v>
      </c>
      <c r="K176" s="26">
        <v>0</v>
      </c>
      <c r="L176" s="26">
        <f t="shared" si="19"/>
        <v>216</v>
      </c>
      <c r="M176" s="12"/>
      <c r="N176" s="11">
        <v>14021.401759259259</v>
      </c>
      <c r="O176" s="11">
        <v>14021.4</v>
      </c>
      <c r="P176" s="11">
        <v>7793.23</v>
      </c>
      <c r="Q176" s="14"/>
      <c r="R176" s="11">
        <f t="shared" si="23"/>
        <v>0</v>
      </c>
      <c r="S176" s="11">
        <v>-3.07</v>
      </c>
      <c r="U176" s="22">
        <f t="shared" si="21"/>
        <v>14028.11</v>
      </c>
      <c r="V176" s="22">
        <f t="shared" si="20"/>
        <v>14021.4</v>
      </c>
      <c r="W176" s="22">
        <f t="shared" si="24"/>
        <v>7790.16</v>
      </c>
    </row>
    <row r="177" spans="1:23" ht="12">
      <c r="A177" s="1" t="s">
        <v>3</v>
      </c>
      <c r="B177" s="1" t="s">
        <v>2</v>
      </c>
      <c r="C177" s="11">
        <v>1441293.58</v>
      </c>
      <c r="D177" s="3">
        <v>0</v>
      </c>
      <c r="E177" s="3">
        <v>-536.95</v>
      </c>
      <c r="F177" s="3">
        <f>C177-D177-E177</f>
        <v>1441830.53</v>
      </c>
      <c r="G177" s="3">
        <f t="shared" si="22"/>
        <v>0</v>
      </c>
      <c r="H177" s="3">
        <f>D177-G177</f>
        <v>0</v>
      </c>
      <c r="I177" s="3"/>
      <c r="J177" s="26">
        <v>78.2</v>
      </c>
      <c r="K177" s="26">
        <v>0</v>
      </c>
      <c r="L177" s="26">
        <f t="shared" si="19"/>
        <v>78.2</v>
      </c>
      <c r="M177" s="12"/>
      <c r="N177" s="11">
        <v>18423.997826086958</v>
      </c>
      <c r="O177" s="11">
        <v>18424</v>
      </c>
      <c r="P177" s="11">
        <v>7793.23</v>
      </c>
      <c r="Q177" s="14"/>
      <c r="R177" s="11">
        <f t="shared" si="23"/>
        <v>0</v>
      </c>
      <c r="S177" s="11">
        <v>-3.07</v>
      </c>
      <c r="U177" s="22">
        <f t="shared" si="21"/>
        <v>18437.73</v>
      </c>
      <c r="V177" s="22">
        <f t="shared" si="20"/>
        <v>18424</v>
      </c>
      <c r="W177" s="22">
        <f t="shared" si="24"/>
        <v>7790.16</v>
      </c>
    </row>
    <row r="178" spans="1:23" ht="12">
      <c r="A178" s="1" t="s">
        <v>1</v>
      </c>
      <c r="B178" s="1" t="s">
        <v>1</v>
      </c>
      <c r="C178" s="11">
        <v>8053648.079999999</v>
      </c>
      <c r="D178" s="3">
        <v>3168.2923160593714</v>
      </c>
      <c r="E178" s="3">
        <v>0</v>
      </c>
      <c r="F178" s="3">
        <f>C178-D178-E178</f>
        <v>8050479.78768394</v>
      </c>
      <c r="G178" s="3">
        <f t="shared" si="22"/>
        <v>0</v>
      </c>
      <c r="H178" s="3">
        <f>D178-G178</f>
        <v>3168.2923160593714</v>
      </c>
      <c r="I178" s="3"/>
      <c r="J178" s="26">
        <v>864</v>
      </c>
      <c r="K178" s="26">
        <v>0</v>
      </c>
      <c r="L178" s="26">
        <f t="shared" si="19"/>
        <v>864</v>
      </c>
      <c r="M178" s="12"/>
      <c r="N178" s="11">
        <v>9321.351944444443</v>
      </c>
      <c r="O178" s="11">
        <v>9321.35</v>
      </c>
      <c r="P178" s="11">
        <v>7793.23</v>
      </c>
      <c r="Q178" s="14"/>
      <c r="R178" s="11">
        <f t="shared" si="23"/>
        <v>-3.67</v>
      </c>
      <c r="S178" s="11">
        <v>-3.07</v>
      </c>
      <c r="U178" s="22">
        <f t="shared" si="21"/>
        <v>9317.68</v>
      </c>
      <c r="V178" s="22">
        <f t="shared" si="20"/>
        <v>9317.68</v>
      </c>
      <c r="W178" s="22">
        <f t="shared" si="24"/>
        <v>7790.16</v>
      </c>
    </row>
    <row r="179" spans="1:23" ht="12">
      <c r="A179" s="1" t="s">
        <v>1</v>
      </c>
      <c r="B179" s="1" t="s">
        <v>212</v>
      </c>
      <c r="C179" s="11">
        <v>6573972.6899999995</v>
      </c>
      <c r="D179" s="3">
        <v>2586.1903764376</v>
      </c>
      <c r="E179" s="3">
        <v>0</v>
      </c>
      <c r="F179" s="3">
        <f>C179-D179-E179</f>
        <v>6571386.499623562</v>
      </c>
      <c r="G179" s="3">
        <f t="shared" si="22"/>
        <v>0</v>
      </c>
      <c r="H179" s="3">
        <f>D179-G179</f>
        <v>2586.1903764376</v>
      </c>
      <c r="I179" s="3"/>
      <c r="J179" s="26">
        <v>733.5</v>
      </c>
      <c r="K179" s="26">
        <v>0</v>
      </c>
      <c r="L179" s="26">
        <f t="shared" si="19"/>
        <v>733.5</v>
      </c>
      <c r="M179" s="12"/>
      <c r="N179" s="11">
        <v>8962.471288343557</v>
      </c>
      <c r="O179" s="11">
        <v>8962.47</v>
      </c>
      <c r="P179" s="11">
        <v>7793.23</v>
      </c>
      <c r="Q179" s="14"/>
      <c r="R179" s="11">
        <f t="shared" si="23"/>
        <v>-3.53</v>
      </c>
      <c r="S179" s="11">
        <v>-3.07</v>
      </c>
      <c r="U179" s="22">
        <f t="shared" si="21"/>
        <v>8958.95</v>
      </c>
      <c r="V179" s="22">
        <f t="shared" si="20"/>
        <v>8958.94</v>
      </c>
      <c r="W179" s="22">
        <f t="shared" si="24"/>
        <v>7790.16</v>
      </c>
    </row>
    <row r="180" spans="1:23" ht="12">
      <c r="A180" s="1" t="s">
        <v>1</v>
      </c>
      <c r="B180" s="1" t="s">
        <v>213</v>
      </c>
      <c r="C180" s="11">
        <v>2751455.5</v>
      </c>
      <c r="D180" s="3">
        <v>1082.4182075049519</v>
      </c>
      <c r="E180" s="3">
        <v>0</v>
      </c>
      <c r="F180" s="3">
        <f>C180-D180-E180</f>
        <v>2750373.081792495</v>
      </c>
      <c r="G180" s="3">
        <f t="shared" si="22"/>
        <v>0</v>
      </c>
      <c r="H180" s="3">
        <f>D180-G180</f>
        <v>1082.4182075049519</v>
      </c>
      <c r="I180" s="3"/>
      <c r="J180" s="26">
        <v>200.9</v>
      </c>
      <c r="K180" s="26">
        <v>0</v>
      </c>
      <c r="L180" s="26">
        <f t="shared" si="19"/>
        <v>200.9</v>
      </c>
      <c r="M180" s="12"/>
      <c r="N180" s="11">
        <v>13695.647088103533</v>
      </c>
      <c r="O180" s="11">
        <v>13695.65</v>
      </c>
      <c r="P180" s="11">
        <v>7793.23</v>
      </c>
      <c r="Q180" s="14"/>
      <c r="R180" s="11">
        <f t="shared" si="23"/>
        <v>-5.39</v>
      </c>
      <c r="S180" s="11">
        <v>-3.07</v>
      </c>
      <c r="U180" s="22">
        <f t="shared" si="21"/>
        <v>13690.26</v>
      </c>
      <c r="V180" s="22">
        <f t="shared" si="20"/>
        <v>13690.26</v>
      </c>
      <c r="W180" s="22">
        <f t="shared" si="24"/>
        <v>7790.16</v>
      </c>
    </row>
    <row r="181" spans="1:23" ht="12">
      <c r="A181" s="1" t="s">
        <v>1</v>
      </c>
      <c r="B181" s="1" t="s">
        <v>214</v>
      </c>
      <c r="C181" s="11">
        <v>1131221.6099999999</v>
      </c>
      <c r="D181" s="3">
        <v>445.02077805258546</v>
      </c>
      <c r="E181" s="3">
        <v>0</v>
      </c>
      <c r="F181" s="3">
        <f>C181-D181-E181</f>
        <v>1130776.5892219474</v>
      </c>
      <c r="G181" s="3">
        <f t="shared" si="22"/>
        <v>0</v>
      </c>
      <c r="H181" s="3">
        <f>D181-G181</f>
        <v>445.02077805258546</v>
      </c>
      <c r="I181" s="3"/>
      <c r="J181" s="26">
        <v>62.1</v>
      </c>
      <c r="K181" s="26">
        <v>0</v>
      </c>
      <c r="L181" s="26">
        <f t="shared" si="19"/>
        <v>62.1</v>
      </c>
      <c r="M181" s="12"/>
      <c r="N181" s="11">
        <v>18216.128985507243</v>
      </c>
      <c r="O181" s="11">
        <v>18216.13</v>
      </c>
      <c r="P181" s="11">
        <v>7793.23</v>
      </c>
      <c r="Q181" s="14"/>
      <c r="R181" s="11">
        <f t="shared" si="23"/>
        <v>-7.17</v>
      </c>
      <c r="S181" s="11">
        <v>-3.07</v>
      </c>
      <c r="U181" s="22">
        <f t="shared" si="21"/>
        <v>18208.96</v>
      </c>
      <c r="V181" s="22">
        <f t="shared" si="20"/>
        <v>18208.96</v>
      </c>
      <c r="W181" s="22">
        <f t="shared" si="24"/>
        <v>7790.16</v>
      </c>
    </row>
    <row r="182" spans="1:23" ht="12">
      <c r="A182" s="1" t="s">
        <v>0</v>
      </c>
      <c r="B182" s="1" t="s">
        <v>215</v>
      </c>
      <c r="C182" s="12">
        <v>147622658.86622795</v>
      </c>
      <c r="D182" s="3">
        <v>58051.68122793612</v>
      </c>
      <c r="E182" s="3">
        <v>0</v>
      </c>
      <c r="F182" s="3">
        <f>C182-D182-E182</f>
        <v>147564607.18500003</v>
      </c>
      <c r="G182" s="3">
        <f t="shared" si="22"/>
        <v>0</v>
      </c>
      <c r="H182" s="3">
        <f>D182-G182</f>
        <v>58051.68122793612</v>
      </c>
      <c r="I182" s="3"/>
      <c r="J182" s="26">
        <v>17775.9</v>
      </c>
      <c r="K182" s="26">
        <v>5.5</v>
      </c>
      <c r="L182" s="26">
        <f t="shared" si="19"/>
        <v>17770.4</v>
      </c>
      <c r="M182" s="12"/>
      <c r="N182" s="15" t="s">
        <v>216</v>
      </c>
      <c r="O182" s="15" t="s">
        <v>216</v>
      </c>
      <c r="P182" s="15" t="s">
        <v>216</v>
      </c>
      <c r="Q182" s="11"/>
      <c r="R182" s="11"/>
      <c r="S182" s="11"/>
      <c r="U182" s="23" t="s">
        <v>216</v>
      </c>
      <c r="V182" s="23" t="s">
        <v>216</v>
      </c>
      <c r="W182" s="23" t="s">
        <v>216</v>
      </c>
    </row>
    <row r="183" spans="4:23" ht="12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2:23" ht="12">
      <c r="B184" s="1" t="s">
        <v>217</v>
      </c>
      <c r="C184" s="12">
        <f>SUM(C4:C183)</f>
        <v>7604371520.452232</v>
      </c>
      <c r="D184" s="3">
        <f>SUM(D2:D182)</f>
        <v>2970937.758280213</v>
      </c>
      <c r="E184" s="3">
        <f>SUM(E2:E182)</f>
        <v>-715581.34</v>
      </c>
      <c r="F184" s="3">
        <f>SUM(F2:F182)</f>
        <v>7602116164.033948</v>
      </c>
      <c r="G184" s="3">
        <f>SUM(G2:G182)</f>
        <v>62816.80499999999</v>
      </c>
      <c r="H184" s="3">
        <f>SUM(H4:H182)</f>
        <v>2908120.953280213</v>
      </c>
      <c r="I184" s="3"/>
      <c r="J184" s="26">
        <f>SUM(J4:J183)</f>
        <v>895996.4800000001</v>
      </c>
      <c r="K184" s="26">
        <f>SUM(K4:K183)</f>
        <v>20467</v>
      </c>
      <c r="L184" s="26">
        <f>SUM(L4:L183)</f>
        <v>875529.4800000001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">
      <c r="D186" s="34"/>
      <c r="E186" s="3"/>
      <c r="F186" s="3"/>
      <c r="K186" s="28"/>
      <c r="L186" s="28"/>
    </row>
    <row r="189" ht="12">
      <c r="F189" s="2" t="s">
        <v>228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5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2020-06-22T23:06:28Z</cp:lastPrinted>
  <dcterms:created xsi:type="dcterms:W3CDTF">2010-04-22T14:56:12Z</dcterms:created>
  <dcterms:modified xsi:type="dcterms:W3CDTF">2020-09-29T14:29:16Z</dcterms:modified>
  <cp:category/>
  <cp:version/>
  <cp:contentType/>
  <cp:contentStatus/>
</cp:coreProperties>
</file>