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scission" sheetId="1" r:id="rId1"/>
    <sheet name="Jan &amp; May Calculations" sheetId="2" r:id="rId2"/>
  </sheets>
  <definedNames>
    <definedName name="_xlfn.STDEV.S" hidden="1">#NAME?</definedName>
    <definedName name="_xlnm.Print_Titles" localSheetId="0">'Rescission'!$1:$2</definedName>
  </definedNames>
  <calcPr fullCalcOnLoad="1"/>
</workbook>
</file>

<file path=xl/sharedStrings.xml><?xml version="1.0" encoding="utf-8"?>
<sst xmlns="http://schemas.openxmlformats.org/spreadsheetml/2006/main" count="755" uniqueCount="246">
  <si>
    <t>STATE</t>
  </si>
  <si>
    <t>YUMA</t>
  </si>
  <si>
    <t>PAWNEE</t>
  </si>
  <si>
    <t>WELD</t>
  </si>
  <si>
    <t>PRAIRIE</t>
  </si>
  <si>
    <t>BRIGGSDALE</t>
  </si>
  <si>
    <t>GREELEY</t>
  </si>
  <si>
    <t>JOHNSTOWN</t>
  </si>
  <si>
    <t>WINDSOR</t>
  </si>
  <si>
    <t>KEENESBURG</t>
  </si>
  <si>
    <t>EATON</t>
  </si>
  <si>
    <t>GILCREST</t>
  </si>
  <si>
    <t>WOODLIN</t>
  </si>
  <si>
    <t>WASHINGTON</t>
  </si>
  <si>
    <t>LONE STAR</t>
  </si>
  <si>
    <t>OTIS</t>
  </si>
  <si>
    <t>ARICKAREE</t>
  </si>
  <si>
    <t>AKRON</t>
  </si>
  <si>
    <t>WOODLAND PARK</t>
  </si>
  <si>
    <t>TELLER</t>
  </si>
  <si>
    <t>CRIPPLE CREEK</t>
  </si>
  <si>
    <t>SUMMIT</t>
  </si>
  <si>
    <t>SEDGWICK</t>
  </si>
  <si>
    <t>JULESBURG</t>
  </si>
  <si>
    <t>NORWOOD</t>
  </si>
  <si>
    <t>SAN MIGUEL</t>
  </si>
  <si>
    <t>TELLURIDE</t>
  </si>
  <si>
    <t>SILVERTON</t>
  </si>
  <si>
    <t>SAN JUAN</t>
  </si>
  <si>
    <t>CENTER</t>
  </si>
  <si>
    <t>SAGUACHE</t>
  </si>
  <si>
    <t>MOFFAT</t>
  </si>
  <si>
    <t>SOUTH ROUTT</t>
  </si>
  <si>
    <t>ROUTT</t>
  </si>
  <si>
    <t>STEAMBOAT SPRINGS</t>
  </si>
  <si>
    <t>HAYDEN</t>
  </si>
  <si>
    <t>SARGENT</t>
  </si>
  <si>
    <t>RIO GRANDE</t>
  </si>
  <si>
    <t>MONTE VISTA</t>
  </si>
  <si>
    <t>DEL NORTE</t>
  </si>
  <si>
    <t>RANGELY</t>
  </si>
  <si>
    <t>RIO BLANCO</t>
  </si>
  <si>
    <t>MEEKER</t>
  </si>
  <si>
    <t>PUEBLO RURAL</t>
  </si>
  <si>
    <t>PUEBLO</t>
  </si>
  <si>
    <t>PUEBLO CITY</t>
  </si>
  <si>
    <t>WILEY</t>
  </si>
  <si>
    <t>PROWERS</t>
  </si>
  <si>
    <t>HOLLY</t>
  </si>
  <si>
    <t>LAMAR</t>
  </si>
  <si>
    <t>GRANADA</t>
  </si>
  <si>
    <t>ASPEN</t>
  </si>
  <si>
    <t>PITKIN</t>
  </si>
  <si>
    <t>HAXTUN</t>
  </si>
  <si>
    <t>PHILLIPS</t>
  </si>
  <si>
    <t>HOLYOKE</t>
  </si>
  <si>
    <t>PARK</t>
  </si>
  <si>
    <t>PLATTE CANYON</t>
  </si>
  <si>
    <t>RIDGWAY</t>
  </si>
  <si>
    <t>OURAY</t>
  </si>
  <si>
    <t>SWINK</t>
  </si>
  <si>
    <t>OTERO</t>
  </si>
  <si>
    <t>CHERAW</t>
  </si>
  <si>
    <t>FOWLER</t>
  </si>
  <si>
    <t>MANZANOLA</t>
  </si>
  <si>
    <t>ROCKY FORD</t>
  </si>
  <si>
    <t>EAST OTERO</t>
  </si>
  <si>
    <t>WIGGINS</t>
  </si>
  <si>
    <t>MORGAN</t>
  </si>
  <si>
    <t>WELDON</t>
  </si>
  <si>
    <t>BRUSH</t>
  </si>
  <si>
    <t>WEST END</t>
  </si>
  <si>
    <t>MONTROSE</t>
  </si>
  <si>
    <t>MANCOS</t>
  </si>
  <si>
    <t>MONTEZUMA</t>
  </si>
  <si>
    <t>DOLORES</t>
  </si>
  <si>
    <t>CREEDE</t>
  </si>
  <si>
    <t>MINERAL</t>
  </si>
  <si>
    <t>MESA VALLEY</t>
  </si>
  <si>
    <t>MESA</t>
  </si>
  <si>
    <t>DEBEQUE</t>
  </si>
  <si>
    <t>PLATEAU</t>
  </si>
  <si>
    <t>LOGAN</t>
  </si>
  <si>
    <t>BUFFALO</t>
  </si>
  <si>
    <t>FRENCHMAN</t>
  </si>
  <si>
    <t>VALLEY</t>
  </si>
  <si>
    <t>KARVAL</t>
  </si>
  <si>
    <t>LINCOLN</t>
  </si>
  <si>
    <t>LIMON</t>
  </si>
  <si>
    <t>GENOA-HUGO</t>
  </si>
  <si>
    <t>KIM</t>
  </si>
  <si>
    <t>LAS ANIMAS</t>
  </si>
  <si>
    <t>BRANSON</t>
  </si>
  <si>
    <t>AGUILAR</t>
  </si>
  <si>
    <t>HOEHNE</t>
  </si>
  <si>
    <t>PRIMERO</t>
  </si>
  <si>
    <t>TRINIDAD</t>
  </si>
  <si>
    <t>LARIMER</t>
  </si>
  <si>
    <t>THOMPSON</t>
  </si>
  <si>
    <t>POUDRE</t>
  </si>
  <si>
    <t>IGNACIO</t>
  </si>
  <si>
    <t>LA PLATA</t>
  </si>
  <si>
    <t>BAYFIELD</t>
  </si>
  <si>
    <t>DURANGO</t>
  </si>
  <si>
    <t>LAKE</t>
  </si>
  <si>
    <t>BURLINGTON</t>
  </si>
  <si>
    <t>KIT CARSON</t>
  </si>
  <si>
    <t>BETHUNE</t>
  </si>
  <si>
    <t>STRATTON</t>
  </si>
  <si>
    <t>HI PLAINS</t>
  </si>
  <si>
    <t>PLAINVIEW</t>
  </si>
  <si>
    <t>KIOWA</t>
  </si>
  <si>
    <t>EADS</t>
  </si>
  <si>
    <t>JEFFERSON</t>
  </si>
  <si>
    <t>NORTH PARK</t>
  </si>
  <si>
    <t>JACKSON</t>
  </si>
  <si>
    <t>LA VETA</t>
  </si>
  <si>
    <t>HUERFANO</t>
  </si>
  <si>
    <t>HINSDALE</t>
  </si>
  <si>
    <t>GUNNISON</t>
  </si>
  <si>
    <t>EAST GRAND</t>
  </si>
  <si>
    <t>GRAND</t>
  </si>
  <si>
    <t>WEST GRAND</t>
  </si>
  <si>
    <t>GILPIN</t>
  </si>
  <si>
    <t>GARFIELD</t>
  </si>
  <si>
    <t>ROARING FORK</t>
  </si>
  <si>
    <t>COTOPAXI</t>
  </si>
  <si>
    <t>FREMONT</t>
  </si>
  <si>
    <t>CANON CITY</t>
  </si>
  <si>
    <t>MIAMI-YODER</t>
  </si>
  <si>
    <t>EL PASO</t>
  </si>
  <si>
    <t>EDISON</t>
  </si>
  <si>
    <t>FALCON</t>
  </si>
  <si>
    <t>LEWIS-PALMER</t>
  </si>
  <si>
    <t>HANOVER</t>
  </si>
  <si>
    <t>PEYTON</t>
  </si>
  <si>
    <t>ELLICOTT</t>
  </si>
  <si>
    <t>ACADEMY</t>
  </si>
  <si>
    <t>MANITOU SPRINGS</t>
  </si>
  <si>
    <t>CHEYENNE MOUNTAIN</t>
  </si>
  <si>
    <t>COLORADO SPRINGS</t>
  </si>
  <si>
    <t>FOUNTAIN</t>
  </si>
  <si>
    <t>WIDEFIELD</t>
  </si>
  <si>
    <t>HARRISON</t>
  </si>
  <si>
    <t>CALHAN</t>
  </si>
  <si>
    <t>AGATE</t>
  </si>
  <si>
    <t>ELBERT</t>
  </si>
  <si>
    <t>BIG SANDY</t>
  </si>
  <si>
    <t>ELIZABETH</t>
  </si>
  <si>
    <t>EAGLE</t>
  </si>
  <si>
    <t>DOUGLAS</t>
  </si>
  <si>
    <t>DENVER</t>
  </si>
  <si>
    <t>DELTA</t>
  </si>
  <si>
    <t>WESTCLIFFE</t>
  </si>
  <si>
    <t>CUSTER</t>
  </si>
  <si>
    <t>CROWLEY</t>
  </si>
  <si>
    <t>SIERRA GRANDE</t>
  </si>
  <si>
    <t>COSTILLA</t>
  </si>
  <si>
    <t>CENTENNIAL</t>
  </si>
  <si>
    <t>SOUTH CONEJOS</t>
  </si>
  <si>
    <t>CONEJOS</t>
  </si>
  <si>
    <t>SANFORD</t>
  </si>
  <si>
    <t>NORTH CONEJOS</t>
  </si>
  <si>
    <t>CLEAR CREEK</t>
  </si>
  <si>
    <t>CHEYENNE</t>
  </si>
  <si>
    <t>SALIDA</t>
  </si>
  <si>
    <t>CHAFFEE</t>
  </si>
  <si>
    <t>BUENA VISTA</t>
  </si>
  <si>
    <t>BOULDER</t>
  </si>
  <si>
    <t>ST VRAIN</t>
  </si>
  <si>
    <t>MCCLAVE</t>
  </si>
  <si>
    <t>BENT</t>
  </si>
  <si>
    <t>CAMPO</t>
  </si>
  <si>
    <t>BACA</t>
  </si>
  <si>
    <t>VILAS</t>
  </si>
  <si>
    <t>SPRINGFIELD</t>
  </si>
  <si>
    <t>PRITCHETT</t>
  </si>
  <si>
    <t>WALSH</t>
  </si>
  <si>
    <t>ARCHULETA</t>
  </si>
  <si>
    <t>BYERS</t>
  </si>
  <si>
    <t>ARAPAHOE</t>
  </si>
  <si>
    <t>AURORA</t>
  </si>
  <si>
    <t>DEER TRAIL</t>
  </si>
  <si>
    <t>LITTLETON</t>
  </si>
  <si>
    <t>CHERRY CREEK</t>
  </si>
  <si>
    <t>SHERIDAN</t>
  </si>
  <si>
    <t>ENGLEWOOD</t>
  </si>
  <si>
    <t>ALAMOSA</t>
  </si>
  <si>
    <t>WESTMINSTER</t>
  </si>
  <si>
    <t>ADAMS</t>
  </si>
  <si>
    <t>STRASBURG</t>
  </si>
  <si>
    <t>BENNETT</t>
  </si>
  <si>
    <t>BRIGHTON</t>
  </si>
  <si>
    <t>COMMERCE CITY</t>
  </si>
  <si>
    <t>MAPLETON</t>
  </si>
  <si>
    <t>District</t>
  </si>
  <si>
    <t>County</t>
  </si>
  <si>
    <t>District Total Rescission Amount</t>
  </si>
  <si>
    <t>FIVE STAR</t>
  </si>
  <si>
    <t>SANGRE DECRISTO</t>
  </si>
  <si>
    <t>CHEYENNE R-5</t>
  </si>
  <si>
    <t>FLORENCE</t>
  </si>
  <si>
    <t>GARFIELD COUNTY</t>
  </si>
  <si>
    <t>GARFIELD COUNTY 16</t>
  </si>
  <si>
    <t>ARRIBA/FLAGLER</t>
  </si>
  <si>
    <t>ESTES PRK</t>
  </si>
  <si>
    <t xml:space="preserve">MONTEZUMA </t>
  </si>
  <si>
    <t>FT MORGAN</t>
  </si>
  <si>
    <t>MTN VALLEY</t>
  </si>
  <si>
    <t>PLATTE VLY</t>
  </si>
  <si>
    <t>FORT LUPTON</t>
  </si>
  <si>
    <t>AULT-HGHLND</t>
  </si>
  <si>
    <t>WRAY</t>
  </si>
  <si>
    <t>IDALIA</t>
  </si>
  <si>
    <t>LIBERTY</t>
  </si>
  <si>
    <t>CHARTER SCHOOL INSTITUTE</t>
  </si>
  <si>
    <t>N/A</t>
  </si>
  <si>
    <t>TOTAL RESCISSION</t>
  </si>
  <si>
    <t>District Total Pupil Count</t>
  </si>
  <si>
    <t>PRE-Rescission</t>
  </si>
  <si>
    <t>POST-Rescission</t>
  </si>
  <si>
    <t>In-School Rescission Amount</t>
  </si>
  <si>
    <t xml:space="preserve">In-School Pupil Count </t>
  </si>
  <si>
    <t>Total Progam Per Pupil Funding</t>
  </si>
  <si>
    <t>FINAL Total Progam Per Pupil Funding</t>
  </si>
  <si>
    <t>Calculated Per Pupil Rescission</t>
  </si>
  <si>
    <t>Adjusted District In-School Per Pupil Funding</t>
  </si>
  <si>
    <t>FINAL Adjusted District In-School Per Pupil Funding</t>
  </si>
  <si>
    <t xml:space="preserve"> </t>
  </si>
  <si>
    <t>In School Per Pupil Rescission Amount</t>
  </si>
  <si>
    <t>District Total Program Funding</t>
  </si>
  <si>
    <t>Total Program Funding After Rescission</t>
  </si>
  <si>
    <t xml:space="preserve">On-line &amp; ASCENT Pupil Count </t>
  </si>
  <si>
    <t>On-Line &amp; ASCENT Per Pupil Rescission Amount</t>
  </si>
  <si>
    <t>FINAL District On-Line &amp; ASCENT Per Pupil Funding</t>
  </si>
  <si>
    <t>Total Program Categorical Buyout</t>
  </si>
  <si>
    <t>Online &amp; ASCENT Rescission Amount</t>
  </si>
  <si>
    <t>District On-Line &amp; ASCENT Per Pupil Funding</t>
  </si>
  <si>
    <t>January
Total Program</t>
  </si>
  <si>
    <t>January Rescission</t>
  </si>
  <si>
    <t>May
Total Program</t>
  </si>
  <si>
    <t>May
Rescission</t>
  </si>
  <si>
    <t>Total 
Annual Rescission</t>
  </si>
  <si>
    <t>27J</t>
  </si>
  <si>
    <t>REVERE</t>
  </si>
  <si>
    <t>WELD COUNTY RE-3J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</si>
</sst>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%"/>
    <numFmt numFmtId="165" formatCode="0.0000000%"/>
    <numFmt numFmtId="166" formatCode="#,##0.0"/>
    <numFmt numFmtId="167" formatCode="#,##0.000_);[Red]\(#,##0.000\)"/>
    <numFmt numFmtId="168" formatCode="#,##0.0000_);[Red]\(#,##0.0000\)"/>
    <numFmt numFmtId="169" formatCode="#,##0.0_);[Red]\(#,##0.0\)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#,##0.0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%"/>
    <numFmt numFmtId="185" formatCode="_(* #,##0.00000000000_);_(* \(#,##0.000000000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1" fillId="0" borderId="0">
      <alignment/>
      <protection/>
    </xf>
    <xf numFmtId="4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4" fontId="39" fillId="0" borderId="0" xfId="0" applyNumberFormat="1" applyFont="1" applyFill="1" applyAlignment="1">
      <alignment/>
    </xf>
    <xf numFmtId="4" fontId="39" fillId="0" borderId="0" xfId="0" applyNumberFormat="1" applyFont="1" applyAlignment="1">
      <alignment horizontal="center"/>
    </xf>
    <xf numFmtId="4" fontId="39" fillId="0" borderId="0" xfId="0" applyNumberFormat="1" applyFont="1" applyAlignment="1">
      <alignment horizontal="right" wrapText="1"/>
    </xf>
    <xf numFmtId="43" fontId="39" fillId="0" borderId="0" xfId="42" applyFont="1" applyFill="1" applyAlignment="1">
      <alignment horizontal="center" wrapText="1"/>
    </xf>
    <xf numFmtId="40" fontId="39" fillId="0" borderId="0" xfId="0" applyNumberFormat="1" applyFont="1" applyFill="1" applyAlignment="1" applyProtection="1">
      <alignment horizontal="right" wrapText="1"/>
      <protection/>
    </xf>
    <xf numFmtId="4" fontId="39" fillId="0" borderId="0" xfId="0" applyNumberFormat="1" applyFont="1" applyAlignment="1">
      <alignment horizontal="right"/>
    </xf>
    <xf numFmtId="4" fontId="39" fillId="32" borderId="0" xfId="0" applyNumberFormat="1" applyFont="1" applyFill="1" applyAlignment="1">
      <alignment horizontal="center" wrapText="1"/>
    </xf>
    <xf numFmtId="40" fontId="39" fillId="32" borderId="0" xfId="0" applyNumberFormat="1" applyFont="1" applyFill="1" applyAlignment="1" applyProtection="1">
      <alignment horizontal="center" wrapText="1"/>
      <protection/>
    </xf>
    <xf numFmtId="40" fontId="39" fillId="0" borderId="0" xfId="0" applyNumberFormat="1" applyFont="1" applyAlignment="1">
      <alignment/>
    </xf>
    <xf numFmtId="4" fontId="39" fillId="0" borderId="0" xfId="0" applyNumberFormat="1" applyFont="1" applyAlignment="1">
      <alignment/>
    </xf>
    <xf numFmtId="165" fontId="39" fillId="0" borderId="0" xfId="60" applyNumberFormat="1" applyFont="1" applyAlignment="1">
      <alignment/>
    </xf>
    <xf numFmtId="164" fontId="39" fillId="0" borderId="0" xfId="60" applyNumberFormat="1" applyFont="1" applyAlignment="1">
      <alignment/>
    </xf>
    <xf numFmtId="40" fontId="39" fillId="0" borderId="0" xfId="0" applyNumberFormat="1" applyFont="1" applyAlignment="1">
      <alignment horizontal="center"/>
    </xf>
    <xf numFmtId="0" fontId="39" fillId="0" borderId="10" xfId="0" applyFont="1" applyBorder="1" applyAlignment="1">
      <alignment/>
    </xf>
    <xf numFmtId="4" fontId="39" fillId="0" borderId="10" xfId="0" applyNumberFormat="1" applyFont="1" applyBorder="1" applyAlignment="1">
      <alignment horizontal="right" wrapText="1"/>
    </xf>
    <xf numFmtId="43" fontId="39" fillId="0" borderId="10" xfId="42" applyFont="1" applyFill="1" applyBorder="1" applyAlignment="1">
      <alignment horizontal="center" wrapText="1"/>
    </xf>
    <xf numFmtId="4" fontId="39" fillId="0" borderId="10" xfId="0" applyNumberFormat="1" applyFont="1" applyBorder="1" applyAlignment="1">
      <alignment horizontal="right"/>
    </xf>
    <xf numFmtId="4" fontId="39" fillId="32" borderId="10" xfId="0" applyNumberFormat="1" applyFont="1" applyFill="1" applyBorder="1" applyAlignment="1">
      <alignment horizontal="center" wrapText="1"/>
    </xf>
    <xf numFmtId="40" fontId="39" fillId="32" borderId="10" xfId="0" applyNumberFormat="1" applyFont="1" applyFill="1" applyBorder="1" applyAlignment="1" applyProtection="1">
      <alignment horizontal="center" wrapText="1"/>
      <protection/>
    </xf>
    <xf numFmtId="40" fontId="39" fillId="32" borderId="0" xfId="0" applyNumberFormat="1" applyFont="1" applyFill="1" applyAlignment="1">
      <alignment/>
    </xf>
    <xf numFmtId="40" fontId="39" fillId="32" borderId="0" xfId="0" applyNumberFormat="1" applyFont="1" applyFill="1" applyAlignment="1">
      <alignment horizontal="center"/>
    </xf>
    <xf numFmtId="166" fontId="39" fillId="0" borderId="0" xfId="0" applyNumberFormat="1" applyFont="1" applyAlignment="1">
      <alignment horizontal="center"/>
    </xf>
    <xf numFmtId="166" fontId="39" fillId="0" borderId="0" xfId="0" applyNumberFormat="1" applyFont="1" applyAlignment="1">
      <alignment horizontal="center" wrapText="1"/>
    </xf>
    <xf numFmtId="166" fontId="39" fillId="0" borderId="0" xfId="0" applyNumberFormat="1" applyFont="1" applyAlignment="1">
      <alignment/>
    </xf>
    <xf numFmtId="4" fontId="40" fillId="0" borderId="0" xfId="0" applyNumberFormat="1" applyFont="1" applyBorder="1" applyAlignment="1">
      <alignment horizontal="center"/>
    </xf>
    <xf numFmtId="170" fontId="39" fillId="0" borderId="0" xfId="0" applyNumberFormat="1" applyFont="1" applyAlignment="1">
      <alignment/>
    </xf>
    <xf numFmtId="0" fontId="39" fillId="0" borderId="10" xfId="0" applyFont="1" applyFill="1" applyBorder="1" applyAlignment="1">
      <alignment wrapText="1"/>
    </xf>
    <xf numFmtId="4" fontId="39" fillId="0" borderId="10" xfId="0" applyNumberFormat="1" applyFont="1" applyFill="1" applyBorder="1" applyAlignment="1">
      <alignment horizontal="right" wrapText="1"/>
    </xf>
    <xf numFmtId="166" fontId="39" fillId="0" borderId="10" xfId="0" applyNumberFormat="1" applyFont="1" applyFill="1" applyBorder="1" applyAlignment="1">
      <alignment horizontal="center" wrapText="1"/>
    </xf>
    <xf numFmtId="4" fontId="39" fillId="0" borderId="10" xfId="0" applyNumberFormat="1" applyFont="1" applyFill="1" applyBorder="1" applyAlignment="1">
      <alignment horizontal="center"/>
    </xf>
    <xf numFmtId="40" fontId="39" fillId="0" borderId="10" xfId="0" applyNumberFormat="1" applyFont="1" applyFill="1" applyBorder="1" applyAlignment="1" applyProtection="1">
      <alignment horizontal="right" wrapText="1"/>
      <protection/>
    </xf>
    <xf numFmtId="175" fontId="39" fillId="0" borderId="0" xfId="0" applyNumberFormat="1" applyFont="1" applyFill="1" applyAlignment="1">
      <alignment/>
    </xf>
    <xf numFmtId="4" fontId="40" fillId="0" borderId="11" xfId="0" applyNumberFormat="1" applyFont="1" applyBorder="1" applyAlignment="1">
      <alignment horizontal="center"/>
    </xf>
    <xf numFmtId="4" fontId="40" fillId="0" borderId="12" xfId="0" applyNumberFormat="1" applyFont="1" applyBorder="1" applyAlignment="1">
      <alignment horizontal="center"/>
    </xf>
    <xf numFmtId="4" fontId="40" fillId="0" borderId="13" xfId="0" applyNumberFormat="1" applyFont="1" applyBorder="1" applyAlignment="1">
      <alignment horizontal="center"/>
    </xf>
    <xf numFmtId="4" fontId="40" fillId="32" borderId="11" xfId="0" applyNumberFormat="1" applyFont="1" applyFill="1" applyBorder="1" applyAlignment="1">
      <alignment horizontal="center" wrapText="1"/>
    </xf>
    <xf numFmtId="4" fontId="40" fillId="32" borderId="12" xfId="0" applyNumberFormat="1" applyFont="1" applyFill="1" applyBorder="1" applyAlignment="1">
      <alignment horizontal="center" wrapText="1"/>
    </xf>
    <xf numFmtId="4" fontId="40" fillId="32" borderId="13" xfId="0" applyNumberFormat="1" applyFont="1" applyFill="1" applyBorder="1" applyAlignment="1">
      <alignment horizontal="center" wrapText="1"/>
    </xf>
    <xf numFmtId="0" fontId="22" fillId="0" borderId="0" xfId="56" applyFont="1">
      <alignment/>
      <protection/>
    </xf>
    <xf numFmtId="0" fontId="22" fillId="0" borderId="0" xfId="56" applyFont="1" applyAlignment="1">
      <alignment horizontal="center" wrapText="1"/>
      <protection/>
    </xf>
    <xf numFmtId="0" fontId="22" fillId="33" borderId="0" xfId="56" applyFont="1" applyFill="1">
      <alignment/>
      <protection/>
    </xf>
    <xf numFmtId="43" fontId="22" fillId="33" borderId="0" xfId="44" applyFont="1" applyFill="1" applyAlignment="1">
      <alignment/>
    </xf>
    <xf numFmtId="0" fontId="21" fillId="0" borderId="0" xfId="56">
      <alignment/>
      <protection/>
    </xf>
    <xf numFmtId="0" fontId="21" fillId="33" borderId="0" xfId="56" applyFill="1">
      <alignment/>
      <protection/>
    </xf>
    <xf numFmtId="43" fontId="0" fillId="0" borderId="0" xfId="44" applyFont="1" applyAlignment="1">
      <alignment/>
    </xf>
    <xf numFmtId="43" fontId="21" fillId="33" borderId="0" xfId="44" applyFont="1" applyFill="1" applyAlignment="1">
      <alignment/>
    </xf>
    <xf numFmtId="0" fontId="21" fillId="0" borderId="0" xfId="56" applyAlignment="1">
      <alignment horizontal="center"/>
      <protection/>
    </xf>
    <xf numFmtId="43" fontId="21" fillId="0" borderId="0" xfId="56" applyNumberFormat="1" applyAlignment="1">
      <alignment horizontal="center"/>
      <protection/>
    </xf>
    <xf numFmtId="43" fontId="21" fillId="0" borderId="0" xfId="56" applyNumberFormat="1">
      <alignment/>
      <protection/>
    </xf>
    <xf numFmtId="43" fontId="0" fillId="0" borderId="0" xfId="44" applyFont="1" applyAlignment="1">
      <alignment horizontal="center"/>
    </xf>
    <xf numFmtId="184" fontId="0" fillId="0" borderId="0" xfId="61" applyNumberFormat="1" applyFont="1" applyAlignment="1">
      <alignment/>
    </xf>
    <xf numFmtId="185" fontId="21" fillId="0" borderId="0" xfId="56" applyNumberForma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5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9"/>
  <sheetViews>
    <sheetView tabSelected="1" zoomScaleSheetLayoutView="8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5"/>
  <cols>
    <col min="1" max="1" width="12.7109375" style="1" customWidth="1"/>
    <col min="2" max="2" width="25.00390625" style="1" customWidth="1"/>
    <col min="3" max="3" width="20.8515625" style="1" customWidth="1"/>
    <col min="4" max="6" width="16.421875" style="2" customWidth="1"/>
    <col min="7" max="7" width="13.7109375" style="2" customWidth="1"/>
    <col min="8" max="8" width="16.421875" style="2" customWidth="1"/>
    <col min="9" max="9" width="2.421875" style="2" customWidth="1"/>
    <col min="10" max="10" width="14.140625" style="26" customWidth="1"/>
    <col min="11" max="11" width="11.28125" style="26" customWidth="1"/>
    <col min="12" max="12" width="13.421875" style="26" customWidth="1"/>
    <col min="13" max="13" width="2.8515625" style="1" customWidth="1"/>
    <col min="14" max="14" width="11.421875" style="1" customWidth="1"/>
    <col min="15" max="15" width="13.8515625" style="1" customWidth="1"/>
    <col min="16" max="16" width="13.28125" style="1" customWidth="1"/>
    <col min="17" max="17" width="2.7109375" style="1" customWidth="1"/>
    <col min="18" max="18" width="11.57421875" style="1" customWidth="1"/>
    <col min="19" max="19" width="12.421875" style="1" customWidth="1"/>
    <col min="20" max="20" width="3.140625" style="1" customWidth="1"/>
    <col min="21" max="21" width="13.57421875" style="1" customWidth="1"/>
    <col min="22" max="23" width="14.57421875" style="1" customWidth="1"/>
    <col min="24" max="24" width="9.140625" style="1" customWidth="1"/>
    <col min="25" max="25" width="14.421875" style="1" bestFit="1" customWidth="1"/>
    <col min="26" max="26" width="14.00390625" style="1" bestFit="1" customWidth="1"/>
    <col min="27" max="16384" width="9.140625" style="1" customWidth="1"/>
  </cols>
  <sheetData>
    <row r="1" spans="2:23" ht="13.5" thickBot="1">
      <c r="B1" s="35" t="s">
        <v>225</v>
      </c>
      <c r="C1" s="36"/>
      <c r="D1" s="37"/>
      <c r="E1" s="27"/>
      <c r="F1" s="3"/>
      <c r="G1" s="3"/>
      <c r="H1" s="3"/>
      <c r="I1" s="3"/>
      <c r="J1" s="24"/>
      <c r="K1" s="24"/>
      <c r="L1" s="24"/>
      <c r="M1" s="4"/>
      <c r="N1" s="35" t="s">
        <v>219</v>
      </c>
      <c r="O1" s="36"/>
      <c r="P1" s="37"/>
      <c r="Q1" s="4"/>
      <c r="R1" s="36"/>
      <c r="S1" s="37"/>
      <c r="T1" s="4"/>
      <c r="U1" s="38" t="s">
        <v>220</v>
      </c>
      <c r="V1" s="39"/>
      <c r="W1" s="40"/>
    </row>
    <row r="2" spans="1:23" ht="63.75">
      <c r="A2" s="16" t="s">
        <v>196</v>
      </c>
      <c r="B2" s="16" t="s">
        <v>195</v>
      </c>
      <c r="C2" s="29" t="s">
        <v>230</v>
      </c>
      <c r="D2" s="30" t="s">
        <v>197</v>
      </c>
      <c r="E2" s="30" t="s">
        <v>235</v>
      </c>
      <c r="F2" s="30" t="s">
        <v>231</v>
      </c>
      <c r="G2" s="30" t="s">
        <v>236</v>
      </c>
      <c r="H2" s="30" t="s">
        <v>221</v>
      </c>
      <c r="I2" s="18"/>
      <c r="J2" s="31" t="s">
        <v>218</v>
      </c>
      <c r="K2" s="31" t="s">
        <v>232</v>
      </c>
      <c r="L2" s="31" t="s">
        <v>222</v>
      </c>
      <c r="M2" s="32"/>
      <c r="N2" s="30" t="s">
        <v>223</v>
      </c>
      <c r="O2" s="33" t="s">
        <v>226</v>
      </c>
      <c r="P2" s="30" t="s">
        <v>237</v>
      </c>
      <c r="Q2" s="19"/>
      <c r="R2" s="17" t="s">
        <v>229</v>
      </c>
      <c r="S2" s="30" t="s">
        <v>233</v>
      </c>
      <c r="T2" s="16"/>
      <c r="U2" s="20" t="s">
        <v>224</v>
      </c>
      <c r="V2" s="21" t="s">
        <v>227</v>
      </c>
      <c r="W2" s="20" t="s">
        <v>234</v>
      </c>
    </row>
    <row r="3" spans="4:23" ht="12.75">
      <c r="D3" s="5"/>
      <c r="E3" s="5"/>
      <c r="F3" s="5"/>
      <c r="G3" s="5" t="s">
        <v>228</v>
      </c>
      <c r="H3" s="5"/>
      <c r="I3" s="6"/>
      <c r="J3" s="25"/>
      <c r="K3" s="25"/>
      <c r="L3" s="25"/>
      <c r="M3" s="4"/>
      <c r="N3" s="5"/>
      <c r="O3" s="7"/>
      <c r="P3" s="5"/>
      <c r="Q3" s="8"/>
      <c r="R3" s="5"/>
      <c r="S3" s="5"/>
      <c r="U3" s="9"/>
      <c r="V3" s="10"/>
      <c r="W3" s="9"/>
    </row>
    <row r="4" spans="1:28" ht="12.75">
      <c r="A4" s="1" t="s">
        <v>189</v>
      </c>
      <c r="B4" s="1" t="s">
        <v>194</v>
      </c>
      <c r="C4" s="11">
        <v>64477559.233182676</v>
      </c>
      <c r="D4" s="3">
        <v>26239.19</v>
      </c>
      <c r="E4" s="3">
        <v>0</v>
      </c>
      <c r="F4" s="3">
        <f>C4-D4-E4</f>
        <v>64451320.04318268</v>
      </c>
      <c r="G4" s="3">
        <f aca="true" t="shared" si="0" ref="G4:G35">K4*-S4</f>
        <v>6270.94</v>
      </c>
      <c r="H4" s="3">
        <f>D4-G4</f>
        <v>19968.25</v>
      </c>
      <c r="I4" s="3"/>
      <c r="J4" s="26">
        <v>8463.3</v>
      </c>
      <c r="K4" s="26">
        <v>2314</v>
      </c>
      <c r="L4" s="26">
        <f>J4-K4</f>
        <v>6149.299999999999</v>
      </c>
      <c r="M4" s="12"/>
      <c r="N4" s="11">
        <v>7618.489151180117</v>
      </c>
      <c r="O4" s="11">
        <v>7842.79</v>
      </c>
      <c r="P4" s="11">
        <v>7022.42</v>
      </c>
      <c r="Q4" s="11"/>
      <c r="R4" s="11">
        <f aca="true" t="shared" si="1" ref="R4:S35">ROUND(H4/-L4,2)</f>
        <v>-3.25</v>
      </c>
      <c r="S4" s="11">
        <v>-2.71</v>
      </c>
      <c r="U4" s="22">
        <f>ROUND(F4/J4,2)</f>
        <v>7615.39</v>
      </c>
      <c r="V4" s="22">
        <f>ROUND(O4+R4,2)</f>
        <v>7839.54</v>
      </c>
      <c r="W4" s="22">
        <f aca="true" t="shared" si="2" ref="W4:W35">P4+S4</f>
        <v>7019.71</v>
      </c>
      <c r="X4" s="11"/>
      <c r="Y4" s="11"/>
      <c r="Z4" s="11"/>
      <c r="AA4" s="11"/>
      <c r="AB4" s="11"/>
    </row>
    <row r="5" spans="1:28" ht="12.75">
      <c r="A5" s="1" t="s">
        <v>189</v>
      </c>
      <c r="B5" s="1" t="s">
        <v>198</v>
      </c>
      <c r="C5" s="11">
        <v>277398599.2092358</v>
      </c>
      <c r="D5" s="3">
        <v>112887.53</v>
      </c>
      <c r="E5" s="3">
        <v>0</v>
      </c>
      <c r="F5" s="3">
        <f>C5-D5-E5</f>
        <v>277285711.6792358</v>
      </c>
      <c r="G5" s="3">
        <f t="shared" si="0"/>
        <v>6.775</v>
      </c>
      <c r="H5" s="3">
        <f>D5-G5</f>
        <v>112880.755</v>
      </c>
      <c r="I5" s="3"/>
      <c r="J5" s="26">
        <v>36982.6</v>
      </c>
      <c r="K5" s="26">
        <v>2.5</v>
      </c>
      <c r="L5" s="26">
        <f aca="true" t="shared" si="3" ref="L5:L68">J5-K5</f>
        <v>36980.1</v>
      </c>
      <c r="M5" s="12"/>
      <c r="N5" s="11">
        <v>7500.722259240416</v>
      </c>
      <c r="O5" s="11">
        <v>7500.82</v>
      </c>
      <c r="P5" s="11">
        <v>7022.42</v>
      </c>
      <c r="Q5" s="11"/>
      <c r="R5" s="11">
        <f t="shared" si="1"/>
        <v>-3.05</v>
      </c>
      <c r="S5" s="11">
        <v>-2.71</v>
      </c>
      <c r="U5" s="22">
        <f>ROUND(F5/J5,2)</f>
        <v>7497.73</v>
      </c>
      <c r="V5" s="22">
        <f aca="true" t="shared" si="4" ref="V5:V68">ROUND(O5+R5,2)</f>
        <v>7497.77</v>
      </c>
      <c r="W5" s="22">
        <f t="shared" si="2"/>
        <v>7019.71</v>
      </c>
      <c r="X5" s="11"/>
      <c r="Y5" s="11"/>
      <c r="Z5" s="11"/>
      <c r="AA5" s="11"/>
      <c r="AB5" s="11"/>
    </row>
    <row r="6" spans="1:28" ht="12.75">
      <c r="A6" s="1" t="s">
        <v>189</v>
      </c>
      <c r="B6" s="1" t="s">
        <v>193</v>
      </c>
      <c r="C6" s="11">
        <v>57113039.70267263</v>
      </c>
      <c r="D6" s="3">
        <v>23242.19</v>
      </c>
      <c r="E6" s="3">
        <v>0</v>
      </c>
      <c r="F6" s="3">
        <f>C6-D6-E6</f>
        <v>57089797.51267263</v>
      </c>
      <c r="G6" s="3">
        <f t="shared" si="0"/>
        <v>2.71</v>
      </c>
      <c r="H6" s="3">
        <f>D6-G6</f>
        <v>23239.48</v>
      </c>
      <c r="I6" s="3"/>
      <c r="J6" s="26">
        <v>7128.1</v>
      </c>
      <c r="K6" s="26">
        <v>1</v>
      </c>
      <c r="L6" s="26">
        <f t="shared" si="3"/>
        <v>7127.1</v>
      </c>
      <c r="M6" s="12"/>
      <c r="N6" s="11">
        <v>8012.395222521203</v>
      </c>
      <c r="O6" s="11">
        <v>8012.52</v>
      </c>
      <c r="P6" s="11">
        <v>7022.42</v>
      </c>
      <c r="Q6" s="11"/>
      <c r="R6" s="11">
        <f t="shared" si="1"/>
        <v>-3.26</v>
      </c>
      <c r="S6" s="11">
        <v>-2.71</v>
      </c>
      <c r="U6" s="22">
        <f aca="true" t="shared" si="5" ref="U6:U69">ROUND(F6/J6,2)</f>
        <v>8009.12</v>
      </c>
      <c r="V6" s="22">
        <f t="shared" si="4"/>
        <v>8009.26</v>
      </c>
      <c r="W6" s="22">
        <f t="shared" si="2"/>
        <v>7019.71</v>
      </c>
      <c r="X6" s="11"/>
      <c r="Y6" s="11"/>
      <c r="Z6" s="11"/>
      <c r="AA6" s="11"/>
      <c r="AB6" s="11"/>
    </row>
    <row r="7" spans="1:28" ht="12.75">
      <c r="A7" s="1" t="s">
        <v>189</v>
      </c>
      <c r="B7" s="1" t="s">
        <v>192</v>
      </c>
      <c r="C7" s="11">
        <v>126466945.90550268</v>
      </c>
      <c r="D7" s="3">
        <v>51465.81</v>
      </c>
      <c r="E7" s="3">
        <v>0</v>
      </c>
      <c r="F7" s="3">
        <f>C7-D7-E7</f>
        <v>126415480.09550267</v>
      </c>
      <c r="G7" s="3">
        <f t="shared" si="0"/>
        <v>5.42</v>
      </c>
      <c r="H7" s="3">
        <f>D7-G7</f>
        <v>51460.39</v>
      </c>
      <c r="I7" s="3"/>
      <c r="J7" s="26">
        <v>17106.3</v>
      </c>
      <c r="K7" s="26">
        <v>2</v>
      </c>
      <c r="L7" s="26">
        <f t="shared" si="3"/>
        <v>17104.3</v>
      </c>
      <c r="M7" s="12"/>
      <c r="N7" s="11">
        <v>7393.005896107621</v>
      </c>
      <c r="O7" s="11">
        <v>7393.05</v>
      </c>
      <c r="P7" s="11">
        <v>7022.42</v>
      </c>
      <c r="Q7" s="11"/>
      <c r="R7" s="11">
        <f t="shared" si="1"/>
        <v>-3.01</v>
      </c>
      <c r="S7" s="11">
        <v>-2.71</v>
      </c>
      <c r="U7" s="22">
        <f t="shared" si="5"/>
        <v>7390</v>
      </c>
      <c r="V7" s="22">
        <f t="shared" si="4"/>
        <v>7390.04</v>
      </c>
      <c r="W7" s="22">
        <f t="shared" si="2"/>
        <v>7019.71</v>
      </c>
      <c r="X7" s="11"/>
      <c r="Y7" s="11"/>
      <c r="Z7" s="11"/>
      <c r="AA7" s="11"/>
      <c r="AB7" s="11"/>
    </row>
    <row r="8" spans="1:28" ht="12.75">
      <c r="A8" s="1" t="s">
        <v>189</v>
      </c>
      <c r="B8" s="1" t="s">
        <v>191</v>
      </c>
      <c r="C8" s="11">
        <v>8326057.186095549</v>
      </c>
      <c r="D8" s="3">
        <v>3388.29</v>
      </c>
      <c r="E8" s="3">
        <v>0</v>
      </c>
      <c r="F8" s="3">
        <f>C8-D8-E8</f>
        <v>8322668.896095549</v>
      </c>
      <c r="G8" s="3">
        <f t="shared" si="0"/>
        <v>0</v>
      </c>
      <c r="H8" s="3">
        <f>D8-G8</f>
        <v>3388.29</v>
      </c>
      <c r="I8" s="3"/>
      <c r="J8" s="26">
        <v>1047.4</v>
      </c>
      <c r="K8" s="26">
        <v>0</v>
      </c>
      <c r="L8" s="26">
        <f t="shared" si="3"/>
        <v>1047.4</v>
      </c>
      <c r="M8" s="12"/>
      <c r="N8" s="11">
        <v>7949.262159724602</v>
      </c>
      <c r="O8" s="11">
        <v>7949.26</v>
      </c>
      <c r="P8" s="11">
        <v>7022.42</v>
      </c>
      <c r="Q8" s="11"/>
      <c r="R8" s="11">
        <f t="shared" si="1"/>
        <v>-3.23</v>
      </c>
      <c r="S8" s="11">
        <v>-2.71</v>
      </c>
      <c r="U8" s="22">
        <f t="shared" si="5"/>
        <v>7946.03</v>
      </c>
      <c r="V8" s="22">
        <f t="shared" si="4"/>
        <v>7946.03</v>
      </c>
      <c r="W8" s="22">
        <f t="shared" si="2"/>
        <v>7019.71</v>
      </c>
      <c r="X8" s="11"/>
      <c r="Y8" s="11"/>
      <c r="Z8" s="11"/>
      <c r="AA8" s="11"/>
      <c r="AB8" s="11"/>
    </row>
    <row r="9" spans="1:28" ht="12.75">
      <c r="A9" s="1" t="s">
        <v>189</v>
      </c>
      <c r="B9" s="1" t="s">
        <v>190</v>
      </c>
      <c r="C9" s="11">
        <v>7570226.261804976</v>
      </c>
      <c r="D9" s="3">
        <v>3080.71</v>
      </c>
      <c r="E9" s="3">
        <v>0</v>
      </c>
      <c r="F9" s="3">
        <f>C9-D9-E9</f>
        <v>7567145.551804976</v>
      </c>
      <c r="G9" s="3">
        <f t="shared" si="0"/>
        <v>10.84</v>
      </c>
      <c r="H9" s="3">
        <f>D9-G9</f>
        <v>3069.87</v>
      </c>
      <c r="I9" s="3"/>
      <c r="J9" s="26">
        <v>956.7</v>
      </c>
      <c r="K9" s="26">
        <v>4</v>
      </c>
      <c r="L9" s="26">
        <f t="shared" si="3"/>
        <v>952.7</v>
      </c>
      <c r="M9" s="12"/>
      <c r="N9" s="11">
        <v>7912.8527875038935</v>
      </c>
      <c r="O9" s="11">
        <v>7916.59</v>
      </c>
      <c r="P9" s="11">
        <v>7022.42</v>
      </c>
      <c r="Q9" s="11"/>
      <c r="R9" s="11">
        <f t="shared" si="1"/>
        <v>-3.22</v>
      </c>
      <c r="S9" s="11">
        <v>-2.71</v>
      </c>
      <c r="U9" s="22">
        <f t="shared" si="5"/>
        <v>7909.63</v>
      </c>
      <c r="V9" s="22">
        <f t="shared" si="4"/>
        <v>7913.37</v>
      </c>
      <c r="W9" s="22">
        <f t="shared" si="2"/>
        <v>7019.71</v>
      </c>
      <c r="X9" s="11"/>
      <c r="Y9" s="11"/>
      <c r="Z9" s="11"/>
      <c r="AA9" s="11"/>
      <c r="AB9" s="11"/>
    </row>
    <row r="10" spans="1:28" ht="12.75">
      <c r="A10" s="1" t="s">
        <v>189</v>
      </c>
      <c r="B10" s="1" t="s">
        <v>188</v>
      </c>
      <c r="C10" s="11">
        <v>75161145.60372968</v>
      </c>
      <c r="D10" s="3">
        <v>30588.449999999997</v>
      </c>
      <c r="E10" s="3">
        <v>0</v>
      </c>
      <c r="F10" s="3">
        <f>C10-D10-E10</f>
        <v>75130557.15372968</v>
      </c>
      <c r="G10" s="3">
        <f t="shared" si="0"/>
        <v>5.42</v>
      </c>
      <c r="H10" s="3">
        <f>D10-G10</f>
        <v>30583.03</v>
      </c>
      <c r="I10" s="3"/>
      <c r="J10" s="26">
        <v>9327</v>
      </c>
      <c r="K10" s="26">
        <v>2</v>
      </c>
      <c r="L10" s="26">
        <f t="shared" si="3"/>
        <v>9325</v>
      </c>
      <c r="M10" s="12"/>
      <c r="N10" s="11">
        <v>8058.470936286653</v>
      </c>
      <c r="O10" s="11">
        <v>8058.67</v>
      </c>
      <c r="P10" s="11">
        <v>7022.42</v>
      </c>
      <c r="Q10" s="11"/>
      <c r="R10" s="11">
        <f t="shared" si="1"/>
        <v>-3.28</v>
      </c>
      <c r="S10" s="11">
        <v>-2.71</v>
      </c>
      <c r="U10" s="22">
        <f t="shared" si="5"/>
        <v>8055.17</v>
      </c>
      <c r="V10" s="22">
        <f t="shared" si="4"/>
        <v>8055.39</v>
      </c>
      <c r="W10" s="22">
        <f t="shared" si="2"/>
        <v>7019.71</v>
      </c>
      <c r="Y10" s="11"/>
      <c r="Z10" s="11"/>
      <c r="AA10" s="11"/>
      <c r="AB10" s="11"/>
    </row>
    <row r="11" spans="1:28" ht="12.75">
      <c r="A11" s="1" t="s">
        <v>187</v>
      </c>
      <c r="B11" s="1" t="s">
        <v>187</v>
      </c>
      <c r="C11" s="11">
        <v>17059160.79616519</v>
      </c>
      <c r="D11" s="3">
        <v>6942.24</v>
      </c>
      <c r="E11" s="3">
        <v>0</v>
      </c>
      <c r="F11" s="3">
        <f>C11-D11-E11</f>
        <v>17052218.556165192</v>
      </c>
      <c r="G11" s="3">
        <f t="shared" si="0"/>
        <v>0</v>
      </c>
      <c r="H11" s="3">
        <f>D11-G11</f>
        <v>6942.24</v>
      </c>
      <c r="I11" s="3"/>
      <c r="J11" s="26">
        <v>2343.9</v>
      </c>
      <c r="K11" s="26">
        <v>0</v>
      </c>
      <c r="L11" s="26">
        <f t="shared" si="3"/>
        <v>2343.9</v>
      </c>
      <c r="M11" s="12"/>
      <c r="N11" s="11">
        <v>7278.109474024143</v>
      </c>
      <c r="O11" s="11">
        <v>7278.11</v>
      </c>
      <c r="P11" s="11">
        <v>7022.42</v>
      </c>
      <c r="Q11" s="11"/>
      <c r="R11" s="11">
        <f t="shared" si="1"/>
        <v>-2.96</v>
      </c>
      <c r="S11" s="11">
        <v>-2.71</v>
      </c>
      <c r="U11" s="22">
        <f t="shared" si="5"/>
        <v>7275.15</v>
      </c>
      <c r="V11" s="22">
        <f t="shared" si="4"/>
        <v>7275.15</v>
      </c>
      <c r="W11" s="22">
        <f t="shared" si="2"/>
        <v>7019.71</v>
      </c>
      <c r="Y11" s="11"/>
      <c r="Z11" s="11"/>
      <c r="AA11" s="11"/>
      <c r="AB11" s="11"/>
    </row>
    <row r="12" spans="1:28" ht="12.75">
      <c r="A12" s="1" t="s">
        <v>187</v>
      </c>
      <c r="B12" s="1" t="s">
        <v>199</v>
      </c>
      <c r="C12" s="11">
        <v>3004948.4327311357</v>
      </c>
      <c r="D12" s="3">
        <v>1222.86</v>
      </c>
      <c r="E12" s="3">
        <v>0</v>
      </c>
      <c r="F12" s="3">
        <f>C12-D12-E12</f>
        <v>3003725.572731136</v>
      </c>
      <c r="G12" s="3">
        <f t="shared" si="0"/>
        <v>0</v>
      </c>
      <c r="H12" s="3">
        <f>D12-G12</f>
        <v>1222.86</v>
      </c>
      <c r="I12" s="3"/>
      <c r="J12" s="26">
        <v>297.4</v>
      </c>
      <c r="K12" s="26">
        <v>0</v>
      </c>
      <c r="L12" s="26">
        <f t="shared" si="3"/>
        <v>297.4</v>
      </c>
      <c r="M12" s="12"/>
      <c r="N12" s="11">
        <v>10104.06332458351</v>
      </c>
      <c r="O12" s="11">
        <v>10104.06</v>
      </c>
      <c r="P12" s="11">
        <v>7022.42</v>
      </c>
      <c r="Q12" s="11"/>
      <c r="R12" s="11">
        <f t="shared" si="1"/>
        <v>-4.11</v>
      </c>
      <c r="S12" s="11">
        <v>-2.71</v>
      </c>
      <c r="U12" s="22">
        <f>ROUND(F12/J12,2)</f>
        <v>10099.95</v>
      </c>
      <c r="V12" s="22">
        <f t="shared" si="4"/>
        <v>10099.95</v>
      </c>
      <c r="W12" s="22">
        <f t="shared" si="2"/>
        <v>7019.71</v>
      </c>
      <c r="Y12" s="11"/>
      <c r="Z12" s="11"/>
      <c r="AA12" s="11"/>
      <c r="AB12" s="11"/>
    </row>
    <row r="13" spans="1:28" ht="12.75">
      <c r="A13" s="1" t="s">
        <v>180</v>
      </c>
      <c r="B13" s="1" t="s">
        <v>186</v>
      </c>
      <c r="C13" s="11">
        <v>21030278.463509966</v>
      </c>
      <c r="D13" s="3">
        <v>8558.28</v>
      </c>
      <c r="E13" s="3">
        <v>0</v>
      </c>
      <c r="F13" s="3">
        <f>C13-D13-E13</f>
        <v>21021720.183509964</v>
      </c>
      <c r="G13" s="3">
        <f t="shared" si="0"/>
        <v>5.42</v>
      </c>
      <c r="H13" s="3">
        <f>D13-G13</f>
        <v>8552.86</v>
      </c>
      <c r="I13" s="3"/>
      <c r="J13" s="26">
        <v>2639.7000000000003</v>
      </c>
      <c r="K13" s="26">
        <v>2</v>
      </c>
      <c r="L13" s="26">
        <f t="shared" si="3"/>
        <v>2637.7000000000003</v>
      </c>
      <c r="M13" s="12"/>
      <c r="N13" s="11">
        <v>7966.919901318318</v>
      </c>
      <c r="O13" s="11">
        <v>7967.64</v>
      </c>
      <c r="P13" s="11">
        <v>7022.42</v>
      </c>
      <c r="Q13" s="11"/>
      <c r="R13" s="11">
        <f t="shared" si="1"/>
        <v>-3.24</v>
      </c>
      <c r="S13" s="11">
        <v>-2.71</v>
      </c>
      <c r="U13" s="22">
        <f t="shared" si="5"/>
        <v>7963.68</v>
      </c>
      <c r="V13" s="22">
        <f t="shared" si="4"/>
        <v>7964.4</v>
      </c>
      <c r="W13" s="22">
        <f t="shared" si="2"/>
        <v>7019.71</v>
      </c>
      <c r="Y13" s="11"/>
      <c r="Z13" s="11"/>
      <c r="AA13" s="11"/>
      <c r="AB13" s="11"/>
    </row>
    <row r="14" spans="1:28" ht="12.75">
      <c r="A14" s="1" t="s">
        <v>180</v>
      </c>
      <c r="B14" s="1" t="s">
        <v>185</v>
      </c>
      <c r="C14" s="11">
        <v>12081846.628163008</v>
      </c>
      <c r="D14" s="3">
        <v>4916.71</v>
      </c>
      <c r="E14" s="3">
        <v>0</v>
      </c>
      <c r="F14" s="3">
        <f>C14-D14-E14</f>
        <v>12076929.918163007</v>
      </c>
      <c r="G14" s="3">
        <f t="shared" si="0"/>
        <v>0</v>
      </c>
      <c r="H14" s="3">
        <f>D14-G14</f>
        <v>4916.71</v>
      </c>
      <c r="I14" s="3"/>
      <c r="J14" s="26">
        <v>1358.2</v>
      </c>
      <c r="K14" s="26">
        <v>0</v>
      </c>
      <c r="L14" s="26">
        <f t="shared" si="3"/>
        <v>1358.2</v>
      </c>
      <c r="M14" s="12"/>
      <c r="N14" s="11">
        <v>8895.484190960837</v>
      </c>
      <c r="O14" s="11">
        <v>8895.48</v>
      </c>
      <c r="P14" s="11">
        <v>7022.42</v>
      </c>
      <c r="Q14" s="11"/>
      <c r="R14" s="11">
        <f t="shared" si="1"/>
        <v>-3.62</v>
      </c>
      <c r="S14" s="11">
        <v>-2.71</v>
      </c>
      <c r="U14" s="22">
        <f t="shared" si="5"/>
        <v>8891.86</v>
      </c>
      <c r="V14" s="22">
        <f t="shared" si="4"/>
        <v>8891.86</v>
      </c>
      <c r="W14" s="22">
        <f t="shared" si="2"/>
        <v>7019.71</v>
      </c>
      <c r="Y14" s="11"/>
      <c r="Z14" s="11"/>
      <c r="AA14" s="11"/>
      <c r="AB14" s="11"/>
    </row>
    <row r="15" spans="1:28" ht="12.75">
      <c r="A15" s="1" t="s">
        <v>180</v>
      </c>
      <c r="B15" s="1" t="s">
        <v>184</v>
      </c>
      <c r="C15" s="11">
        <v>402285353.10457283</v>
      </c>
      <c r="D15" s="3">
        <v>163710.27</v>
      </c>
      <c r="E15" s="3">
        <v>0</v>
      </c>
      <c r="F15" s="3">
        <f>C15-D15-E15</f>
        <v>402121642.83457285</v>
      </c>
      <c r="G15" s="3">
        <f t="shared" si="0"/>
        <v>46.07</v>
      </c>
      <c r="H15" s="3">
        <f>D15-G15</f>
        <v>163664.19999999998</v>
      </c>
      <c r="I15" s="3"/>
      <c r="J15" s="26">
        <v>52724.1</v>
      </c>
      <c r="K15" s="26">
        <v>17</v>
      </c>
      <c r="L15" s="26">
        <f t="shared" si="3"/>
        <v>52707.1</v>
      </c>
      <c r="M15" s="12"/>
      <c r="N15" s="11">
        <v>7630.008916312898</v>
      </c>
      <c r="O15" s="11">
        <v>7630.2</v>
      </c>
      <c r="P15" s="11">
        <v>7022.42</v>
      </c>
      <c r="Q15" s="11"/>
      <c r="R15" s="11">
        <f t="shared" si="1"/>
        <v>-3.11</v>
      </c>
      <c r="S15" s="11">
        <v>-2.71</v>
      </c>
      <c r="U15" s="22">
        <f t="shared" si="5"/>
        <v>7626.9</v>
      </c>
      <c r="V15" s="22">
        <f t="shared" si="4"/>
        <v>7627.09</v>
      </c>
      <c r="W15" s="22">
        <f t="shared" si="2"/>
        <v>7019.71</v>
      </c>
      <c r="Y15" s="11"/>
      <c r="Z15" s="11"/>
      <c r="AA15" s="11"/>
      <c r="AB15" s="11"/>
    </row>
    <row r="16" spans="1:28" ht="12.75">
      <c r="A16" s="1" t="s">
        <v>180</v>
      </c>
      <c r="B16" s="1" t="s">
        <v>183</v>
      </c>
      <c r="C16" s="11">
        <v>108405593.63102555</v>
      </c>
      <c r="D16" s="3">
        <v>44115.729999999996</v>
      </c>
      <c r="E16" s="3">
        <v>0</v>
      </c>
      <c r="F16" s="3">
        <f>C16-D16-E16</f>
        <v>108361477.90102555</v>
      </c>
      <c r="G16" s="3">
        <f t="shared" si="0"/>
        <v>0</v>
      </c>
      <c r="H16" s="3">
        <f>D16-G16</f>
        <v>44115.729999999996</v>
      </c>
      <c r="I16" s="3"/>
      <c r="J16" s="26">
        <v>14703.7</v>
      </c>
      <c r="K16" s="26">
        <v>0</v>
      </c>
      <c r="L16" s="26">
        <f t="shared" si="3"/>
        <v>14703.7</v>
      </c>
      <c r="M16" s="12"/>
      <c r="N16" s="11">
        <v>7372.674471801352</v>
      </c>
      <c r="O16" s="11">
        <v>7372.67</v>
      </c>
      <c r="P16" s="11">
        <v>7022.42</v>
      </c>
      <c r="Q16" s="11"/>
      <c r="R16" s="11">
        <f t="shared" si="1"/>
        <v>-3</v>
      </c>
      <c r="S16" s="11">
        <v>-2.71</v>
      </c>
      <c r="U16" s="22">
        <f t="shared" si="5"/>
        <v>7369.67</v>
      </c>
      <c r="V16" s="22">
        <f t="shared" si="4"/>
        <v>7369.67</v>
      </c>
      <c r="W16" s="22">
        <f t="shared" si="2"/>
        <v>7019.71</v>
      </c>
      <c r="Y16" s="11"/>
      <c r="Z16" s="11"/>
      <c r="AA16" s="11"/>
      <c r="AB16" s="11"/>
    </row>
    <row r="17" spans="1:28" ht="12.75">
      <c r="A17" s="1" t="s">
        <v>180</v>
      </c>
      <c r="B17" s="1" t="s">
        <v>182</v>
      </c>
      <c r="C17" s="11">
        <v>2490231.174376292</v>
      </c>
      <c r="D17" s="3">
        <v>1013.41</v>
      </c>
      <c r="E17" s="3">
        <v>0</v>
      </c>
      <c r="F17" s="3">
        <f>C17-D17-E17</f>
        <v>2489217.764376292</v>
      </c>
      <c r="G17" s="3">
        <f t="shared" si="0"/>
        <v>0</v>
      </c>
      <c r="H17" s="3">
        <f>D17-G17</f>
        <v>1013.41</v>
      </c>
      <c r="I17" s="3"/>
      <c r="J17" s="26">
        <v>180.7</v>
      </c>
      <c r="K17" s="26">
        <v>0</v>
      </c>
      <c r="L17" s="26">
        <f t="shared" si="3"/>
        <v>180.7</v>
      </c>
      <c r="M17" s="12"/>
      <c r="N17" s="11">
        <v>13781.024761351922</v>
      </c>
      <c r="O17" s="11">
        <v>13781.02</v>
      </c>
      <c r="P17" s="11">
        <v>7022.42</v>
      </c>
      <c r="Q17" s="11"/>
      <c r="R17" s="11">
        <f t="shared" si="1"/>
        <v>-5.61</v>
      </c>
      <c r="S17" s="11">
        <v>-2.71</v>
      </c>
      <c r="U17" s="22">
        <f t="shared" si="5"/>
        <v>13775.42</v>
      </c>
      <c r="V17" s="22">
        <f t="shared" si="4"/>
        <v>13775.41</v>
      </c>
      <c r="W17" s="22">
        <f t="shared" si="2"/>
        <v>7019.71</v>
      </c>
      <c r="Y17" s="11"/>
      <c r="Z17" s="11"/>
      <c r="AA17" s="11"/>
      <c r="AB17" s="11"/>
    </row>
    <row r="18" spans="1:28" ht="12.75">
      <c r="A18" s="1" t="s">
        <v>180</v>
      </c>
      <c r="B18" s="1" t="s">
        <v>181</v>
      </c>
      <c r="C18" s="11">
        <v>310158193.5327935</v>
      </c>
      <c r="D18" s="3">
        <v>126219.07</v>
      </c>
      <c r="E18" s="3">
        <v>0</v>
      </c>
      <c r="F18" s="3">
        <f>C18-D18-E18</f>
        <v>310031974.4627935</v>
      </c>
      <c r="G18" s="3">
        <f t="shared" si="0"/>
        <v>357.71999999999997</v>
      </c>
      <c r="H18" s="3">
        <f>D18-G18</f>
        <v>125861.35</v>
      </c>
      <c r="I18" s="3"/>
      <c r="J18" s="26">
        <v>38869</v>
      </c>
      <c r="K18" s="26">
        <v>132</v>
      </c>
      <c r="L18" s="26">
        <f t="shared" si="3"/>
        <v>38737</v>
      </c>
      <c r="M18" s="12"/>
      <c r="N18" s="11">
        <v>7979.663007347675</v>
      </c>
      <c r="O18" s="11">
        <v>7982.84</v>
      </c>
      <c r="P18" s="11">
        <v>7022.42</v>
      </c>
      <c r="Q18" s="11"/>
      <c r="R18" s="11">
        <f t="shared" si="1"/>
        <v>-3.25</v>
      </c>
      <c r="S18" s="11">
        <v>-2.71</v>
      </c>
      <c r="U18" s="22">
        <f t="shared" si="5"/>
        <v>7976.33</v>
      </c>
      <c r="V18" s="22">
        <f t="shared" si="4"/>
        <v>7979.59</v>
      </c>
      <c r="W18" s="22">
        <f t="shared" si="2"/>
        <v>7019.71</v>
      </c>
      <c r="Y18" s="11"/>
      <c r="Z18" s="11"/>
      <c r="AA18" s="11"/>
      <c r="AB18" s="11"/>
    </row>
    <row r="19" spans="1:28" ht="12.75">
      <c r="A19" s="1" t="s">
        <v>180</v>
      </c>
      <c r="B19" s="1" t="s">
        <v>179</v>
      </c>
      <c r="C19" s="11">
        <v>20182078.99801694</v>
      </c>
      <c r="D19" s="3">
        <v>8213.11</v>
      </c>
      <c r="E19" s="3">
        <v>0</v>
      </c>
      <c r="F19" s="3">
        <f>C19-D19-E19</f>
        <v>20173865.88801694</v>
      </c>
      <c r="G19" s="3">
        <f t="shared" si="0"/>
        <v>6047.365</v>
      </c>
      <c r="H19" s="3">
        <f>D19-G19</f>
        <v>2165.745000000001</v>
      </c>
      <c r="I19" s="3"/>
      <c r="J19" s="26">
        <v>2717.6</v>
      </c>
      <c r="K19" s="26">
        <v>2231.5</v>
      </c>
      <c r="L19" s="26">
        <f t="shared" si="3"/>
        <v>486.0999999999999</v>
      </c>
      <c r="M19" s="12"/>
      <c r="N19" s="11">
        <v>7426.434721083654</v>
      </c>
      <c r="O19" s="11">
        <v>9281.1</v>
      </c>
      <c r="P19" s="11">
        <v>7022.42</v>
      </c>
      <c r="Q19" s="11"/>
      <c r="R19" s="11">
        <f t="shared" si="1"/>
        <v>-4.46</v>
      </c>
      <c r="S19" s="11">
        <v>-2.71</v>
      </c>
      <c r="U19" s="22">
        <f t="shared" si="5"/>
        <v>7423.41</v>
      </c>
      <c r="V19" s="22">
        <f t="shared" si="4"/>
        <v>9276.64</v>
      </c>
      <c r="W19" s="22">
        <f t="shared" si="2"/>
        <v>7019.71</v>
      </c>
      <c r="Y19" s="11"/>
      <c r="Z19" s="11"/>
      <c r="AA19" s="11"/>
      <c r="AB19" s="11"/>
    </row>
    <row r="20" spans="1:28" ht="12.75">
      <c r="A20" s="1" t="s">
        <v>178</v>
      </c>
      <c r="B20" s="1" t="s">
        <v>178</v>
      </c>
      <c r="C20" s="11">
        <v>12504801.57421738</v>
      </c>
      <c r="D20" s="3">
        <v>5088.83</v>
      </c>
      <c r="E20" s="3">
        <v>0</v>
      </c>
      <c r="F20" s="3">
        <f>C20-D20-E20</f>
        <v>12499712.744217379</v>
      </c>
      <c r="G20" s="3">
        <f t="shared" si="0"/>
        <v>0</v>
      </c>
      <c r="H20" s="3">
        <f>D20-G20</f>
        <v>5088.83</v>
      </c>
      <c r="I20" s="3"/>
      <c r="J20" s="26">
        <v>1619.6</v>
      </c>
      <c r="K20" s="26">
        <v>0</v>
      </c>
      <c r="L20" s="26">
        <f t="shared" si="3"/>
        <v>1619.6</v>
      </c>
      <c r="M20" s="12"/>
      <c r="N20" s="11">
        <v>7720.919717348345</v>
      </c>
      <c r="O20" s="11">
        <v>7720.92</v>
      </c>
      <c r="P20" s="11">
        <v>7022.42</v>
      </c>
      <c r="Q20" s="11"/>
      <c r="R20" s="11">
        <f t="shared" si="1"/>
        <v>-3.14</v>
      </c>
      <c r="S20" s="11">
        <v>-2.71</v>
      </c>
      <c r="U20" s="22">
        <f t="shared" si="5"/>
        <v>7717.78</v>
      </c>
      <c r="V20" s="22">
        <f t="shared" si="4"/>
        <v>7717.78</v>
      </c>
      <c r="W20" s="22">
        <f t="shared" si="2"/>
        <v>7019.71</v>
      </c>
      <c r="Y20" s="11"/>
      <c r="Z20" s="11"/>
      <c r="AA20" s="11"/>
      <c r="AB20" s="11"/>
    </row>
    <row r="21" spans="1:28" ht="12.75">
      <c r="A21" s="1" t="s">
        <v>173</v>
      </c>
      <c r="B21" s="1" t="s">
        <v>177</v>
      </c>
      <c r="C21" s="11">
        <v>1908139.2867561723</v>
      </c>
      <c r="D21" s="3">
        <v>776.51</v>
      </c>
      <c r="E21" s="3">
        <v>0</v>
      </c>
      <c r="F21" s="3">
        <f>C21-D21-E21</f>
        <v>1907362.7767561723</v>
      </c>
      <c r="G21" s="3">
        <f t="shared" si="0"/>
        <v>0</v>
      </c>
      <c r="H21" s="3">
        <f>D21-G21</f>
        <v>776.51</v>
      </c>
      <c r="I21" s="3"/>
      <c r="J21" s="26">
        <v>142.8</v>
      </c>
      <c r="K21" s="26">
        <v>0</v>
      </c>
      <c r="L21" s="26">
        <f t="shared" si="3"/>
        <v>142.8</v>
      </c>
      <c r="M21" s="12"/>
      <c r="N21" s="11">
        <v>13362.319935267313</v>
      </c>
      <c r="O21" s="11">
        <v>13362.32</v>
      </c>
      <c r="P21" s="11">
        <v>7022.42</v>
      </c>
      <c r="Q21" s="11"/>
      <c r="R21" s="11">
        <f t="shared" si="1"/>
        <v>-5.44</v>
      </c>
      <c r="S21" s="11">
        <v>-2.71</v>
      </c>
      <c r="U21" s="22">
        <f t="shared" si="5"/>
        <v>13356.88</v>
      </c>
      <c r="V21" s="22">
        <f t="shared" si="4"/>
        <v>13356.88</v>
      </c>
      <c r="W21" s="22">
        <f t="shared" si="2"/>
        <v>7019.71</v>
      </c>
      <c r="Y21" s="11"/>
      <c r="Z21" s="11"/>
      <c r="AA21" s="11"/>
      <c r="AB21" s="11"/>
    </row>
    <row r="22" spans="1:28" ht="12.75">
      <c r="A22" s="1" t="s">
        <v>173</v>
      </c>
      <c r="B22" s="1" t="s">
        <v>176</v>
      </c>
      <c r="C22" s="11">
        <v>784711.1702989745</v>
      </c>
      <c r="D22" s="3">
        <v>319.34000000000003</v>
      </c>
      <c r="E22" s="3">
        <v>0</v>
      </c>
      <c r="F22" s="3">
        <f>C22-D22-E22</f>
        <v>784391.8302989745</v>
      </c>
      <c r="G22" s="3">
        <f t="shared" si="0"/>
        <v>0</v>
      </c>
      <c r="H22" s="3">
        <f>D22-G22</f>
        <v>319.34000000000003</v>
      </c>
      <c r="I22" s="3"/>
      <c r="J22" s="26">
        <v>50</v>
      </c>
      <c r="K22" s="26">
        <v>0</v>
      </c>
      <c r="L22" s="26">
        <f t="shared" si="3"/>
        <v>50</v>
      </c>
      <c r="M22" s="12"/>
      <c r="N22" s="11">
        <v>15694.22340597949</v>
      </c>
      <c r="O22" s="11">
        <v>15694.22</v>
      </c>
      <c r="P22" s="11">
        <v>7022.42</v>
      </c>
      <c r="Q22" s="11"/>
      <c r="R22" s="11">
        <f t="shared" si="1"/>
        <v>-6.39</v>
      </c>
      <c r="S22" s="11">
        <v>-2.71</v>
      </c>
      <c r="U22" s="22">
        <f t="shared" si="5"/>
        <v>15687.84</v>
      </c>
      <c r="V22" s="22">
        <f t="shared" si="4"/>
        <v>15687.83</v>
      </c>
      <c r="W22" s="22">
        <f t="shared" si="2"/>
        <v>7019.71</v>
      </c>
      <c r="Y22" s="11"/>
      <c r="Z22" s="11"/>
      <c r="AA22" s="11"/>
      <c r="AB22" s="11"/>
    </row>
    <row r="23" spans="1:28" ht="12.75">
      <c r="A23" s="1" t="s">
        <v>173</v>
      </c>
      <c r="B23" s="1" t="s">
        <v>175</v>
      </c>
      <c r="C23" s="11">
        <v>2986919.0764782573</v>
      </c>
      <c r="D23" s="3">
        <v>1215.53</v>
      </c>
      <c r="E23" s="3">
        <v>0</v>
      </c>
      <c r="F23" s="3">
        <f>C23-D23-E23</f>
        <v>2985703.5464782575</v>
      </c>
      <c r="G23" s="3">
        <f t="shared" si="0"/>
        <v>0</v>
      </c>
      <c r="H23" s="3">
        <f>D23-G23</f>
        <v>1215.53</v>
      </c>
      <c r="I23" s="3"/>
      <c r="J23" s="26">
        <v>300.6</v>
      </c>
      <c r="K23" s="26">
        <v>0</v>
      </c>
      <c r="L23" s="26">
        <f t="shared" si="3"/>
        <v>300.6</v>
      </c>
      <c r="M23" s="12"/>
      <c r="N23" s="11">
        <v>9936.523873846498</v>
      </c>
      <c r="O23" s="11">
        <v>9936.52</v>
      </c>
      <c r="P23" s="11">
        <v>7022.42</v>
      </c>
      <c r="Q23" s="11"/>
      <c r="R23" s="11">
        <f t="shared" si="1"/>
        <v>-4.04</v>
      </c>
      <c r="S23" s="11">
        <v>-2.71</v>
      </c>
      <c r="U23" s="22">
        <f t="shared" si="5"/>
        <v>9932.48</v>
      </c>
      <c r="V23" s="22">
        <f t="shared" si="4"/>
        <v>9932.48</v>
      </c>
      <c r="W23" s="22">
        <f t="shared" si="2"/>
        <v>7019.71</v>
      </c>
      <c r="Y23" s="11"/>
      <c r="Z23" s="11"/>
      <c r="AA23" s="11"/>
      <c r="AB23" s="11"/>
    </row>
    <row r="24" spans="1:28" ht="12.75">
      <c r="A24" s="1" t="s">
        <v>173</v>
      </c>
      <c r="B24" s="1" t="s">
        <v>174</v>
      </c>
      <c r="C24" s="11">
        <v>793393.4264316459</v>
      </c>
      <c r="D24" s="3">
        <v>322.87</v>
      </c>
      <c r="E24" s="3">
        <v>0</v>
      </c>
      <c r="F24" s="3">
        <f>C24-D24-E24</f>
        <v>793070.5564316459</v>
      </c>
      <c r="G24" s="3">
        <f t="shared" si="0"/>
        <v>0</v>
      </c>
      <c r="H24" s="3">
        <f>D24-G24</f>
        <v>322.87</v>
      </c>
      <c r="I24" s="3"/>
      <c r="J24" s="26">
        <v>50</v>
      </c>
      <c r="K24" s="26">
        <v>0</v>
      </c>
      <c r="L24" s="26">
        <f t="shared" si="3"/>
        <v>50</v>
      </c>
      <c r="M24" s="12"/>
      <c r="N24" s="11">
        <v>15867.868528632918</v>
      </c>
      <c r="O24" s="11">
        <v>15867.87</v>
      </c>
      <c r="P24" s="11">
        <v>7022.42</v>
      </c>
      <c r="Q24" s="11"/>
      <c r="R24" s="11">
        <f t="shared" si="1"/>
        <v>-6.46</v>
      </c>
      <c r="S24" s="11">
        <v>-2.71</v>
      </c>
      <c r="U24" s="22">
        <f t="shared" si="5"/>
        <v>15861.41</v>
      </c>
      <c r="V24" s="22">
        <f t="shared" si="4"/>
        <v>15861.41</v>
      </c>
      <c r="W24" s="22">
        <f t="shared" si="2"/>
        <v>7019.71</v>
      </c>
      <c r="Y24" s="11"/>
      <c r="Z24" s="11"/>
      <c r="AA24" s="11"/>
      <c r="AB24" s="11"/>
    </row>
    <row r="25" spans="1:28" ht="12.75">
      <c r="A25" s="1" t="s">
        <v>173</v>
      </c>
      <c r="B25" s="1" t="s">
        <v>172</v>
      </c>
      <c r="C25" s="11">
        <v>762517.856725529</v>
      </c>
      <c r="D25" s="3">
        <v>310.31</v>
      </c>
      <c r="E25" s="3">
        <v>0</v>
      </c>
      <c r="F25" s="3">
        <f>C25-D25-E25</f>
        <v>762207.5467255289</v>
      </c>
      <c r="G25" s="3">
        <f t="shared" si="0"/>
        <v>0</v>
      </c>
      <c r="H25" s="3">
        <f>D25-G25</f>
        <v>310.31</v>
      </c>
      <c r="I25" s="3"/>
      <c r="J25" s="26">
        <v>50</v>
      </c>
      <c r="K25" s="26">
        <v>0</v>
      </c>
      <c r="L25" s="26">
        <f t="shared" si="3"/>
        <v>50</v>
      </c>
      <c r="M25" s="12"/>
      <c r="N25" s="11">
        <v>15250.35713451058</v>
      </c>
      <c r="O25" s="11">
        <v>15250.36</v>
      </c>
      <c r="P25" s="11">
        <v>7022.42</v>
      </c>
      <c r="Q25" s="11"/>
      <c r="R25" s="11">
        <f t="shared" si="1"/>
        <v>-6.21</v>
      </c>
      <c r="S25" s="11">
        <v>-2.71</v>
      </c>
      <c r="U25" s="22">
        <f t="shared" si="5"/>
        <v>15244.15</v>
      </c>
      <c r="V25" s="22">
        <f t="shared" si="4"/>
        <v>15244.15</v>
      </c>
      <c r="W25" s="22">
        <f t="shared" si="2"/>
        <v>7019.71</v>
      </c>
      <c r="Y25" s="11"/>
      <c r="Z25" s="11"/>
      <c r="AA25" s="11"/>
      <c r="AB25" s="11"/>
    </row>
    <row r="26" spans="1:28" ht="12.75">
      <c r="A26" s="1" t="s">
        <v>171</v>
      </c>
      <c r="B26" s="1" t="s">
        <v>91</v>
      </c>
      <c r="C26" s="11">
        <v>13525678.226165056</v>
      </c>
      <c r="D26" s="3">
        <v>5504.28</v>
      </c>
      <c r="E26" s="3">
        <v>0</v>
      </c>
      <c r="F26" s="3">
        <f>C26-D26-E26</f>
        <v>13520173.946165057</v>
      </c>
      <c r="G26" s="3">
        <f t="shared" si="0"/>
        <v>3233.0299999999997</v>
      </c>
      <c r="H26" s="3">
        <f>D26-G26</f>
        <v>2271.25</v>
      </c>
      <c r="I26" s="3"/>
      <c r="J26" s="26">
        <v>1686.3</v>
      </c>
      <c r="K26" s="26">
        <v>1193</v>
      </c>
      <c r="L26" s="26">
        <f t="shared" si="3"/>
        <v>493.29999999999995</v>
      </c>
      <c r="M26" s="12"/>
      <c r="N26" s="11">
        <v>8020.920492299743</v>
      </c>
      <c r="O26" s="11">
        <v>10435.69</v>
      </c>
      <c r="P26" s="11">
        <v>7022.42</v>
      </c>
      <c r="Q26" s="11"/>
      <c r="R26" s="11">
        <f t="shared" si="1"/>
        <v>-4.6</v>
      </c>
      <c r="S26" s="11">
        <v>-2.71</v>
      </c>
      <c r="U26" s="22">
        <f t="shared" si="5"/>
        <v>8017.66</v>
      </c>
      <c r="V26" s="22">
        <f t="shared" si="4"/>
        <v>10431.09</v>
      </c>
      <c r="W26" s="22">
        <f t="shared" si="2"/>
        <v>7019.71</v>
      </c>
      <c r="Y26" s="11"/>
      <c r="Z26" s="11"/>
      <c r="AA26" s="11"/>
      <c r="AB26" s="11"/>
    </row>
    <row r="27" spans="1:28" ht="12.75">
      <c r="A27" s="1" t="s">
        <v>171</v>
      </c>
      <c r="B27" s="1" t="s">
        <v>170</v>
      </c>
      <c r="C27" s="11">
        <v>2598861.5009674723</v>
      </c>
      <c r="D27" s="3">
        <v>1057.6100000000001</v>
      </c>
      <c r="E27" s="3">
        <v>0</v>
      </c>
      <c r="F27" s="3">
        <f>C27-D27-E27</f>
        <v>2597803.8909674725</v>
      </c>
      <c r="G27" s="3">
        <f t="shared" si="0"/>
        <v>0</v>
      </c>
      <c r="H27" s="3">
        <f>D27-G27</f>
        <v>1057.6100000000001</v>
      </c>
      <c r="I27" s="3"/>
      <c r="J27" s="26">
        <v>244.6</v>
      </c>
      <c r="K27" s="26">
        <v>0</v>
      </c>
      <c r="L27" s="26">
        <f t="shared" si="3"/>
        <v>244.6</v>
      </c>
      <c r="M27" s="12"/>
      <c r="N27" s="11">
        <v>10624.944811804875</v>
      </c>
      <c r="O27" s="11">
        <v>10624.94</v>
      </c>
      <c r="P27" s="11">
        <v>7022.42</v>
      </c>
      <c r="Q27" s="11"/>
      <c r="R27" s="11">
        <f t="shared" si="1"/>
        <v>-4.32</v>
      </c>
      <c r="S27" s="11">
        <v>-2.71</v>
      </c>
      <c r="U27" s="22">
        <f t="shared" si="5"/>
        <v>10620.62</v>
      </c>
      <c r="V27" s="22">
        <f t="shared" si="4"/>
        <v>10620.62</v>
      </c>
      <c r="W27" s="22">
        <f t="shared" si="2"/>
        <v>7019.71</v>
      </c>
      <c r="Y27" s="11"/>
      <c r="Z27" s="11"/>
      <c r="AA27" s="11"/>
      <c r="AB27" s="11"/>
    </row>
    <row r="28" spans="1:28" ht="12.75">
      <c r="A28" s="1" t="s">
        <v>168</v>
      </c>
      <c r="B28" s="1" t="s">
        <v>169</v>
      </c>
      <c r="C28" s="11">
        <v>224992814.47545156</v>
      </c>
      <c r="D28" s="3">
        <v>91560.97</v>
      </c>
      <c r="E28" s="3">
        <v>0</v>
      </c>
      <c r="F28" s="3">
        <f>C28-D28-E28</f>
        <v>224901253.50545156</v>
      </c>
      <c r="G28" s="3">
        <f t="shared" si="0"/>
        <v>0</v>
      </c>
      <c r="H28" s="3">
        <f>D28-G28</f>
        <v>91560.97</v>
      </c>
      <c r="I28" s="3"/>
      <c r="J28" s="26">
        <v>30032.3</v>
      </c>
      <c r="K28" s="26">
        <v>0</v>
      </c>
      <c r="L28" s="26">
        <f t="shared" si="3"/>
        <v>30032.3</v>
      </c>
      <c r="M28" s="12"/>
      <c r="N28" s="11">
        <v>7491.694424850963</v>
      </c>
      <c r="O28" s="11">
        <v>7491.69</v>
      </c>
      <c r="P28" s="11">
        <v>7022.42</v>
      </c>
      <c r="Q28" s="11"/>
      <c r="R28" s="11">
        <f t="shared" si="1"/>
        <v>-3.05</v>
      </c>
      <c r="S28" s="11">
        <v>-2.71</v>
      </c>
      <c r="U28" s="22">
        <f t="shared" si="5"/>
        <v>7488.65</v>
      </c>
      <c r="V28" s="22">
        <f t="shared" si="4"/>
        <v>7488.64</v>
      </c>
      <c r="W28" s="22">
        <f t="shared" si="2"/>
        <v>7019.71</v>
      </c>
      <c r="Y28" s="11"/>
      <c r="Z28" s="11"/>
      <c r="AA28" s="11"/>
      <c r="AB28" s="11"/>
    </row>
    <row r="29" spans="1:28" ht="12.75">
      <c r="A29" s="1" t="s">
        <v>168</v>
      </c>
      <c r="B29" s="1" t="s">
        <v>168</v>
      </c>
      <c r="C29" s="11">
        <v>226097199.25427833</v>
      </c>
      <c r="D29" s="3">
        <v>92010.39</v>
      </c>
      <c r="E29" s="3">
        <v>0</v>
      </c>
      <c r="F29" s="3">
        <f>C29-D29-E29</f>
        <v>226005188.86427835</v>
      </c>
      <c r="G29" s="3">
        <f t="shared" si="0"/>
        <v>226.285</v>
      </c>
      <c r="H29" s="3">
        <f>D29-G29</f>
        <v>91784.105</v>
      </c>
      <c r="I29" s="3"/>
      <c r="J29" s="26">
        <v>29822</v>
      </c>
      <c r="K29" s="26">
        <v>83.5</v>
      </c>
      <c r="L29" s="26">
        <f t="shared" si="3"/>
        <v>29738.5</v>
      </c>
      <c r="M29" s="12"/>
      <c r="N29" s="11">
        <v>7581.557214615999</v>
      </c>
      <c r="O29" s="11">
        <v>7583.13</v>
      </c>
      <c r="P29" s="11">
        <v>7022.42</v>
      </c>
      <c r="Q29" s="11"/>
      <c r="R29" s="11">
        <f t="shared" si="1"/>
        <v>-3.09</v>
      </c>
      <c r="S29" s="11">
        <v>-2.71</v>
      </c>
      <c r="U29" s="22">
        <f t="shared" si="5"/>
        <v>7578.47</v>
      </c>
      <c r="V29" s="22">
        <f t="shared" si="4"/>
        <v>7580.04</v>
      </c>
      <c r="W29" s="22">
        <f t="shared" si="2"/>
        <v>7019.71</v>
      </c>
      <c r="Y29" s="11"/>
      <c r="Z29" s="11"/>
      <c r="AA29" s="11"/>
      <c r="AB29" s="11"/>
    </row>
    <row r="30" spans="1:28" ht="12.75">
      <c r="A30" s="1" t="s">
        <v>166</v>
      </c>
      <c r="B30" s="1" t="s">
        <v>167</v>
      </c>
      <c r="C30" s="11">
        <v>7538784.761624188</v>
      </c>
      <c r="D30" s="3">
        <v>3067.92</v>
      </c>
      <c r="E30" s="3">
        <v>0</v>
      </c>
      <c r="F30" s="3">
        <f>C30-D30-E30</f>
        <v>7535716.841624188</v>
      </c>
      <c r="G30" s="3">
        <f t="shared" si="0"/>
        <v>0</v>
      </c>
      <c r="H30" s="3">
        <f>D30-G30</f>
        <v>3067.92</v>
      </c>
      <c r="I30" s="3"/>
      <c r="J30" s="26">
        <v>964.5</v>
      </c>
      <c r="K30" s="26">
        <v>0</v>
      </c>
      <c r="L30" s="26">
        <f t="shared" si="3"/>
        <v>964.5</v>
      </c>
      <c r="M30" s="12"/>
      <c r="N30" s="11">
        <v>7816.262064929174</v>
      </c>
      <c r="O30" s="11">
        <v>7816.26</v>
      </c>
      <c r="P30" s="11">
        <v>7022.42</v>
      </c>
      <c r="Q30" s="11"/>
      <c r="R30" s="11">
        <f t="shared" si="1"/>
        <v>-3.18</v>
      </c>
      <c r="S30" s="11">
        <v>-2.71</v>
      </c>
      <c r="U30" s="22">
        <f t="shared" si="5"/>
        <v>7813.08</v>
      </c>
      <c r="V30" s="22">
        <f t="shared" si="4"/>
        <v>7813.08</v>
      </c>
      <c r="W30" s="22">
        <f t="shared" si="2"/>
        <v>7019.71</v>
      </c>
      <c r="Y30" s="11"/>
      <c r="Z30" s="11"/>
      <c r="AA30" s="11"/>
      <c r="AB30" s="11"/>
    </row>
    <row r="31" spans="1:28" ht="12.75">
      <c r="A31" s="1" t="s">
        <v>166</v>
      </c>
      <c r="B31" s="1" t="s">
        <v>165</v>
      </c>
      <c r="C31" s="11">
        <v>9042517.53767655</v>
      </c>
      <c r="D31" s="3">
        <v>3679.86</v>
      </c>
      <c r="E31" s="3">
        <v>0</v>
      </c>
      <c r="F31" s="3">
        <f>C31-D31-E31</f>
        <v>9038837.677676551</v>
      </c>
      <c r="G31" s="3">
        <f t="shared" si="0"/>
        <v>0</v>
      </c>
      <c r="H31" s="3">
        <f>D31-G31</f>
        <v>3679.86</v>
      </c>
      <c r="I31" s="3"/>
      <c r="J31" s="26">
        <v>1195.4</v>
      </c>
      <c r="K31" s="26">
        <v>0</v>
      </c>
      <c r="L31" s="26">
        <f t="shared" si="3"/>
        <v>1195.4</v>
      </c>
      <c r="M31" s="12"/>
      <c r="N31" s="11">
        <v>7564.4283718767</v>
      </c>
      <c r="O31" s="11">
        <v>7564.43</v>
      </c>
      <c r="P31" s="11">
        <v>7022.42</v>
      </c>
      <c r="Q31" s="11"/>
      <c r="R31" s="11">
        <f t="shared" si="1"/>
        <v>-3.08</v>
      </c>
      <c r="S31" s="11">
        <v>-2.71</v>
      </c>
      <c r="U31" s="22">
        <f t="shared" si="5"/>
        <v>7561.35</v>
      </c>
      <c r="V31" s="22">
        <f t="shared" si="4"/>
        <v>7561.35</v>
      </c>
      <c r="W31" s="22">
        <f t="shared" si="2"/>
        <v>7019.71</v>
      </c>
      <c r="Y31" s="11"/>
      <c r="Z31" s="11"/>
      <c r="AA31" s="11"/>
      <c r="AB31" s="11"/>
    </row>
    <row r="32" spans="1:28" ht="12.75">
      <c r="A32" s="1" t="s">
        <v>164</v>
      </c>
      <c r="B32" s="1" t="s">
        <v>106</v>
      </c>
      <c r="C32" s="11">
        <v>1542293.7240007776</v>
      </c>
      <c r="D32" s="3">
        <v>627.64</v>
      </c>
      <c r="E32" s="3">
        <v>0</v>
      </c>
      <c r="F32" s="3">
        <f>C32-D32-E32</f>
        <v>1541666.0840007777</v>
      </c>
      <c r="G32" s="3">
        <f t="shared" si="0"/>
        <v>0</v>
      </c>
      <c r="H32" s="3">
        <f>D32-G32</f>
        <v>627.64</v>
      </c>
      <c r="I32" s="3"/>
      <c r="J32" s="26">
        <v>111.2</v>
      </c>
      <c r="K32" s="26">
        <v>0</v>
      </c>
      <c r="L32" s="26">
        <f t="shared" si="3"/>
        <v>111.2</v>
      </c>
      <c r="M32" s="12"/>
      <c r="N32" s="11">
        <v>13869.547877704834</v>
      </c>
      <c r="O32" s="11">
        <v>13869.55</v>
      </c>
      <c r="P32" s="11">
        <v>7022.42</v>
      </c>
      <c r="Q32" s="11"/>
      <c r="R32" s="11">
        <f t="shared" si="1"/>
        <v>-5.64</v>
      </c>
      <c r="S32" s="11">
        <v>-2.71</v>
      </c>
      <c r="U32" s="22">
        <f t="shared" si="5"/>
        <v>13863.9</v>
      </c>
      <c r="V32" s="22">
        <f t="shared" si="4"/>
        <v>13863.91</v>
      </c>
      <c r="W32" s="22">
        <f t="shared" si="2"/>
        <v>7019.71</v>
      </c>
      <c r="Y32" s="11"/>
      <c r="Z32" s="11"/>
      <c r="AA32" s="11"/>
      <c r="AB32" s="11"/>
    </row>
    <row r="33" spans="1:28" ht="12.75">
      <c r="A33" s="1" t="s">
        <v>164</v>
      </c>
      <c r="B33" s="1" t="s">
        <v>200</v>
      </c>
      <c r="C33" s="11">
        <v>2205749.764312144</v>
      </c>
      <c r="D33" s="3">
        <v>897.63</v>
      </c>
      <c r="E33" s="3">
        <v>0</v>
      </c>
      <c r="F33" s="3">
        <f>C33-D33-E33</f>
        <v>2204852.134312144</v>
      </c>
      <c r="G33" s="3">
        <f t="shared" si="0"/>
        <v>0</v>
      </c>
      <c r="H33" s="3">
        <f>D33-G33</f>
        <v>897.63</v>
      </c>
      <c r="I33" s="3"/>
      <c r="J33" s="26">
        <v>169.1</v>
      </c>
      <c r="K33" s="26">
        <v>0</v>
      </c>
      <c r="L33" s="26">
        <f t="shared" si="3"/>
        <v>169.1</v>
      </c>
      <c r="M33" s="12"/>
      <c r="N33" s="11">
        <v>13044.055377363358</v>
      </c>
      <c r="O33" s="11">
        <v>13044.06</v>
      </c>
      <c r="P33" s="11">
        <v>7022.42</v>
      </c>
      <c r="Q33" s="11"/>
      <c r="R33" s="11">
        <f t="shared" si="1"/>
        <v>-5.31</v>
      </c>
      <c r="S33" s="11">
        <v>-2.71</v>
      </c>
      <c r="U33" s="22">
        <f t="shared" si="5"/>
        <v>13038.75</v>
      </c>
      <c r="V33" s="22">
        <f t="shared" si="4"/>
        <v>13038.75</v>
      </c>
      <c r="W33" s="22">
        <f t="shared" si="2"/>
        <v>7019.71</v>
      </c>
      <c r="Y33" s="11"/>
      <c r="Z33" s="11"/>
      <c r="AA33" s="11"/>
      <c r="AB33" s="11"/>
    </row>
    <row r="34" spans="1:28" ht="12.75">
      <c r="A34" s="1" t="s">
        <v>163</v>
      </c>
      <c r="B34" s="1" t="s">
        <v>163</v>
      </c>
      <c r="C34" s="11">
        <v>6585145.012616922</v>
      </c>
      <c r="D34" s="3">
        <v>2679.83</v>
      </c>
      <c r="E34" s="3">
        <v>0</v>
      </c>
      <c r="F34" s="3">
        <f>C34-D34-E34</f>
        <v>6582465.182616922</v>
      </c>
      <c r="G34" s="3">
        <f t="shared" si="0"/>
        <v>0</v>
      </c>
      <c r="H34" s="3">
        <f>D34-G34</f>
        <v>2679.83</v>
      </c>
      <c r="I34" s="3"/>
      <c r="J34" s="26">
        <v>799.8</v>
      </c>
      <c r="K34" s="26">
        <v>0</v>
      </c>
      <c r="L34" s="26">
        <f t="shared" si="3"/>
        <v>799.8</v>
      </c>
      <c r="M34" s="12"/>
      <c r="N34" s="11">
        <v>8233.489638180698</v>
      </c>
      <c r="O34" s="11">
        <v>8233.49</v>
      </c>
      <c r="P34" s="11">
        <v>7022.42</v>
      </c>
      <c r="Q34" s="11"/>
      <c r="R34" s="11">
        <f t="shared" si="1"/>
        <v>-3.35</v>
      </c>
      <c r="S34" s="11">
        <v>-2.71</v>
      </c>
      <c r="U34" s="22">
        <f t="shared" si="5"/>
        <v>8230.14</v>
      </c>
      <c r="V34" s="22">
        <f t="shared" si="4"/>
        <v>8230.14</v>
      </c>
      <c r="W34" s="22">
        <f t="shared" si="2"/>
        <v>7019.71</v>
      </c>
      <c r="Y34" s="11"/>
      <c r="Z34" s="11"/>
      <c r="AA34" s="11"/>
      <c r="AB34" s="11"/>
    </row>
    <row r="35" spans="1:28" ht="12.75">
      <c r="A35" s="1" t="s">
        <v>160</v>
      </c>
      <c r="B35" s="1" t="s">
        <v>162</v>
      </c>
      <c r="C35" s="11">
        <v>7861037.505083526</v>
      </c>
      <c r="D35" s="3">
        <v>3199.05</v>
      </c>
      <c r="E35" s="3">
        <v>0</v>
      </c>
      <c r="F35" s="3">
        <f>C35-D35-E35</f>
        <v>7857838.455083526</v>
      </c>
      <c r="G35" s="3">
        <f t="shared" si="0"/>
        <v>0</v>
      </c>
      <c r="H35" s="3">
        <f>D35-G35</f>
        <v>3199.05</v>
      </c>
      <c r="I35" s="3"/>
      <c r="J35" s="26">
        <v>1034.6</v>
      </c>
      <c r="K35" s="26">
        <v>0</v>
      </c>
      <c r="L35" s="26">
        <f t="shared" si="3"/>
        <v>1034.6</v>
      </c>
      <c r="M35" s="12"/>
      <c r="N35" s="11">
        <v>7598.14179884354</v>
      </c>
      <c r="O35" s="11">
        <v>7598.14</v>
      </c>
      <c r="P35" s="11">
        <v>7022.42</v>
      </c>
      <c r="Q35" s="11"/>
      <c r="R35" s="11">
        <f t="shared" si="1"/>
        <v>-3.09</v>
      </c>
      <c r="S35" s="11">
        <v>-2.71</v>
      </c>
      <c r="U35" s="22">
        <f t="shared" si="5"/>
        <v>7595.05</v>
      </c>
      <c r="V35" s="22">
        <f t="shared" si="4"/>
        <v>7595.05</v>
      </c>
      <c r="W35" s="22">
        <f t="shared" si="2"/>
        <v>7019.71</v>
      </c>
      <c r="Y35" s="11"/>
      <c r="Z35" s="11"/>
      <c r="AA35" s="11"/>
      <c r="AB35" s="11"/>
    </row>
    <row r="36" spans="1:28" ht="12.75">
      <c r="A36" s="1" t="s">
        <v>160</v>
      </c>
      <c r="B36" s="1" t="s">
        <v>161</v>
      </c>
      <c r="C36" s="11">
        <v>3379072.262109381</v>
      </c>
      <c r="D36" s="3">
        <v>1375.1200000000001</v>
      </c>
      <c r="E36" s="3">
        <v>0</v>
      </c>
      <c r="F36" s="3">
        <f>C36-D36-E36</f>
        <v>3377697.142109381</v>
      </c>
      <c r="G36" s="3">
        <f aca="true" t="shared" si="6" ref="G36:G99">K36*-S36</f>
        <v>0</v>
      </c>
      <c r="H36" s="3">
        <f>D36-G36</f>
        <v>1375.1200000000001</v>
      </c>
      <c r="I36" s="3"/>
      <c r="J36" s="26">
        <v>367.6</v>
      </c>
      <c r="K36" s="26">
        <v>0</v>
      </c>
      <c r="L36" s="26">
        <f t="shared" si="3"/>
        <v>367.6</v>
      </c>
      <c r="M36" s="12"/>
      <c r="N36" s="11">
        <v>9192.253161342169</v>
      </c>
      <c r="O36" s="11">
        <v>9192.25</v>
      </c>
      <c r="P36" s="11">
        <v>7022.42</v>
      </c>
      <c r="Q36" s="11"/>
      <c r="R36" s="11">
        <f aca="true" t="shared" si="7" ref="R36:R67">ROUND(H36/-L36,2)</f>
        <v>-3.74</v>
      </c>
      <c r="S36" s="11">
        <v>-2.71</v>
      </c>
      <c r="U36" s="22">
        <f t="shared" si="5"/>
        <v>9188.51</v>
      </c>
      <c r="V36" s="22">
        <f t="shared" si="4"/>
        <v>9188.51</v>
      </c>
      <c r="W36" s="22">
        <f aca="true" t="shared" si="8" ref="W36:W67">P36+S36</f>
        <v>7019.71</v>
      </c>
      <c r="Y36" s="11"/>
      <c r="Z36" s="11"/>
      <c r="AA36" s="11"/>
      <c r="AB36" s="11"/>
    </row>
    <row r="37" spans="1:28" ht="12.75">
      <c r="A37" s="1" t="s">
        <v>160</v>
      </c>
      <c r="B37" s="1" t="s">
        <v>159</v>
      </c>
      <c r="C37" s="11">
        <v>2496058.095672106</v>
      </c>
      <c r="D37" s="3">
        <v>1015.78</v>
      </c>
      <c r="E37" s="3">
        <v>0</v>
      </c>
      <c r="F37" s="3">
        <f>C37-D37-E37</f>
        <v>2495042.315672106</v>
      </c>
      <c r="G37" s="3">
        <f t="shared" si="6"/>
        <v>0</v>
      </c>
      <c r="H37" s="3">
        <f>D37-G37</f>
        <v>1015.78</v>
      </c>
      <c r="I37" s="3"/>
      <c r="J37" s="26">
        <v>203.29999999999998</v>
      </c>
      <c r="K37" s="26">
        <v>0</v>
      </c>
      <c r="L37" s="26">
        <f t="shared" si="3"/>
        <v>203.29999999999998</v>
      </c>
      <c r="M37" s="12"/>
      <c r="N37" s="11">
        <v>12277.708291549956</v>
      </c>
      <c r="O37" s="11">
        <v>12277.71</v>
      </c>
      <c r="P37" s="11">
        <v>7022.42</v>
      </c>
      <c r="Q37" s="11"/>
      <c r="R37" s="11">
        <f t="shared" si="7"/>
        <v>-5</v>
      </c>
      <c r="S37" s="11">
        <v>-2.71</v>
      </c>
      <c r="U37" s="22">
        <f t="shared" si="5"/>
        <v>12272.71</v>
      </c>
      <c r="V37" s="22">
        <f t="shared" si="4"/>
        <v>12272.71</v>
      </c>
      <c r="W37" s="22">
        <f t="shared" si="8"/>
        <v>7019.71</v>
      </c>
      <c r="Y37" s="11"/>
      <c r="Z37" s="11"/>
      <c r="AA37" s="11"/>
      <c r="AB37" s="11"/>
    </row>
    <row r="38" spans="1:28" ht="12.75">
      <c r="A38" s="1" t="s">
        <v>157</v>
      </c>
      <c r="B38" s="1" t="s">
        <v>158</v>
      </c>
      <c r="C38" s="11">
        <v>2602700.704560131</v>
      </c>
      <c r="D38" s="3">
        <v>1059.1699999999998</v>
      </c>
      <c r="E38" s="3">
        <v>0</v>
      </c>
      <c r="F38" s="3">
        <f>C38-D38-E38</f>
        <v>2601641.534560131</v>
      </c>
      <c r="G38" s="3">
        <f t="shared" si="6"/>
        <v>0</v>
      </c>
      <c r="H38" s="3">
        <f>D38-G38</f>
        <v>1059.1699999999998</v>
      </c>
      <c r="I38" s="3"/>
      <c r="J38" s="26">
        <v>217.2</v>
      </c>
      <c r="K38" s="26">
        <v>0</v>
      </c>
      <c r="L38" s="26">
        <f t="shared" si="3"/>
        <v>217.2</v>
      </c>
      <c r="M38" s="12"/>
      <c r="N38" s="11">
        <v>11982.968253039277</v>
      </c>
      <c r="O38" s="11">
        <v>11982.97</v>
      </c>
      <c r="P38" s="11">
        <v>7022.42</v>
      </c>
      <c r="Q38" s="11"/>
      <c r="R38" s="11">
        <f t="shared" si="7"/>
        <v>-4.88</v>
      </c>
      <c r="S38" s="11">
        <v>-2.71</v>
      </c>
      <c r="U38" s="22">
        <f t="shared" si="5"/>
        <v>11978.09</v>
      </c>
      <c r="V38" s="22">
        <f t="shared" si="4"/>
        <v>11978.09</v>
      </c>
      <c r="W38" s="22">
        <f t="shared" si="8"/>
        <v>7019.71</v>
      </c>
      <c r="Y38" s="11"/>
      <c r="Z38" s="11"/>
      <c r="AA38" s="11"/>
      <c r="AB38" s="11"/>
    </row>
    <row r="39" spans="1:28" ht="12.75">
      <c r="A39" s="1" t="s">
        <v>157</v>
      </c>
      <c r="B39" s="1" t="s">
        <v>156</v>
      </c>
      <c r="C39" s="11">
        <v>2965371.7208965016</v>
      </c>
      <c r="D39" s="3">
        <v>1206.76</v>
      </c>
      <c r="E39" s="3">
        <v>0</v>
      </c>
      <c r="F39" s="3">
        <f>C39-D39-E39</f>
        <v>2964164.960896502</v>
      </c>
      <c r="G39" s="3">
        <f t="shared" si="6"/>
        <v>0</v>
      </c>
      <c r="H39" s="3">
        <f>D39-G39</f>
        <v>1206.76</v>
      </c>
      <c r="I39" s="3"/>
      <c r="J39" s="26">
        <v>280</v>
      </c>
      <c r="K39" s="26">
        <v>0</v>
      </c>
      <c r="L39" s="26">
        <f t="shared" si="3"/>
        <v>280</v>
      </c>
      <c r="M39" s="12"/>
      <c r="N39" s="11">
        <v>10590.613288916076</v>
      </c>
      <c r="O39" s="11">
        <v>10590.61</v>
      </c>
      <c r="P39" s="11">
        <v>7022.42</v>
      </c>
      <c r="Q39" s="11"/>
      <c r="R39" s="11">
        <f t="shared" si="7"/>
        <v>-4.31</v>
      </c>
      <c r="S39" s="11">
        <v>-2.71</v>
      </c>
      <c r="U39" s="22">
        <f t="shared" si="5"/>
        <v>10586.3</v>
      </c>
      <c r="V39" s="22">
        <f t="shared" si="4"/>
        <v>10586.3</v>
      </c>
      <c r="W39" s="22">
        <f t="shared" si="8"/>
        <v>7019.71</v>
      </c>
      <c r="Y39" s="11"/>
      <c r="Z39" s="11"/>
      <c r="AA39" s="11"/>
      <c r="AB39" s="11"/>
    </row>
    <row r="40" spans="1:28" ht="12.75">
      <c r="A40" s="1" t="s">
        <v>155</v>
      </c>
      <c r="B40" s="1" t="s">
        <v>155</v>
      </c>
      <c r="C40" s="11">
        <v>3802970.289217737</v>
      </c>
      <c r="D40" s="3">
        <v>1547.62</v>
      </c>
      <c r="E40" s="3">
        <v>0</v>
      </c>
      <c r="F40" s="3">
        <f>C40-D40-E40</f>
        <v>3801422.669217737</v>
      </c>
      <c r="G40" s="3">
        <f t="shared" si="6"/>
        <v>0</v>
      </c>
      <c r="H40" s="3">
        <f>D40-G40</f>
        <v>1547.62</v>
      </c>
      <c r="I40" s="3"/>
      <c r="J40" s="26">
        <v>449.5</v>
      </c>
      <c r="K40" s="26">
        <v>0</v>
      </c>
      <c r="L40" s="26">
        <f t="shared" si="3"/>
        <v>449.5</v>
      </c>
      <c r="M40" s="12"/>
      <c r="N40" s="11">
        <v>8460.445582241906</v>
      </c>
      <c r="O40" s="11">
        <v>8460.45</v>
      </c>
      <c r="P40" s="11">
        <v>7022.42</v>
      </c>
      <c r="Q40" s="11"/>
      <c r="R40" s="11">
        <f t="shared" si="7"/>
        <v>-3.44</v>
      </c>
      <c r="S40" s="11">
        <v>-2.71</v>
      </c>
      <c r="U40" s="22">
        <f t="shared" si="5"/>
        <v>8457</v>
      </c>
      <c r="V40" s="22">
        <f t="shared" si="4"/>
        <v>8457.01</v>
      </c>
      <c r="W40" s="22">
        <f t="shared" si="8"/>
        <v>7019.71</v>
      </c>
      <c r="Y40" s="11"/>
      <c r="Z40" s="11"/>
      <c r="AA40" s="11"/>
      <c r="AB40" s="11"/>
    </row>
    <row r="41" spans="1:28" ht="12.75">
      <c r="A41" s="1" t="s">
        <v>154</v>
      </c>
      <c r="B41" s="1" t="s">
        <v>153</v>
      </c>
      <c r="C41" s="11">
        <v>3462325.7082654224</v>
      </c>
      <c r="D41" s="3">
        <v>1408.99</v>
      </c>
      <c r="E41" s="3">
        <v>0</v>
      </c>
      <c r="F41" s="3">
        <f>C41-D41-E41</f>
        <v>3460916.718265422</v>
      </c>
      <c r="G41" s="3">
        <f t="shared" si="6"/>
        <v>0</v>
      </c>
      <c r="H41" s="3">
        <f>D41-G41</f>
        <v>1408.99</v>
      </c>
      <c r="I41" s="3"/>
      <c r="J41" s="26">
        <v>361.2</v>
      </c>
      <c r="K41" s="26">
        <v>0</v>
      </c>
      <c r="L41" s="26">
        <f t="shared" si="3"/>
        <v>361.2</v>
      </c>
      <c r="M41" s="12"/>
      <c r="N41" s="11">
        <v>9585.619347357206</v>
      </c>
      <c r="O41" s="11">
        <v>9585.62</v>
      </c>
      <c r="P41" s="11">
        <v>7022.42</v>
      </c>
      <c r="Q41" s="11"/>
      <c r="R41" s="11">
        <f t="shared" si="7"/>
        <v>-3.9</v>
      </c>
      <c r="S41" s="11">
        <v>-2.71</v>
      </c>
      <c r="U41" s="22">
        <f t="shared" si="5"/>
        <v>9581.72</v>
      </c>
      <c r="V41" s="22">
        <f t="shared" si="4"/>
        <v>9581.72</v>
      </c>
      <c r="W41" s="22">
        <f t="shared" si="8"/>
        <v>7019.71</v>
      </c>
      <c r="Y41" s="11"/>
      <c r="Z41" s="11"/>
      <c r="AA41" s="11"/>
      <c r="AB41" s="11"/>
    </row>
    <row r="42" spans="1:28" ht="12.75">
      <c r="A42" s="1" t="s">
        <v>152</v>
      </c>
      <c r="B42" s="1" t="s">
        <v>152</v>
      </c>
      <c r="C42" s="11">
        <v>35015789.45602578</v>
      </c>
      <c r="D42" s="3">
        <v>14249.689999999999</v>
      </c>
      <c r="E42" s="3">
        <v>0</v>
      </c>
      <c r="F42" s="3">
        <f>C42-D42-E42</f>
        <v>35001539.76602578</v>
      </c>
      <c r="G42" s="3">
        <f t="shared" si="6"/>
        <v>0</v>
      </c>
      <c r="H42" s="3">
        <f>D42-G42</f>
        <v>14249.689999999999</v>
      </c>
      <c r="I42" s="3"/>
      <c r="J42" s="26">
        <v>4705.200000000001</v>
      </c>
      <c r="K42" s="26">
        <v>0</v>
      </c>
      <c r="L42" s="26">
        <f t="shared" si="3"/>
        <v>4705.200000000001</v>
      </c>
      <c r="M42" s="12"/>
      <c r="N42" s="11">
        <v>7441.93433988476</v>
      </c>
      <c r="O42" s="11">
        <v>7441.93</v>
      </c>
      <c r="P42" s="11">
        <v>7022.42</v>
      </c>
      <c r="Q42" s="11"/>
      <c r="R42" s="11">
        <f t="shared" si="7"/>
        <v>-3.03</v>
      </c>
      <c r="S42" s="11">
        <v>-2.71</v>
      </c>
      <c r="U42" s="22">
        <f t="shared" si="5"/>
        <v>7438.91</v>
      </c>
      <c r="V42" s="22">
        <f t="shared" si="4"/>
        <v>7438.9</v>
      </c>
      <c r="W42" s="22">
        <f t="shared" si="8"/>
        <v>7019.71</v>
      </c>
      <c r="Y42" s="11"/>
      <c r="Z42" s="11"/>
      <c r="AA42" s="11"/>
      <c r="AB42" s="11"/>
    </row>
    <row r="43" spans="1:28" ht="12.75">
      <c r="A43" s="1" t="s">
        <v>151</v>
      </c>
      <c r="B43" s="1" t="s">
        <v>151</v>
      </c>
      <c r="C43" s="11">
        <v>690383168.7395524</v>
      </c>
      <c r="D43" s="3">
        <v>280951.85</v>
      </c>
      <c r="E43" s="3">
        <v>0</v>
      </c>
      <c r="F43" s="3">
        <f>C43-D43-E43</f>
        <v>690102216.8895524</v>
      </c>
      <c r="G43" s="3">
        <f t="shared" si="6"/>
        <v>768.285</v>
      </c>
      <c r="H43" s="3">
        <f>D43-G43</f>
        <v>280183.565</v>
      </c>
      <c r="I43" s="3"/>
      <c r="J43" s="26">
        <v>87117.9</v>
      </c>
      <c r="K43" s="26">
        <v>283.5</v>
      </c>
      <c r="L43" s="26">
        <f t="shared" si="3"/>
        <v>86834.4</v>
      </c>
      <c r="M43" s="12"/>
      <c r="N43" s="11">
        <v>7924.699387147216</v>
      </c>
      <c r="O43" s="11">
        <v>7927.65</v>
      </c>
      <c r="P43" s="11">
        <v>7022.42</v>
      </c>
      <c r="Q43" s="11"/>
      <c r="R43" s="11">
        <f t="shared" si="7"/>
        <v>-3.23</v>
      </c>
      <c r="S43" s="11">
        <v>-2.71</v>
      </c>
      <c r="U43" s="22">
        <f t="shared" si="5"/>
        <v>7921.47</v>
      </c>
      <c r="V43" s="22">
        <f t="shared" si="4"/>
        <v>7924.42</v>
      </c>
      <c r="W43" s="22">
        <f t="shared" si="8"/>
        <v>7019.71</v>
      </c>
      <c r="Y43" s="11"/>
      <c r="Z43" s="11"/>
      <c r="AA43" s="11"/>
      <c r="AB43" s="11"/>
    </row>
    <row r="44" spans="1:28" ht="12.75">
      <c r="A44" s="1" t="s">
        <v>75</v>
      </c>
      <c r="B44" s="1" t="s">
        <v>75</v>
      </c>
      <c r="C44" s="11">
        <v>2883032.0526996194</v>
      </c>
      <c r="D44" s="3">
        <v>1173.25</v>
      </c>
      <c r="E44" s="3">
        <v>0</v>
      </c>
      <c r="F44" s="3">
        <f>C44-D44-E44</f>
        <v>2881858.8026996194</v>
      </c>
      <c r="G44" s="3">
        <f t="shared" si="6"/>
        <v>101.625</v>
      </c>
      <c r="H44" s="3">
        <f>D44-G44</f>
        <v>1071.625</v>
      </c>
      <c r="I44" s="3"/>
      <c r="J44" s="26">
        <v>284</v>
      </c>
      <c r="K44" s="26">
        <v>37.5</v>
      </c>
      <c r="L44" s="26">
        <f t="shared" si="3"/>
        <v>246.5</v>
      </c>
      <c r="M44" s="12"/>
      <c r="N44" s="11">
        <v>10151.521312322604</v>
      </c>
      <c r="O44" s="11">
        <v>10627.55</v>
      </c>
      <c r="P44" s="11">
        <v>7022.42</v>
      </c>
      <c r="Q44" s="11"/>
      <c r="R44" s="11">
        <f t="shared" si="7"/>
        <v>-4.35</v>
      </c>
      <c r="S44" s="11">
        <v>-2.71</v>
      </c>
      <c r="U44" s="22">
        <f t="shared" si="5"/>
        <v>10147.39</v>
      </c>
      <c r="V44" s="22">
        <f t="shared" si="4"/>
        <v>10623.2</v>
      </c>
      <c r="W44" s="22">
        <f t="shared" si="8"/>
        <v>7019.71</v>
      </c>
      <c r="Y44" s="11"/>
      <c r="Z44" s="11"/>
      <c r="AA44" s="11"/>
      <c r="AB44" s="11"/>
    </row>
    <row r="45" spans="1:28" ht="12.75">
      <c r="A45" s="1" t="s">
        <v>150</v>
      </c>
      <c r="B45" s="1" t="s">
        <v>150</v>
      </c>
      <c r="C45" s="11">
        <v>473183533.9190729</v>
      </c>
      <c r="D45" s="3">
        <v>192562.33000000002</v>
      </c>
      <c r="E45" s="3">
        <v>0</v>
      </c>
      <c r="F45" s="3">
        <f>C45-D45-E45</f>
        <v>472990971.58907294</v>
      </c>
      <c r="G45" s="3">
        <f t="shared" si="6"/>
        <v>5852.245</v>
      </c>
      <c r="H45" s="3">
        <f>D45-G45</f>
        <v>186710.08500000002</v>
      </c>
      <c r="I45" s="3"/>
      <c r="J45" s="26">
        <v>63977.8</v>
      </c>
      <c r="K45" s="26">
        <v>2159.5</v>
      </c>
      <c r="L45" s="26">
        <f t="shared" si="3"/>
        <v>61818.3</v>
      </c>
      <c r="M45" s="12"/>
      <c r="N45" s="11">
        <v>7396.1647569863235</v>
      </c>
      <c r="O45" s="11">
        <v>7409.11</v>
      </c>
      <c r="P45" s="11">
        <v>7022.42</v>
      </c>
      <c r="Q45" s="13"/>
      <c r="R45" s="11">
        <f t="shared" si="7"/>
        <v>-3.02</v>
      </c>
      <c r="S45" s="11">
        <v>-2.71</v>
      </c>
      <c r="U45" s="22">
        <f t="shared" si="5"/>
        <v>7393.05</v>
      </c>
      <c r="V45" s="22">
        <f t="shared" si="4"/>
        <v>7406.09</v>
      </c>
      <c r="W45" s="22">
        <f t="shared" si="8"/>
        <v>7019.71</v>
      </c>
      <c r="Y45" s="11"/>
      <c r="Z45" s="11"/>
      <c r="AA45" s="11"/>
      <c r="AB45" s="11"/>
    </row>
    <row r="46" spans="1:28" ht="12.75">
      <c r="A46" s="1" t="s">
        <v>149</v>
      </c>
      <c r="B46" s="1" t="s">
        <v>149</v>
      </c>
      <c r="C46" s="11">
        <v>52400453.70176864</v>
      </c>
      <c r="D46" s="3">
        <v>21324.39</v>
      </c>
      <c r="E46" s="3">
        <v>0</v>
      </c>
      <c r="F46" s="3">
        <f>C46-D46-E46</f>
        <v>52379129.311768636</v>
      </c>
      <c r="G46" s="3">
        <f t="shared" si="6"/>
        <v>0</v>
      </c>
      <c r="H46" s="3">
        <f>D46-G46</f>
        <v>21324.39</v>
      </c>
      <c r="I46" s="3"/>
      <c r="J46" s="26">
        <v>6595.4</v>
      </c>
      <c r="K46" s="26">
        <v>0</v>
      </c>
      <c r="L46" s="26">
        <f t="shared" si="3"/>
        <v>6595.4</v>
      </c>
      <c r="M46" s="12"/>
      <c r="N46" s="11">
        <v>7945.0001017867335</v>
      </c>
      <c r="O46" s="11">
        <v>7945</v>
      </c>
      <c r="P46" s="11">
        <v>7022.42</v>
      </c>
      <c r="Q46" s="11"/>
      <c r="R46" s="11">
        <f t="shared" si="7"/>
        <v>-3.23</v>
      </c>
      <c r="S46" s="11">
        <v>-2.71</v>
      </c>
      <c r="U46" s="22">
        <f t="shared" si="5"/>
        <v>7941.77</v>
      </c>
      <c r="V46" s="22">
        <f t="shared" si="4"/>
        <v>7941.77</v>
      </c>
      <c r="W46" s="22">
        <f t="shared" si="8"/>
        <v>7019.71</v>
      </c>
      <c r="Y46" s="11"/>
      <c r="Z46" s="11"/>
      <c r="AA46" s="11"/>
      <c r="AB46" s="11"/>
    </row>
    <row r="47" spans="1:28" ht="12.75">
      <c r="A47" s="1" t="s">
        <v>146</v>
      </c>
      <c r="B47" s="1" t="s">
        <v>148</v>
      </c>
      <c r="C47" s="11">
        <v>17659129.43265169</v>
      </c>
      <c r="D47" s="3">
        <v>7186.39</v>
      </c>
      <c r="E47" s="3">
        <v>0</v>
      </c>
      <c r="F47" s="3">
        <f>C47-D47-E47</f>
        <v>17651943.04265169</v>
      </c>
      <c r="G47" s="3">
        <f t="shared" si="6"/>
        <v>5.42</v>
      </c>
      <c r="H47" s="3">
        <f>D47-G47</f>
        <v>7180.97</v>
      </c>
      <c r="I47" s="3"/>
      <c r="J47" s="26">
        <v>2337.2</v>
      </c>
      <c r="K47" s="26">
        <v>2</v>
      </c>
      <c r="L47" s="26">
        <f t="shared" si="3"/>
        <v>2335.2</v>
      </c>
      <c r="M47" s="12"/>
      <c r="N47" s="11">
        <v>7555.677491293724</v>
      </c>
      <c r="O47" s="11">
        <v>7556.13</v>
      </c>
      <c r="P47" s="11">
        <v>7022.42</v>
      </c>
      <c r="Q47" s="11"/>
      <c r="R47" s="11">
        <f t="shared" si="7"/>
        <v>-3.08</v>
      </c>
      <c r="S47" s="11">
        <v>-2.71</v>
      </c>
      <c r="U47" s="22">
        <f t="shared" si="5"/>
        <v>7552.6</v>
      </c>
      <c r="V47" s="22">
        <f t="shared" si="4"/>
        <v>7553.05</v>
      </c>
      <c r="W47" s="22">
        <f t="shared" si="8"/>
        <v>7019.71</v>
      </c>
      <c r="Y47" s="11"/>
      <c r="Z47" s="11"/>
      <c r="AA47" s="11"/>
      <c r="AB47" s="11"/>
    </row>
    <row r="48" spans="1:28" ht="12.75">
      <c r="A48" s="1" t="s">
        <v>146</v>
      </c>
      <c r="B48" s="1" t="s">
        <v>111</v>
      </c>
      <c r="C48" s="11">
        <v>2967760.0654592523</v>
      </c>
      <c r="D48" s="3">
        <v>1207.73</v>
      </c>
      <c r="E48" s="3">
        <v>0</v>
      </c>
      <c r="F48" s="3">
        <f>C48-D48-E48</f>
        <v>2966552.3354592524</v>
      </c>
      <c r="G48" s="3">
        <f t="shared" si="6"/>
        <v>0</v>
      </c>
      <c r="H48" s="3">
        <f>D48-G48</f>
        <v>1207.73</v>
      </c>
      <c r="I48" s="3"/>
      <c r="J48" s="26">
        <v>263.5</v>
      </c>
      <c r="K48" s="26">
        <v>0</v>
      </c>
      <c r="L48" s="26">
        <f t="shared" si="3"/>
        <v>263.5</v>
      </c>
      <c r="M48" s="12"/>
      <c r="N48" s="11">
        <v>11262.846548232457</v>
      </c>
      <c r="O48" s="11">
        <v>11262.85</v>
      </c>
      <c r="P48" s="11">
        <v>7022.42</v>
      </c>
      <c r="Q48" s="11"/>
      <c r="R48" s="11">
        <f t="shared" si="7"/>
        <v>-4.58</v>
      </c>
      <c r="S48" s="11">
        <v>-2.71</v>
      </c>
      <c r="U48" s="22">
        <f t="shared" si="5"/>
        <v>11258.26</v>
      </c>
      <c r="V48" s="22">
        <f t="shared" si="4"/>
        <v>11258.27</v>
      </c>
      <c r="W48" s="22">
        <f t="shared" si="8"/>
        <v>7019.71</v>
      </c>
      <c r="Y48" s="11"/>
      <c r="Z48" s="11"/>
      <c r="AA48" s="11"/>
      <c r="AB48" s="11"/>
    </row>
    <row r="49" spans="1:28" ht="12.75">
      <c r="A49" s="1" t="s">
        <v>146</v>
      </c>
      <c r="B49" s="1" t="s">
        <v>147</v>
      </c>
      <c r="C49" s="11">
        <v>3210590.2931681406</v>
      </c>
      <c r="D49" s="3">
        <v>1306.5500000000002</v>
      </c>
      <c r="E49" s="3">
        <v>0</v>
      </c>
      <c r="F49" s="3">
        <f>C49-D49-E49</f>
        <v>3209283.7431681408</v>
      </c>
      <c r="G49" s="3">
        <f t="shared" si="6"/>
        <v>0</v>
      </c>
      <c r="H49" s="3">
        <f>D49-G49</f>
        <v>1306.5500000000002</v>
      </c>
      <c r="I49" s="3"/>
      <c r="J49" s="26">
        <v>302.1</v>
      </c>
      <c r="K49" s="26">
        <v>0</v>
      </c>
      <c r="L49" s="26">
        <f t="shared" si="3"/>
        <v>302.1</v>
      </c>
      <c r="M49" s="12"/>
      <c r="N49" s="11">
        <v>10627.574621543</v>
      </c>
      <c r="O49" s="11">
        <v>10627.57</v>
      </c>
      <c r="P49" s="11">
        <v>7022.42</v>
      </c>
      <c r="Q49" s="11"/>
      <c r="R49" s="11">
        <f t="shared" si="7"/>
        <v>-4.32</v>
      </c>
      <c r="S49" s="11">
        <v>-2.71</v>
      </c>
      <c r="U49" s="22">
        <f t="shared" si="5"/>
        <v>10623.25</v>
      </c>
      <c r="V49" s="22">
        <f t="shared" si="4"/>
        <v>10623.25</v>
      </c>
      <c r="W49" s="22">
        <f t="shared" si="8"/>
        <v>7019.71</v>
      </c>
      <c r="Y49" s="11"/>
      <c r="Z49" s="11"/>
      <c r="AA49" s="11"/>
      <c r="AB49" s="11"/>
    </row>
    <row r="50" spans="1:28" ht="12.75">
      <c r="A50" s="1" t="s">
        <v>146</v>
      </c>
      <c r="B50" s="1" t="s">
        <v>146</v>
      </c>
      <c r="C50" s="11">
        <v>2626282.2233393006</v>
      </c>
      <c r="D50" s="3">
        <v>1068.77</v>
      </c>
      <c r="E50" s="3">
        <v>0</v>
      </c>
      <c r="F50" s="3">
        <f>C50-D50-E50</f>
        <v>2625213.4533393006</v>
      </c>
      <c r="G50" s="3">
        <f t="shared" si="6"/>
        <v>0</v>
      </c>
      <c r="H50" s="3">
        <f>D50-G50</f>
        <v>1068.77</v>
      </c>
      <c r="I50" s="3"/>
      <c r="J50" s="26">
        <v>211.9</v>
      </c>
      <c r="K50" s="26">
        <v>0</v>
      </c>
      <c r="L50" s="26">
        <f t="shared" si="3"/>
        <v>211.9</v>
      </c>
      <c r="M50" s="12"/>
      <c r="N50" s="11">
        <v>12393.969907217086</v>
      </c>
      <c r="O50" s="11">
        <v>12393.97</v>
      </c>
      <c r="P50" s="11">
        <v>7022.42</v>
      </c>
      <c r="Q50" s="11"/>
      <c r="R50" s="11">
        <f t="shared" si="7"/>
        <v>-5.04</v>
      </c>
      <c r="S50" s="11">
        <v>-2.71</v>
      </c>
      <c r="U50" s="22">
        <f t="shared" si="5"/>
        <v>12388.93</v>
      </c>
      <c r="V50" s="22">
        <f t="shared" si="4"/>
        <v>12388.93</v>
      </c>
      <c r="W50" s="22">
        <f t="shared" si="8"/>
        <v>7019.71</v>
      </c>
      <c r="Y50" s="11"/>
      <c r="Z50" s="11"/>
      <c r="AA50" s="11"/>
      <c r="AB50" s="11"/>
    </row>
    <row r="51" spans="1:28" ht="12.75">
      <c r="A51" s="1" t="s">
        <v>146</v>
      </c>
      <c r="B51" s="1" t="s">
        <v>145</v>
      </c>
      <c r="C51" s="11">
        <v>812334.0608957642</v>
      </c>
      <c r="D51" s="3">
        <v>330.58</v>
      </c>
      <c r="E51" s="3">
        <v>0</v>
      </c>
      <c r="F51" s="3">
        <f>C51-D51-E51</f>
        <v>812003.4808957642</v>
      </c>
      <c r="G51" s="3">
        <f t="shared" si="6"/>
        <v>0</v>
      </c>
      <c r="H51" s="3">
        <f>D51-G51</f>
        <v>330.58</v>
      </c>
      <c r="I51" s="3"/>
      <c r="J51" s="26">
        <v>50</v>
      </c>
      <c r="K51" s="26">
        <v>0</v>
      </c>
      <c r="L51" s="26">
        <f t="shared" si="3"/>
        <v>50</v>
      </c>
      <c r="M51" s="12"/>
      <c r="N51" s="11">
        <v>16246.681217915284</v>
      </c>
      <c r="O51" s="11">
        <v>16246.68</v>
      </c>
      <c r="P51" s="11">
        <v>7022.42</v>
      </c>
      <c r="Q51" s="11"/>
      <c r="R51" s="11">
        <f t="shared" si="7"/>
        <v>-6.61</v>
      </c>
      <c r="S51" s="11">
        <v>-2.71</v>
      </c>
      <c r="U51" s="22">
        <f t="shared" si="5"/>
        <v>16240.07</v>
      </c>
      <c r="V51" s="22">
        <f t="shared" si="4"/>
        <v>16240.07</v>
      </c>
      <c r="W51" s="22">
        <f t="shared" si="8"/>
        <v>7019.71</v>
      </c>
      <c r="Y51" s="11"/>
      <c r="Z51" s="11"/>
      <c r="AA51" s="11"/>
      <c r="AB51" s="11"/>
    </row>
    <row r="52" spans="1:28" ht="12.75">
      <c r="A52" s="1" t="s">
        <v>130</v>
      </c>
      <c r="B52" s="1" t="s">
        <v>144</v>
      </c>
      <c r="C52" s="11">
        <v>3826607.4611540325</v>
      </c>
      <c r="D52" s="3">
        <v>1557.24</v>
      </c>
      <c r="E52" s="3">
        <v>0</v>
      </c>
      <c r="F52" s="3">
        <f>C52-D52-E52</f>
        <v>3825050.2211540323</v>
      </c>
      <c r="G52" s="3">
        <f t="shared" si="6"/>
        <v>0</v>
      </c>
      <c r="H52" s="3">
        <f>D52-G52</f>
        <v>1557.24</v>
      </c>
      <c r="I52" s="3"/>
      <c r="J52" s="26">
        <v>435.7</v>
      </c>
      <c r="K52" s="26">
        <v>0</v>
      </c>
      <c r="L52" s="26">
        <f t="shared" si="3"/>
        <v>435.7</v>
      </c>
      <c r="M52" s="12"/>
      <c r="N52" s="11">
        <v>8782.66608297287</v>
      </c>
      <c r="O52" s="11">
        <v>8782.67</v>
      </c>
      <c r="P52" s="11">
        <v>7022.42</v>
      </c>
      <c r="Q52" s="11"/>
      <c r="R52" s="11">
        <f t="shared" si="7"/>
        <v>-3.57</v>
      </c>
      <c r="S52" s="11">
        <v>-2.71</v>
      </c>
      <c r="U52" s="22">
        <f t="shared" si="5"/>
        <v>8779.09</v>
      </c>
      <c r="V52" s="22">
        <f t="shared" si="4"/>
        <v>8779.1</v>
      </c>
      <c r="W52" s="22">
        <f t="shared" si="8"/>
        <v>7019.71</v>
      </c>
      <c r="Y52" s="11"/>
      <c r="Z52" s="11"/>
      <c r="AA52" s="11"/>
      <c r="AB52" s="11"/>
    </row>
    <row r="53" spans="1:28" ht="12.75">
      <c r="A53" s="1" t="s">
        <v>130</v>
      </c>
      <c r="B53" s="1" t="s">
        <v>143</v>
      </c>
      <c r="C53" s="11">
        <v>89329763.85905133</v>
      </c>
      <c r="D53" s="3">
        <v>36352.799999999996</v>
      </c>
      <c r="E53" s="3">
        <v>0</v>
      </c>
      <c r="F53" s="3">
        <f>C53-D53-E53</f>
        <v>89293411.05905133</v>
      </c>
      <c r="G53" s="3">
        <f t="shared" si="6"/>
        <v>0</v>
      </c>
      <c r="H53" s="3">
        <f>D53-G53</f>
        <v>36352.799999999996</v>
      </c>
      <c r="I53" s="3"/>
      <c r="J53" s="26">
        <v>11452</v>
      </c>
      <c r="K53" s="26">
        <v>0</v>
      </c>
      <c r="L53" s="26">
        <f t="shared" si="3"/>
        <v>11452</v>
      </c>
      <c r="M53" s="12"/>
      <c r="N53" s="11">
        <v>7800.3635923027705</v>
      </c>
      <c r="O53" s="11">
        <v>7800.36</v>
      </c>
      <c r="P53" s="11">
        <v>7022.42</v>
      </c>
      <c r="Q53" s="11"/>
      <c r="R53" s="11">
        <f t="shared" si="7"/>
        <v>-3.17</v>
      </c>
      <c r="S53" s="11">
        <v>-2.71</v>
      </c>
      <c r="U53" s="22">
        <f t="shared" si="5"/>
        <v>7797.19</v>
      </c>
      <c r="V53" s="22">
        <f t="shared" si="4"/>
        <v>7797.19</v>
      </c>
      <c r="W53" s="22">
        <f t="shared" si="8"/>
        <v>7019.71</v>
      </c>
      <c r="Y53" s="11"/>
      <c r="Z53" s="11"/>
      <c r="AA53" s="11"/>
      <c r="AB53" s="11"/>
    </row>
    <row r="54" spans="1:28" ht="12.75">
      <c r="A54" s="1" t="s">
        <v>130</v>
      </c>
      <c r="B54" s="1" t="s">
        <v>142</v>
      </c>
      <c r="C54" s="11">
        <v>65853790.14286527</v>
      </c>
      <c r="D54" s="3">
        <v>26799.25</v>
      </c>
      <c r="E54" s="3">
        <v>0</v>
      </c>
      <c r="F54" s="3">
        <f>C54-D54-E54</f>
        <v>65826990.89286527</v>
      </c>
      <c r="G54" s="3">
        <f t="shared" si="6"/>
        <v>0</v>
      </c>
      <c r="H54" s="3">
        <f>D54-G54</f>
        <v>26799.25</v>
      </c>
      <c r="I54" s="3"/>
      <c r="J54" s="26">
        <v>9048.2</v>
      </c>
      <c r="K54" s="26">
        <v>0</v>
      </c>
      <c r="L54" s="26">
        <f t="shared" si="3"/>
        <v>9048.2</v>
      </c>
      <c r="M54" s="12"/>
      <c r="N54" s="11">
        <v>7278.109474024144</v>
      </c>
      <c r="O54" s="11">
        <v>7278.11</v>
      </c>
      <c r="P54" s="11">
        <v>7022.42</v>
      </c>
      <c r="Q54" s="11"/>
      <c r="R54" s="11">
        <f t="shared" si="7"/>
        <v>-2.96</v>
      </c>
      <c r="S54" s="11">
        <v>-2.71</v>
      </c>
      <c r="U54" s="22">
        <f t="shared" si="5"/>
        <v>7275.15</v>
      </c>
      <c r="V54" s="22">
        <f t="shared" si="4"/>
        <v>7275.15</v>
      </c>
      <c r="W54" s="22">
        <f t="shared" si="8"/>
        <v>7019.71</v>
      </c>
      <c r="Y54" s="11"/>
      <c r="Z54" s="11"/>
      <c r="AA54" s="11"/>
      <c r="AB54" s="11"/>
    </row>
    <row r="55" spans="1:28" ht="12.75">
      <c r="A55" s="1" t="s">
        <v>130</v>
      </c>
      <c r="B55" s="1" t="s">
        <v>141</v>
      </c>
      <c r="C55" s="11">
        <v>56962123.79844997</v>
      </c>
      <c r="D55" s="3">
        <v>23180.77</v>
      </c>
      <c r="E55" s="3">
        <v>0</v>
      </c>
      <c r="F55" s="3">
        <f>C55-D55-E55</f>
        <v>56938943.02844997</v>
      </c>
      <c r="G55" s="3">
        <f t="shared" si="6"/>
        <v>0</v>
      </c>
      <c r="H55" s="3">
        <f>D55-G55</f>
        <v>23180.77</v>
      </c>
      <c r="I55" s="3"/>
      <c r="J55" s="26">
        <v>7826.5</v>
      </c>
      <c r="K55" s="26">
        <v>0</v>
      </c>
      <c r="L55" s="26">
        <f t="shared" si="3"/>
        <v>7826.5</v>
      </c>
      <c r="M55" s="12"/>
      <c r="N55" s="11">
        <v>7278.109474024145</v>
      </c>
      <c r="O55" s="11">
        <v>7278.11</v>
      </c>
      <c r="P55" s="11">
        <v>7022.42</v>
      </c>
      <c r="Q55" s="11"/>
      <c r="R55" s="11">
        <f t="shared" si="7"/>
        <v>-2.96</v>
      </c>
      <c r="S55" s="11">
        <v>-2.71</v>
      </c>
      <c r="U55" s="22">
        <f t="shared" si="5"/>
        <v>7275.15</v>
      </c>
      <c r="V55" s="22">
        <f t="shared" si="4"/>
        <v>7275.15</v>
      </c>
      <c r="W55" s="22">
        <f t="shared" si="8"/>
        <v>7019.71</v>
      </c>
      <c r="Y55" s="11"/>
      <c r="Z55" s="11"/>
      <c r="AA55" s="11"/>
      <c r="AB55" s="11"/>
    </row>
    <row r="56" spans="1:28" ht="12.75">
      <c r="A56" s="1" t="s">
        <v>130</v>
      </c>
      <c r="B56" s="1" t="s">
        <v>140</v>
      </c>
      <c r="C56" s="11">
        <v>201353978.17332444</v>
      </c>
      <c r="D56" s="3">
        <v>81941.13</v>
      </c>
      <c r="E56" s="3">
        <v>0</v>
      </c>
      <c r="F56" s="3">
        <f>C56-D56-E56</f>
        <v>201272037.04332444</v>
      </c>
      <c r="G56" s="3">
        <f t="shared" si="6"/>
        <v>659.885</v>
      </c>
      <c r="H56" s="3">
        <f>D56-G56</f>
        <v>81281.24500000001</v>
      </c>
      <c r="I56" s="3"/>
      <c r="J56" s="26">
        <v>26627.7</v>
      </c>
      <c r="K56" s="26">
        <v>243.5</v>
      </c>
      <c r="L56" s="26">
        <f t="shared" si="3"/>
        <v>26384.2</v>
      </c>
      <c r="M56" s="12"/>
      <c r="N56" s="11">
        <v>7562.402608964703</v>
      </c>
      <c r="O56" s="11">
        <v>7566.8</v>
      </c>
      <c r="P56" s="11">
        <v>7022.42</v>
      </c>
      <c r="Q56" s="11"/>
      <c r="R56" s="11">
        <f t="shared" si="7"/>
        <v>-3.08</v>
      </c>
      <c r="S56" s="11">
        <v>-2.71</v>
      </c>
      <c r="U56" s="22">
        <f t="shared" si="5"/>
        <v>7558.75</v>
      </c>
      <c r="V56" s="22">
        <f t="shared" si="4"/>
        <v>7563.72</v>
      </c>
      <c r="W56" s="22">
        <f t="shared" si="8"/>
        <v>7019.71</v>
      </c>
      <c r="Y56" s="11"/>
      <c r="Z56" s="11"/>
      <c r="AA56" s="11"/>
      <c r="AB56" s="11"/>
    </row>
    <row r="57" spans="1:28" ht="12.75">
      <c r="A57" s="1" t="s">
        <v>130</v>
      </c>
      <c r="B57" s="1" t="s">
        <v>139</v>
      </c>
      <c r="C57" s="11">
        <v>35996801.64757601</v>
      </c>
      <c r="D57" s="3">
        <v>14648.92</v>
      </c>
      <c r="E57" s="3">
        <v>0</v>
      </c>
      <c r="F57" s="3">
        <f>C57-D57-E57</f>
        <v>35982152.72757601</v>
      </c>
      <c r="G57" s="3">
        <f t="shared" si="6"/>
        <v>0</v>
      </c>
      <c r="H57" s="3">
        <f>D57-G57</f>
        <v>14648.92</v>
      </c>
      <c r="I57" s="3"/>
      <c r="J57" s="26">
        <v>4945.9</v>
      </c>
      <c r="K57" s="26">
        <v>0</v>
      </c>
      <c r="L57" s="26">
        <f t="shared" si="3"/>
        <v>4945.9</v>
      </c>
      <c r="M57" s="12"/>
      <c r="N57" s="11">
        <v>7278.109474024144</v>
      </c>
      <c r="O57" s="11">
        <v>7278.11</v>
      </c>
      <c r="P57" s="11">
        <v>7022.42</v>
      </c>
      <c r="Q57" s="11"/>
      <c r="R57" s="11">
        <f t="shared" si="7"/>
        <v>-2.96</v>
      </c>
      <c r="S57" s="11">
        <v>-2.71</v>
      </c>
      <c r="U57" s="22">
        <f t="shared" si="5"/>
        <v>7275.15</v>
      </c>
      <c r="V57" s="22">
        <f t="shared" si="4"/>
        <v>7275.15</v>
      </c>
      <c r="W57" s="22">
        <f t="shared" si="8"/>
        <v>7019.71</v>
      </c>
      <c r="Y57" s="11"/>
      <c r="Z57" s="11"/>
      <c r="AA57" s="11"/>
      <c r="AB57" s="11"/>
    </row>
    <row r="58" spans="1:28" ht="12.75">
      <c r="A58" s="1" t="s">
        <v>130</v>
      </c>
      <c r="B58" s="1" t="s">
        <v>138</v>
      </c>
      <c r="C58" s="11">
        <v>10911642.730469262</v>
      </c>
      <c r="D58" s="3">
        <v>4440.5</v>
      </c>
      <c r="E58" s="3">
        <v>0</v>
      </c>
      <c r="F58" s="3">
        <f>C58-D58-E58</f>
        <v>10907202.230469262</v>
      </c>
      <c r="G58" s="3">
        <f t="shared" si="6"/>
        <v>0</v>
      </c>
      <c r="H58" s="3">
        <f>D58-G58</f>
        <v>4440.5</v>
      </c>
      <c r="I58" s="3"/>
      <c r="J58" s="26">
        <v>1405.8999999999999</v>
      </c>
      <c r="K58" s="26">
        <v>0</v>
      </c>
      <c r="L58" s="26">
        <f t="shared" si="3"/>
        <v>1405.8999999999999</v>
      </c>
      <c r="M58" s="12"/>
      <c r="N58" s="11">
        <v>7761.322092943497</v>
      </c>
      <c r="O58" s="11">
        <v>7761.32</v>
      </c>
      <c r="P58" s="11">
        <v>7022.42</v>
      </c>
      <c r="Q58" s="11"/>
      <c r="R58" s="11">
        <f t="shared" si="7"/>
        <v>-3.16</v>
      </c>
      <c r="S58" s="11">
        <v>-2.71</v>
      </c>
      <c r="U58" s="22">
        <f t="shared" si="5"/>
        <v>7758.16</v>
      </c>
      <c r="V58" s="22">
        <f t="shared" si="4"/>
        <v>7758.16</v>
      </c>
      <c r="W58" s="22">
        <f t="shared" si="8"/>
        <v>7019.71</v>
      </c>
      <c r="Y58" s="11"/>
      <c r="Z58" s="11"/>
      <c r="AA58" s="11"/>
      <c r="AB58" s="11"/>
    </row>
    <row r="59" spans="1:28" ht="12.75">
      <c r="A59" s="1" t="s">
        <v>130</v>
      </c>
      <c r="B59" s="1" t="s">
        <v>137</v>
      </c>
      <c r="C59" s="11">
        <v>176899616.86619112</v>
      </c>
      <c r="D59" s="3">
        <v>71989.4</v>
      </c>
      <c r="E59" s="3">
        <v>0</v>
      </c>
      <c r="F59" s="3">
        <f>C59-D59-E59</f>
        <v>176827627.4661911</v>
      </c>
      <c r="G59" s="3">
        <f t="shared" si="6"/>
        <v>1920.035</v>
      </c>
      <c r="H59" s="3">
        <f>D59-G59</f>
        <v>70069.36499999999</v>
      </c>
      <c r="I59" s="3"/>
      <c r="J59" s="26">
        <v>24330.6</v>
      </c>
      <c r="K59" s="26">
        <v>708.5</v>
      </c>
      <c r="L59" s="26">
        <f t="shared" si="3"/>
        <v>23622.1</v>
      </c>
      <c r="M59" s="12"/>
      <c r="N59" s="11">
        <v>7270.663973193885</v>
      </c>
      <c r="O59" s="11">
        <v>7278.11</v>
      </c>
      <c r="P59" s="11">
        <v>7022.42</v>
      </c>
      <c r="Q59" s="11"/>
      <c r="R59" s="11">
        <f t="shared" si="7"/>
        <v>-2.97</v>
      </c>
      <c r="S59" s="11">
        <v>-2.71</v>
      </c>
      <c r="U59" s="22">
        <f t="shared" si="5"/>
        <v>7267.71</v>
      </c>
      <c r="V59" s="22">
        <f t="shared" si="4"/>
        <v>7275.14</v>
      </c>
      <c r="W59" s="22">
        <f t="shared" si="8"/>
        <v>7019.71</v>
      </c>
      <c r="Y59" s="11"/>
      <c r="Z59" s="11"/>
      <c r="AA59" s="11"/>
      <c r="AB59" s="11"/>
    </row>
    <row r="60" spans="1:28" ht="12.75">
      <c r="A60" s="1" t="s">
        <v>130</v>
      </c>
      <c r="B60" s="1" t="s">
        <v>136</v>
      </c>
      <c r="C60" s="11">
        <v>7953022.935453621</v>
      </c>
      <c r="D60" s="3">
        <v>3236.49</v>
      </c>
      <c r="E60" s="3">
        <v>0</v>
      </c>
      <c r="F60" s="3">
        <f>C60-D60-E60</f>
        <v>7949786.4454536205</v>
      </c>
      <c r="G60" s="3">
        <f t="shared" si="6"/>
        <v>0</v>
      </c>
      <c r="H60" s="3">
        <f>D60-G60</f>
        <v>3236.49</v>
      </c>
      <c r="I60" s="3"/>
      <c r="J60" s="26">
        <v>976.5</v>
      </c>
      <c r="K60" s="26">
        <v>0</v>
      </c>
      <c r="L60" s="26">
        <f t="shared" si="3"/>
        <v>976.5</v>
      </c>
      <c r="M60" s="12"/>
      <c r="N60" s="11">
        <v>8144.416728575136</v>
      </c>
      <c r="O60" s="11">
        <v>8144.42</v>
      </c>
      <c r="P60" s="11">
        <v>7022.42</v>
      </c>
      <c r="Q60" s="11"/>
      <c r="R60" s="11">
        <f t="shared" si="7"/>
        <v>-3.31</v>
      </c>
      <c r="S60" s="11">
        <v>-2.71</v>
      </c>
      <c r="U60" s="22">
        <f t="shared" si="5"/>
        <v>8141.1</v>
      </c>
      <c r="V60" s="22">
        <f t="shared" si="4"/>
        <v>8141.11</v>
      </c>
      <c r="W60" s="22">
        <f t="shared" si="8"/>
        <v>7019.71</v>
      </c>
      <c r="Y60" s="11"/>
      <c r="Z60" s="11"/>
      <c r="AA60" s="11"/>
      <c r="AB60" s="11"/>
    </row>
    <row r="61" spans="1:28" ht="12.75">
      <c r="A61" s="1" t="s">
        <v>130</v>
      </c>
      <c r="B61" s="1" t="s">
        <v>135</v>
      </c>
      <c r="C61" s="11">
        <v>5300477.924574938</v>
      </c>
      <c r="D61" s="3">
        <v>2157.0299999999997</v>
      </c>
      <c r="E61" s="3">
        <v>0</v>
      </c>
      <c r="F61" s="3">
        <f>C61-D61-E61</f>
        <v>5298320.894574937</v>
      </c>
      <c r="G61" s="3">
        <f t="shared" si="6"/>
        <v>69.105</v>
      </c>
      <c r="H61" s="3">
        <f>D61-G61</f>
        <v>2087.9249999999997</v>
      </c>
      <c r="I61" s="3"/>
      <c r="J61" s="26">
        <v>636.7</v>
      </c>
      <c r="K61" s="26">
        <v>25.5</v>
      </c>
      <c r="L61" s="26">
        <f t="shared" si="3"/>
        <v>611.2</v>
      </c>
      <c r="M61" s="12"/>
      <c r="N61" s="11">
        <v>8324.922136916817</v>
      </c>
      <c r="O61" s="11">
        <v>8379.26</v>
      </c>
      <c r="P61" s="11">
        <v>7022.42</v>
      </c>
      <c r="Q61" s="11"/>
      <c r="R61" s="11">
        <f t="shared" si="7"/>
        <v>-3.42</v>
      </c>
      <c r="S61" s="11">
        <v>-2.71</v>
      </c>
      <c r="U61" s="22">
        <f t="shared" si="5"/>
        <v>8321.53</v>
      </c>
      <c r="V61" s="22">
        <f t="shared" si="4"/>
        <v>8375.84</v>
      </c>
      <c r="W61" s="22">
        <f t="shared" si="8"/>
        <v>7019.71</v>
      </c>
      <c r="Y61" s="11"/>
      <c r="Z61" s="11"/>
      <c r="AA61" s="11"/>
      <c r="AB61" s="11"/>
    </row>
    <row r="62" spans="1:28" ht="12.75">
      <c r="A62" s="1" t="s">
        <v>130</v>
      </c>
      <c r="B62" s="1" t="s">
        <v>134</v>
      </c>
      <c r="C62" s="11">
        <v>2945653.2200344745</v>
      </c>
      <c r="D62" s="3">
        <v>1198.74</v>
      </c>
      <c r="E62" s="3">
        <v>0</v>
      </c>
      <c r="F62" s="3">
        <f>C62-D62-E62</f>
        <v>2944454.4800344743</v>
      </c>
      <c r="G62" s="3">
        <f t="shared" si="6"/>
        <v>5.42</v>
      </c>
      <c r="H62" s="3">
        <f>D62-G62</f>
        <v>1193.32</v>
      </c>
      <c r="I62" s="3"/>
      <c r="J62" s="26">
        <v>257.2</v>
      </c>
      <c r="K62" s="26">
        <v>2</v>
      </c>
      <c r="L62" s="26">
        <f t="shared" si="3"/>
        <v>255.2</v>
      </c>
      <c r="M62" s="12"/>
      <c r="N62" s="11">
        <v>11452.773017241348</v>
      </c>
      <c r="O62" s="11">
        <v>11487.49</v>
      </c>
      <c r="P62" s="11">
        <v>7022.42</v>
      </c>
      <c r="Q62" s="11"/>
      <c r="R62" s="11">
        <f t="shared" si="7"/>
        <v>-4.68</v>
      </c>
      <c r="S62" s="11">
        <v>-2.71</v>
      </c>
      <c r="U62" s="22">
        <f t="shared" si="5"/>
        <v>11448.11</v>
      </c>
      <c r="V62" s="22">
        <f t="shared" si="4"/>
        <v>11482.81</v>
      </c>
      <c r="W62" s="22">
        <f t="shared" si="8"/>
        <v>7019.71</v>
      </c>
      <c r="Y62" s="11"/>
      <c r="Z62" s="11"/>
      <c r="AA62" s="11"/>
      <c r="AB62" s="11"/>
    </row>
    <row r="63" spans="1:28" ht="12.75">
      <c r="A63" s="1" t="s">
        <v>130</v>
      </c>
      <c r="B63" s="1" t="s">
        <v>133</v>
      </c>
      <c r="C63" s="11">
        <v>45860095.60677354</v>
      </c>
      <c r="D63" s="3">
        <v>18662.79</v>
      </c>
      <c r="E63" s="3">
        <v>0</v>
      </c>
      <c r="F63" s="3">
        <f>C63-D63-E63</f>
        <v>45841432.81677354</v>
      </c>
      <c r="G63" s="3">
        <f t="shared" si="6"/>
        <v>0</v>
      </c>
      <c r="H63" s="3">
        <f>D63-G63</f>
        <v>18662.79</v>
      </c>
      <c r="I63" s="3"/>
      <c r="J63" s="26">
        <v>6301.1</v>
      </c>
      <c r="K63" s="26">
        <v>0</v>
      </c>
      <c r="L63" s="26">
        <f t="shared" si="3"/>
        <v>6301.1</v>
      </c>
      <c r="M63" s="12"/>
      <c r="N63" s="11">
        <v>7278.109474024144</v>
      </c>
      <c r="O63" s="11">
        <v>7278.11</v>
      </c>
      <c r="P63" s="11">
        <v>7022.42</v>
      </c>
      <c r="Q63" s="11"/>
      <c r="R63" s="11">
        <f t="shared" si="7"/>
        <v>-2.96</v>
      </c>
      <c r="S63" s="11">
        <v>-2.71</v>
      </c>
      <c r="U63" s="22">
        <f t="shared" si="5"/>
        <v>7275.15</v>
      </c>
      <c r="V63" s="22">
        <f t="shared" si="4"/>
        <v>7275.15</v>
      </c>
      <c r="W63" s="22">
        <f t="shared" si="8"/>
        <v>7019.71</v>
      </c>
      <c r="Y63" s="11"/>
      <c r="Z63" s="11"/>
      <c r="AA63" s="11"/>
      <c r="AB63" s="11"/>
    </row>
    <row r="64" spans="1:28" ht="12.75">
      <c r="A64" s="1" t="s">
        <v>130</v>
      </c>
      <c r="B64" s="1" t="s">
        <v>132</v>
      </c>
      <c r="C64" s="11">
        <v>164097035.0966571</v>
      </c>
      <c r="D64" s="3">
        <v>66779.39</v>
      </c>
      <c r="E64" s="3">
        <v>0</v>
      </c>
      <c r="F64" s="3">
        <f>C64-D64-E64</f>
        <v>164030255.7066571</v>
      </c>
      <c r="G64" s="3">
        <f t="shared" si="6"/>
        <v>17816.895</v>
      </c>
      <c r="H64" s="3">
        <f>D64-G64</f>
        <v>48962.494999999995</v>
      </c>
      <c r="I64" s="3"/>
      <c r="J64" s="26">
        <v>22501.5</v>
      </c>
      <c r="K64" s="26">
        <v>6574.5</v>
      </c>
      <c r="L64" s="26">
        <f t="shared" si="3"/>
        <v>15927</v>
      </c>
      <c r="M64" s="12"/>
      <c r="N64" s="11">
        <v>7292.715378826171</v>
      </c>
      <c r="O64" s="11">
        <v>7404.29</v>
      </c>
      <c r="P64" s="11">
        <v>7022.42</v>
      </c>
      <c r="Q64" s="11"/>
      <c r="R64" s="11">
        <f t="shared" si="7"/>
        <v>-3.07</v>
      </c>
      <c r="S64" s="11">
        <v>-2.71</v>
      </c>
      <c r="U64" s="22">
        <f t="shared" si="5"/>
        <v>7289.75</v>
      </c>
      <c r="V64" s="22">
        <f t="shared" si="4"/>
        <v>7401.22</v>
      </c>
      <c r="W64" s="22">
        <f t="shared" si="8"/>
        <v>7019.71</v>
      </c>
      <c r="Y64" s="11"/>
      <c r="Z64" s="11"/>
      <c r="AA64" s="11"/>
      <c r="AB64" s="11"/>
    </row>
    <row r="65" spans="1:28" ht="12.75">
      <c r="A65" s="1" t="s">
        <v>130</v>
      </c>
      <c r="B65" s="1" t="s">
        <v>131</v>
      </c>
      <c r="C65" s="11">
        <v>2480632.996372545</v>
      </c>
      <c r="D65" s="3">
        <v>1009.5</v>
      </c>
      <c r="E65" s="3">
        <v>0</v>
      </c>
      <c r="F65" s="3">
        <f>C65-D65-E65</f>
        <v>2479623.496372545</v>
      </c>
      <c r="G65" s="3">
        <f t="shared" si="6"/>
        <v>24.39</v>
      </c>
      <c r="H65" s="3">
        <f>D65-G65</f>
        <v>985.11</v>
      </c>
      <c r="I65" s="3"/>
      <c r="J65" s="26">
        <v>194.6</v>
      </c>
      <c r="K65" s="26">
        <v>9</v>
      </c>
      <c r="L65" s="26">
        <f t="shared" si="3"/>
        <v>185.6</v>
      </c>
      <c r="M65" s="12"/>
      <c r="N65" s="11">
        <v>12747.34324960198</v>
      </c>
      <c r="O65" s="11">
        <v>13024.95</v>
      </c>
      <c r="P65" s="11">
        <v>7022.42</v>
      </c>
      <c r="Q65" s="11"/>
      <c r="R65" s="11">
        <f t="shared" si="7"/>
        <v>-5.31</v>
      </c>
      <c r="S65" s="11">
        <v>-2.71</v>
      </c>
      <c r="U65" s="22">
        <f t="shared" si="5"/>
        <v>12742.16</v>
      </c>
      <c r="V65" s="22">
        <f t="shared" si="4"/>
        <v>13019.64</v>
      </c>
      <c r="W65" s="22">
        <f t="shared" si="8"/>
        <v>7019.71</v>
      </c>
      <c r="Y65" s="11"/>
      <c r="Z65" s="11"/>
      <c r="AA65" s="11"/>
      <c r="AB65" s="11"/>
    </row>
    <row r="66" spans="1:28" ht="12.75">
      <c r="A66" s="1" t="s">
        <v>130</v>
      </c>
      <c r="B66" s="1" t="s">
        <v>129</v>
      </c>
      <c r="C66" s="11">
        <v>3003324.2637760886</v>
      </c>
      <c r="D66" s="3">
        <v>1222.2099999999998</v>
      </c>
      <c r="E66" s="3">
        <v>0</v>
      </c>
      <c r="F66" s="3">
        <f>C66-D66-E66</f>
        <v>3002102.0537760886</v>
      </c>
      <c r="G66" s="3">
        <f t="shared" si="6"/>
        <v>0</v>
      </c>
      <c r="H66" s="3">
        <f>D66-G66</f>
        <v>1222.2099999999998</v>
      </c>
      <c r="I66" s="3"/>
      <c r="J66" s="26">
        <v>282.4</v>
      </c>
      <c r="K66" s="26">
        <v>0</v>
      </c>
      <c r="L66" s="26">
        <f t="shared" si="3"/>
        <v>282.4</v>
      </c>
      <c r="M66" s="12"/>
      <c r="N66" s="11">
        <v>10635.000934051306</v>
      </c>
      <c r="O66" s="11">
        <v>10635</v>
      </c>
      <c r="P66" s="11">
        <v>7022.42</v>
      </c>
      <c r="Q66" s="11"/>
      <c r="R66" s="11">
        <f t="shared" si="7"/>
        <v>-4.33</v>
      </c>
      <c r="S66" s="11">
        <v>-2.71</v>
      </c>
      <c r="U66" s="22">
        <f t="shared" si="5"/>
        <v>10630.67</v>
      </c>
      <c r="V66" s="22">
        <f t="shared" si="4"/>
        <v>10630.67</v>
      </c>
      <c r="W66" s="22">
        <f t="shared" si="8"/>
        <v>7019.71</v>
      </c>
      <c r="Y66" s="11"/>
      <c r="Z66" s="11"/>
      <c r="AA66" s="11"/>
      <c r="AB66" s="11"/>
    </row>
    <row r="67" spans="1:28" ht="12.75">
      <c r="A67" s="1" t="s">
        <v>127</v>
      </c>
      <c r="B67" s="1" t="s">
        <v>128</v>
      </c>
      <c r="C67" s="11">
        <v>26712117.391563416</v>
      </c>
      <c r="D67" s="3">
        <v>10870.51</v>
      </c>
      <c r="E67" s="3">
        <v>0</v>
      </c>
      <c r="F67" s="3">
        <f>C67-D67-E67</f>
        <v>26701246.881563414</v>
      </c>
      <c r="G67" s="3">
        <f t="shared" si="6"/>
        <v>0</v>
      </c>
      <c r="H67" s="3">
        <f>D67-G67</f>
        <v>10870.51</v>
      </c>
      <c r="I67" s="3"/>
      <c r="J67" s="26">
        <v>3670.2</v>
      </c>
      <c r="K67" s="26">
        <v>0</v>
      </c>
      <c r="L67" s="26">
        <f t="shared" si="3"/>
        <v>3670.2</v>
      </c>
      <c r="M67" s="12"/>
      <c r="N67" s="11">
        <v>7278.109474024145</v>
      </c>
      <c r="O67" s="11">
        <v>7278.11</v>
      </c>
      <c r="P67" s="11">
        <v>7022.42</v>
      </c>
      <c r="Q67" s="11"/>
      <c r="R67" s="11">
        <f t="shared" si="7"/>
        <v>-2.96</v>
      </c>
      <c r="S67" s="11">
        <v>-2.71</v>
      </c>
      <c r="U67" s="22">
        <f t="shared" si="5"/>
        <v>7275.15</v>
      </c>
      <c r="V67" s="22">
        <f t="shared" si="4"/>
        <v>7275.15</v>
      </c>
      <c r="W67" s="22">
        <f t="shared" si="8"/>
        <v>7019.71</v>
      </c>
      <c r="Y67" s="11"/>
      <c r="Z67" s="11"/>
      <c r="AA67" s="11"/>
      <c r="AB67" s="11"/>
    </row>
    <row r="68" spans="1:28" ht="12.75">
      <c r="A68" s="1" t="s">
        <v>127</v>
      </c>
      <c r="B68" s="1" t="s">
        <v>201</v>
      </c>
      <c r="C68" s="11">
        <v>10318503.496036502</v>
      </c>
      <c r="D68" s="3">
        <v>4199.12</v>
      </c>
      <c r="E68" s="3">
        <v>0</v>
      </c>
      <c r="F68" s="3">
        <f>C68-D68-E68</f>
        <v>10314304.376036502</v>
      </c>
      <c r="G68" s="3">
        <f t="shared" si="6"/>
        <v>0</v>
      </c>
      <c r="H68" s="3">
        <f>D68-G68</f>
        <v>4199.12</v>
      </c>
      <c r="I68" s="3"/>
      <c r="J68" s="26">
        <v>1355.6</v>
      </c>
      <c r="K68" s="26">
        <v>0</v>
      </c>
      <c r="L68" s="26">
        <f t="shared" si="3"/>
        <v>1355.6</v>
      </c>
      <c r="M68" s="12"/>
      <c r="N68" s="11">
        <v>7611.761209823328</v>
      </c>
      <c r="O68" s="11">
        <v>7611.76</v>
      </c>
      <c r="P68" s="11">
        <v>7022.42</v>
      </c>
      <c r="Q68" s="11"/>
      <c r="R68" s="11">
        <f aca="true" t="shared" si="9" ref="R68:R99">ROUND(H68/-L68,2)</f>
        <v>-3.1</v>
      </c>
      <c r="S68" s="11">
        <v>-2.71</v>
      </c>
      <c r="U68" s="22">
        <f t="shared" si="5"/>
        <v>7608.66</v>
      </c>
      <c r="V68" s="22">
        <f t="shared" si="4"/>
        <v>7608.66</v>
      </c>
      <c r="W68" s="22">
        <f aca="true" t="shared" si="10" ref="W68:W99">P68+S68</f>
        <v>7019.71</v>
      </c>
      <c r="Y68" s="11"/>
      <c r="Z68" s="11"/>
      <c r="AA68" s="11"/>
      <c r="AB68" s="11"/>
    </row>
    <row r="69" spans="1:28" ht="12.75">
      <c r="A69" s="1" t="s">
        <v>127</v>
      </c>
      <c r="B69" s="1" t="s">
        <v>126</v>
      </c>
      <c r="C69" s="11">
        <v>2473849.454462842</v>
      </c>
      <c r="D69" s="3">
        <v>1006.7299999999999</v>
      </c>
      <c r="E69" s="3">
        <v>0</v>
      </c>
      <c r="F69" s="3">
        <f>C69-D69-E69</f>
        <v>2472842.724462842</v>
      </c>
      <c r="G69" s="3">
        <f t="shared" si="6"/>
        <v>0</v>
      </c>
      <c r="H69" s="3">
        <f>D69-G69</f>
        <v>1006.7299999999999</v>
      </c>
      <c r="I69" s="3"/>
      <c r="J69" s="26">
        <v>199.9</v>
      </c>
      <c r="K69" s="26">
        <v>0</v>
      </c>
      <c r="L69" s="26">
        <f aca="true" t="shared" si="11" ref="L69:L132">J69-K69</f>
        <v>199.9</v>
      </c>
      <c r="M69" s="12"/>
      <c r="N69" s="11">
        <v>12375.434989809115</v>
      </c>
      <c r="O69" s="11">
        <v>12375.43</v>
      </c>
      <c r="P69" s="11">
        <v>7022.42</v>
      </c>
      <c r="Q69" s="11"/>
      <c r="R69" s="11">
        <f t="shared" si="9"/>
        <v>-5.04</v>
      </c>
      <c r="S69" s="11">
        <v>-2.71</v>
      </c>
      <c r="U69" s="22">
        <f t="shared" si="5"/>
        <v>12370.4</v>
      </c>
      <c r="V69" s="22">
        <f aca="true" t="shared" si="12" ref="V69:V132">ROUND(O69+R69,2)</f>
        <v>12370.39</v>
      </c>
      <c r="W69" s="22">
        <f t="shared" si="10"/>
        <v>7019.71</v>
      </c>
      <c r="Y69" s="11"/>
      <c r="Z69" s="11"/>
      <c r="AA69" s="11"/>
      <c r="AB69" s="11"/>
    </row>
    <row r="70" spans="1:28" ht="12.75">
      <c r="A70" s="1" t="s">
        <v>124</v>
      </c>
      <c r="B70" s="1" t="s">
        <v>125</v>
      </c>
      <c r="C70" s="11">
        <v>43410884.86470708</v>
      </c>
      <c r="D70" s="3">
        <v>17666.079999999998</v>
      </c>
      <c r="E70" s="3">
        <v>0</v>
      </c>
      <c r="F70" s="3">
        <f>C70-D70-E70</f>
        <v>43393218.784707084</v>
      </c>
      <c r="G70" s="3">
        <f t="shared" si="6"/>
        <v>0</v>
      </c>
      <c r="H70" s="3">
        <f>D70-G70</f>
        <v>17666.079999999998</v>
      </c>
      <c r="I70" s="3"/>
      <c r="J70" s="26">
        <v>5485.6</v>
      </c>
      <c r="K70" s="26">
        <v>0</v>
      </c>
      <c r="L70" s="26">
        <f t="shared" si="11"/>
        <v>5485.6</v>
      </c>
      <c r="M70" s="12"/>
      <c r="N70" s="11">
        <v>7913.607663299332</v>
      </c>
      <c r="O70" s="11">
        <v>7913.61</v>
      </c>
      <c r="P70" s="11">
        <v>7022.42</v>
      </c>
      <c r="Q70" s="11"/>
      <c r="R70" s="11">
        <f t="shared" si="9"/>
        <v>-3.22</v>
      </c>
      <c r="S70" s="11">
        <v>-2.71</v>
      </c>
      <c r="U70" s="22">
        <f aca="true" t="shared" si="13" ref="U70:U133">ROUND(F70/J70,2)</f>
        <v>7910.39</v>
      </c>
      <c r="V70" s="22">
        <f t="shared" si="12"/>
        <v>7910.39</v>
      </c>
      <c r="W70" s="22">
        <f t="shared" si="10"/>
        <v>7019.71</v>
      </c>
      <c r="Y70" s="11"/>
      <c r="Z70" s="11"/>
      <c r="AA70" s="11"/>
      <c r="AB70" s="11"/>
    </row>
    <row r="71" spans="1:28" ht="12.75">
      <c r="A71" s="1" t="s">
        <v>124</v>
      </c>
      <c r="B71" s="1" t="s">
        <v>202</v>
      </c>
      <c r="C71" s="11">
        <v>34861254.32798198</v>
      </c>
      <c r="D71" s="3">
        <v>14186.81</v>
      </c>
      <c r="E71" s="3">
        <v>0</v>
      </c>
      <c r="F71" s="3">
        <f>C71-D71-E71</f>
        <v>34847067.517981976</v>
      </c>
      <c r="G71" s="3">
        <f t="shared" si="6"/>
        <v>0</v>
      </c>
      <c r="H71" s="3">
        <f>D71-G71</f>
        <v>14186.81</v>
      </c>
      <c r="I71" s="3"/>
      <c r="J71" s="26">
        <v>4715.1</v>
      </c>
      <c r="K71" s="26">
        <v>0</v>
      </c>
      <c r="L71" s="26">
        <f t="shared" si="11"/>
        <v>4715.1</v>
      </c>
      <c r="M71" s="12"/>
      <c r="N71" s="11">
        <v>7393.534459074458</v>
      </c>
      <c r="O71" s="11">
        <v>7393.53</v>
      </c>
      <c r="P71" s="11">
        <v>7022.42</v>
      </c>
      <c r="Q71" s="11"/>
      <c r="R71" s="11">
        <f t="shared" si="9"/>
        <v>-3.01</v>
      </c>
      <c r="S71" s="11">
        <v>-2.71</v>
      </c>
      <c r="U71" s="22">
        <f t="shared" si="13"/>
        <v>7390.53</v>
      </c>
      <c r="V71" s="22">
        <f t="shared" si="12"/>
        <v>7390.52</v>
      </c>
      <c r="W71" s="22">
        <f t="shared" si="10"/>
        <v>7019.71</v>
      </c>
      <c r="Y71" s="11"/>
      <c r="Z71" s="11"/>
      <c r="AA71" s="11"/>
      <c r="AB71" s="11"/>
    </row>
    <row r="72" spans="1:28" ht="12.75">
      <c r="A72" s="1" t="s">
        <v>124</v>
      </c>
      <c r="B72" s="1" t="s">
        <v>203</v>
      </c>
      <c r="C72" s="11">
        <v>9019770.85131066</v>
      </c>
      <c r="D72" s="3">
        <v>3670.6</v>
      </c>
      <c r="E72" s="3">
        <v>0</v>
      </c>
      <c r="F72" s="3">
        <f>C72-D72-E72</f>
        <v>9016100.25131066</v>
      </c>
      <c r="G72" s="3">
        <f t="shared" si="6"/>
        <v>0</v>
      </c>
      <c r="H72" s="3">
        <f>D72-G72</f>
        <v>3670.6</v>
      </c>
      <c r="I72" s="3"/>
      <c r="J72" s="26">
        <v>1103.4</v>
      </c>
      <c r="K72" s="26">
        <v>0</v>
      </c>
      <c r="L72" s="26">
        <f t="shared" si="11"/>
        <v>1103.4</v>
      </c>
      <c r="M72" s="12"/>
      <c r="N72" s="11">
        <v>8174.524969467699</v>
      </c>
      <c r="O72" s="11">
        <v>8174.52</v>
      </c>
      <c r="P72" s="11">
        <v>7022.42</v>
      </c>
      <c r="Q72" s="11"/>
      <c r="R72" s="11">
        <f t="shared" si="9"/>
        <v>-3.33</v>
      </c>
      <c r="S72" s="11">
        <v>-2.71</v>
      </c>
      <c r="U72" s="22">
        <f t="shared" si="13"/>
        <v>8171.2</v>
      </c>
      <c r="V72" s="22">
        <f t="shared" si="12"/>
        <v>8171.19</v>
      </c>
      <c r="W72" s="22">
        <f t="shared" si="10"/>
        <v>7019.71</v>
      </c>
      <c r="Y72" s="11"/>
      <c r="Z72" s="11"/>
      <c r="AA72" s="11"/>
      <c r="AB72" s="11"/>
    </row>
    <row r="73" spans="1:28" ht="12.75">
      <c r="A73" s="1" t="s">
        <v>123</v>
      </c>
      <c r="B73" s="1" t="s">
        <v>123</v>
      </c>
      <c r="C73" s="11">
        <v>4016862.358608776</v>
      </c>
      <c r="D73" s="3">
        <v>1634.66</v>
      </c>
      <c r="E73" s="3">
        <v>0</v>
      </c>
      <c r="F73" s="3">
        <f>C73-D73-E73</f>
        <v>4015227.6986087756</v>
      </c>
      <c r="G73" s="3">
        <f t="shared" si="6"/>
        <v>0</v>
      </c>
      <c r="H73" s="3">
        <f>D73-G73</f>
        <v>1634.66</v>
      </c>
      <c r="I73" s="3"/>
      <c r="J73" s="26">
        <v>440</v>
      </c>
      <c r="K73" s="26">
        <v>0</v>
      </c>
      <c r="L73" s="26">
        <f t="shared" si="11"/>
        <v>440</v>
      </c>
      <c r="M73" s="12"/>
      <c r="N73" s="11">
        <v>9129.232633201764</v>
      </c>
      <c r="O73" s="11">
        <v>9129.23</v>
      </c>
      <c r="P73" s="11">
        <v>7022.42</v>
      </c>
      <c r="Q73" s="11"/>
      <c r="R73" s="11">
        <f t="shared" si="9"/>
        <v>-3.72</v>
      </c>
      <c r="S73" s="11">
        <v>-2.71</v>
      </c>
      <c r="U73" s="22">
        <f t="shared" si="13"/>
        <v>9125.52</v>
      </c>
      <c r="V73" s="22">
        <f t="shared" si="12"/>
        <v>9125.51</v>
      </c>
      <c r="W73" s="22">
        <f t="shared" si="10"/>
        <v>7019.71</v>
      </c>
      <c r="Y73" s="11"/>
      <c r="Z73" s="11"/>
      <c r="AA73" s="11"/>
      <c r="AB73" s="11"/>
    </row>
    <row r="74" spans="1:28" ht="12.75">
      <c r="A74" s="1" t="s">
        <v>121</v>
      </c>
      <c r="B74" s="1" t="s">
        <v>122</v>
      </c>
      <c r="C74" s="11">
        <v>3989923.3848092686</v>
      </c>
      <c r="D74" s="3">
        <v>1623.7</v>
      </c>
      <c r="E74" s="3">
        <v>0</v>
      </c>
      <c r="F74" s="3">
        <f>C74-D74-E74</f>
        <v>3988299.6848092685</v>
      </c>
      <c r="G74" s="3">
        <f t="shared" si="6"/>
        <v>0</v>
      </c>
      <c r="H74" s="3">
        <f>D74-G74</f>
        <v>1623.7</v>
      </c>
      <c r="I74" s="3"/>
      <c r="J74" s="26">
        <v>428.09999999999997</v>
      </c>
      <c r="K74" s="26">
        <v>0</v>
      </c>
      <c r="L74" s="26">
        <f t="shared" si="11"/>
        <v>428.09999999999997</v>
      </c>
      <c r="M74" s="12"/>
      <c r="N74" s="11">
        <v>9320.073311864679</v>
      </c>
      <c r="O74" s="11">
        <v>9320.07</v>
      </c>
      <c r="P74" s="11">
        <v>7022.42</v>
      </c>
      <c r="Q74" s="11"/>
      <c r="R74" s="11">
        <f t="shared" si="9"/>
        <v>-3.79</v>
      </c>
      <c r="S74" s="11">
        <v>-2.71</v>
      </c>
      <c r="U74" s="22">
        <f t="shared" si="13"/>
        <v>9316.28</v>
      </c>
      <c r="V74" s="22">
        <f t="shared" si="12"/>
        <v>9316.28</v>
      </c>
      <c r="W74" s="22">
        <f t="shared" si="10"/>
        <v>7019.71</v>
      </c>
      <c r="Y74" s="11"/>
      <c r="Z74" s="11"/>
      <c r="AA74" s="11"/>
      <c r="AB74" s="11"/>
    </row>
    <row r="75" spans="1:28" ht="12.75">
      <c r="A75" s="1" t="s">
        <v>121</v>
      </c>
      <c r="B75" s="1" t="s">
        <v>120</v>
      </c>
      <c r="C75" s="11">
        <v>9417873.475456774</v>
      </c>
      <c r="D75" s="3">
        <v>3832.6000000000004</v>
      </c>
      <c r="E75" s="3">
        <v>0</v>
      </c>
      <c r="F75" s="3">
        <f>C75-D75-E75</f>
        <v>9414040.875456775</v>
      </c>
      <c r="G75" s="3">
        <f t="shared" si="6"/>
        <v>0</v>
      </c>
      <c r="H75" s="3">
        <f>D75-G75</f>
        <v>3832.6000000000004</v>
      </c>
      <c r="I75" s="3"/>
      <c r="J75" s="26">
        <v>1225.8</v>
      </c>
      <c r="K75" s="26">
        <v>0</v>
      </c>
      <c r="L75" s="26">
        <f t="shared" si="11"/>
        <v>1225.8</v>
      </c>
      <c r="M75" s="12"/>
      <c r="N75" s="11">
        <v>7683.042420436436</v>
      </c>
      <c r="O75" s="11">
        <v>7683.04</v>
      </c>
      <c r="P75" s="11">
        <v>7022.42</v>
      </c>
      <c r="Q75" s="11"/>
      <c r="R75" s="11">
        <f t="shared" si="9"/>
        <v>-3.13</v>
      </c>
      <c r="S75" s="11">
        <v>-2.71</v>
      </c>
      <c r="U75" s="22">
        <f t="shared" si="13"/>
        <v>7679.92</v>
      </c>
      <c r="V75" s="22">
        <f t="shared" si="12"/>
        <v>7679.91</v>
      </c>
      <c r="W75" s="22">
        <f t="shared" si="10"/>
        <v>7019.71</v>
      </c>
      <c r="Y75" s="11"/>
      <c r="Z75" s="11"/>
      <c r="AA75" s="11"/>
      <c r="AB75" s="11"/>
    </row>
    <row r="76" spans="1:28" ht="12.75">
      <c r="A76" s="1" t="s">
        <v>119</v>
      </c>
      <c r="B76" s="1" t="s">
        <v>119</v>
      </c>
      <c r="C76" s="11">
        <v>14858843.528510796</v>
      </c>
      <c r="D76" s="3">
        <v>6046.8099999999995</v>
      </c>
      <c r="E76" s="3">
        <v>0</v>
      </c>
      <c r="F76" s="3">
        <f>C76-D76-E76</f>
        <v>14852796.718510795</v>
      </c>
      <c r="G76" s="3">
        <f t="shared" si="6"/>
        <v>0</v>
      </c>
      <c r="H76" s="3">
        <f>D76-G76</f>
        <v>6046.8099999999995</v>
      </c>
      <c r="I76" s="3"/>
      <c r="J76" s="26">
        <v>1959.2</v>
      </c>
      <c r="K76" s="26">
        <v>0</v>
      </c>
      <c r="L76" s="26">
        <f t="shared" si="11"/>
        <v>1959.2</v>
      </c>
      <c r="M76" s="12"/>
      <c r="N76" s="11">
        <v>7584.1381831925255</v>
      </c>
      <c r="O76" s="11">
        <v>7584.14</v>
      </c>
      <c r="P76" s="11">
        <v>7022.42</v>
      </c>
      <c r="Q76" s="11"/>
      <c r="R76" s="11">
        <f t="shared" si="9"/>
        <v>-3.09</v>
      </c>
      <c r="S76" s="11">
        <v>-2.71</v>
      </c>
      <c r="U76" s="22">
        <f t="shared" si="13"/>
        <v>7581.05</v>
      </c>
      <c r="V76" s="22">
        <f t="shared" si="12"/>
        <v>7581.05</v>
      </c>
      <c r="W76" s="22">
        <f t="shared" si="10"/>
        <v>7019.71</v>
      </c>
      <c r="Y76" s="11"/>
      <c r="Z76" s="11"/>
      <c r="AA76" s="11"/>
      <c r="AB76" s="11"/>
    </row>
    <row r="77" spans="1:28" ht="12.75">
      <c r="A77" s="1" t="s">
        <v>118</v>
      </c>
      <c r="B77" s="1" t="s">
        <v>118</v>
      </c>
      <c r="C77" s="11">
        <v>1441004.996922412</v>
      </c>
      <c r="D77" s="3">
        <v>586.42</v>
      </c>
      <c r="E77" s="3">
        <v>0</v>
      </c>
      <c r="F77" s="3">
        <f>C77-D77-E77</f>
        <v>1440418.576922412</v>
      </c>
      <c r="G77" s="3">
        <f t="shared" si="6"/>
        <v>0</v>
      </c>
      <c r="H77" s="3">
        <f>D77-G77</f>
        <v>586.42</v>
      </c>
      <c r="I77" s="3"/>
      <c r="J77" s="26">
        <v>92.6</v>
      </c>
      <c r="K77" s="26">
        <v>0</v>
      </c>
      <c r="L77" s="26">
        <f t="shared" si="11"/>
        <v>92.6</v>
      </c>
      <c r="M77" s="12"/>
      <c r="N77" s="11">
        <v>15561.609038039007</v>
      </c>
      <c r="O77" s="11">
        <v>15561.61</v>
      </c>
      <c r="P77" s="11">
        <v>7022.42</v>
      </c>
      <c r="Q77" s="11"/>
      <c r="R77" s="11">
        <f t="shared" si="9"/>
        <v>-6.33</v>
      </c>
      <c r="S77" s="11">
        <v>-2.71</v>
      </c>
      <c r="U77" s="22">
        <f t="shared" si="13"/>
        <v>15555.28</v>
      </c>
      <c r="V77" s="22">
        <f t="shared" si="12"/>
        <v>15555.28</v>
      </c>
      <c r="W77" s="22">
        <f t="shared" si="10"/>
        <v>7019.71</v>
      </c>
      <c r="Y77" s="11"/>
      <c r="Z77" s="11"/>
      <c r="AA77" s="11"/>
      <c r="AB77" s="11"/>
    </row>
    <row r="78" spans="1:28" ht="12.75">
      <c r="A78" s="1" t="s">
        <v>117</v>
      </c>
      <c r="B78" s="1" t="s">
        <v>117</v>
      </c>
      <c r="C78" s="11">
        <v>4471395.819496793</v>
      </c>
      <c r="D78" s="3">
        <v>1819.64</v>
      </c>
      <c r="E78" s="3">
        <v>0</v>
      </c>
      <c r="F78" s="3">
        <f>C78-D78-E78</f>
        <v>4469576.179496793</v>
      </c>
      <c r="G78" s="3">
        <f t="shared" si="6"/>
        <v>0</v>
      </c>
      <c r="H78" s="3">
        <f>D78-G78</f>
        <v>1819.64</v>
      </c>
      <c r="I78" s="3"/>
      <c r="J78" s="26">
        <v>526.2</v>
      </c>
      <c r="K78" s="26">
        <v>0</v>
      </c>
      <c r="L78" s="26">
        <f t="shared" si="11"/>
        <v>526.2</v>
      </c>
      <c r="M78" s="12"/>
      <c r="N78" s="11">
        <v>8497.521511776496</v>
      </c>
      <c r="O78" s="11">
        <v>8497.52</v>
      </c>
      <c r="P78" s="11">
        <v>7022.42</v>
      </c>
      <c r="Q78" s="11"/>
      <c r="R78" s="11">
        <f t="shared" si="9"/>
        <v>-3.46</v>
      </c>
      <c r="S78" s="11">
        <v>-2.71</v>
      </c>
      <c r="U78" s="22">
        <f t="shared" si="13"/>
        <v>8494.06</v>
      </c>
      <c r="V78" s="22">
        <f t="shared" si="12"/>
        <v>8494.06</v>
      </c>
      <c r="W78" s="22">
        <f t="shared" si="10"/>
        <v>7019.71</v>
      </c>
      <c r="Y78" s="11"/>
      <c r="Z78" s="11"/>
      <c r="AA78" s="11"/>
      <c r="AB78" s="11"/>
    </row>
    <row r="79" spans="1:28" ht="12.75">
      <c r="A79" s="1" t="s">
        <v>117</v>
      </c>
      <c r="B79" s="1" t="s">
        <v>116</v>
      </c>
      <c r="C79" s="11">
        <v>2474335.935654</v>
      </c>
      <c r="D79" s="3">
        <v>1006.9300000000001</v>
      </c>
      <c r="E79" s="3">
        <v>0</v>
      </c>
      <c r="F79" s="3">
        <f>C79-D79-E79</f>
        <v>2473329.0056539997</v>
      </c>
      <c r="G79" s="3">
        <f t="shared" si="6"/>
        <v>0</v>
      </c>
      <c r="H79" s="3">
        <f>D79-G79</f>
        <v>1006.9300000000001</v>
      </c>
      <c r="I79" s="3"/>
      <c r="J79" s="26">
        <v>214.2</v>
      </c>
      <c r="K79" s="26">
        <v>0</v>
      </c>
      <c r="L79" s="26">
        <f t="shared" si="11"/>
        <v>214.2</v>
      </c>
      <c r="M79" s="12"/>
      <c r="N79" s="11">
        <v>11551.521641708683</v>
      </c>
      <c r="O79" s="11">
        <v>11551.52</v>
      </c>
      <c r="P79" s="11">
        <v>7022.42</v>
      </c>
      <c r="Q79" s="11"/>
      <c r="R79" s="11">
        <f t="shared" si="9"/>
        <v>-4.7</v>
      </c>
      <c r="S79" s="11">
        <v>-2.71</v>
      </c>
      <c r="U79" s="22">
        <f t="shared" si="13"/>
        <v>11546.82</v>
      </c>
      <c r="V79" s="22">
        <f t="shared" si="12"/>
        <v>11546.82</v>
      </c>
      <c r="W79" s="22">
        <f t="shared" si="10"/>
        <v>7019.71</v>
      </c>
      <c r="Y79" s="11"/>
      <c r="Z79" s="11"/>
      <c r="AA79" s="11"/>
      <c r="AB79" s="11"/>
    </row>
    <row r="80" spans="1:28" ht="12.75">
      <c r="A80" s="1" t="s">
        <v>115</v>
      </c>
      <c r="B80" s="1" t="s">
        <v>114</v>
      </c>
      <c r="C80" s="11">
        <v>2301160.489836502</v>
      </c>
      <c r="D80" s="3">
        <v>936.46</v>
      </c>
      <c r="E80" s="3">
        <v>0</v>
      </c>
      <c r="F80" s="3">
        <f>C80-D80-E80</f>
        <v>2300224.029836502</v>
      </c>
      <c r="G80" s="3">
        <f t="shared" si="6"/>
        <v>0</v>
      </c>
      <c r="H80" s="3">
        <f>D80-G80</f>
        <v>936.46</v>
      </c>
      <c r="I80" s="3"/>
      <c r="J80" s="26">
        <v>175</v>
      </c>
      <c r="K80" s="26">
        <v>0</v>
      </c>
      <c r="L80" s="26">
        <f t="shared" si="11"/>
        <v>175</v>
      </c>
      <c r="M80" s="12"/>
      <c r="N80" s="11">
        <v>13149.48851335144</v>
      </c>
      <c r="O80" s="11">
        <v>13149.49</v>
      </c>
      <c r="P80" s="11">
        <v>7022.42</v>
      </c>
      <c r="Q80" s="11"/>
      <c r="R80" s="11">
        <f t="shared" si="9"/>
        <v>-5.35</v>
      </c>
      <c r="S80" s="11">
        <v>-2.71</v>
      </c>
      <c r="U80" s="22">
        <f t="shared" si="13"/>
        <v>13144.14</v>
      </c>
      <c r="V80" s="22">
        <f t="shared" si="12"/>
        <v>13144.14</v>
      </c>
      <c r="W80" s="22">
        <f t="shared" si="10"/>
        <v>7019.71</v>
      </c>
      <c r="Y80" s="11"/>
      <c r="Z80" s="11"/>
      <c r="AA80" s="11"/>
      <c r="AB80" s="11"/>
    </row>
    <row r="81" spans="1:28" ht="12.75">
      <c r="A81" s="1" t="s">
        <v>113</v>
      </c>
      <c r="B81" s="1" t="s">
        <v>113</v>
      </c>
      <c r="C81" s="11">
        <v>605716701.6863118</v>
      </c>
      <c r="D81" s="3">
        <v>246496.78</v>
      </c>
      <c r="E81" s="3">
        <v>0</v>
      </c>
      <c r="F81" s="3">
        <f>C81-D81-E81</f>
        <v>605470204.9063119</v>
      </c>
      <c r="G81" s="3">
        <f t="shared" si="6"/>
        <v>701.89</v>
      </c>
      <c r="H81" s="3">
        <f>D81-G81</f>
        <v>245794.88999999998</v>
      </c>
      <c r="I81" s="3"/>
      <c r="J81" s="26">
        <v>80996.3</v>
      </c>
      <c r="K81" s="26">
        <v>259</v>
      </c>
      <c r="L81" s="26">
        <f t="shared" si="11"/>
        <v>80737.3</v>
      </c>
      <c r="M81" s="12"/>
      <c r="N81" s="11">
        <v>7478.325573962166</v>
      </c>
      <c r="O81" s="11">
        <v>7479.79</v>
      </c>
      <c r="P81" s="11">
        <v>7022.42</v>
      </c>
      <c r="Q81" s="13"/>
      <c r="R81" s="11">
        <f t="shared" si="9"/>
        <v>-3.04</v>
      </c>
      <c r="S81" s="11">
        <v>-2.71</v>
      </c>
      <c r="U81" s="22">
        <f t="shared" si="13"/>
        <v>7475.28</v>
      </c>
      <c r="V81" s="22">
        <f t="shared" si="12"/>
        <v>7476.75</v>
      </c>
      <c r="W81" s="22">
        <f t="shared" si="10"/>
        <v>7019.71</v>
      </c>
      <c r="Y81" s="11"/>
      <c r="Z81" s="11"/>
      <c r="AA81" s="11"/>
      <c r="AB81" s="11"/>
    </row>
    <row r="82" spans="1:28" ht="12.75">
      <c r="A82" s="1" t="s">
        <v>111</v>
      </c>
      <c r="B82" s="1" t="s">
        <v>112</v>
      </c>
      <c r="C82" s="11">
        <v>2108744.6533061694</v>
      </c>
      <c r="D82" s="3">
        <v>858.1600000000001</v>
      </c>
      <c r="E82" s="3">
        <v>0</v>
      </c>
      <c r="F82" s="3">
        <f>C82-D82-E82</f>
        <v>2107886.4933061693</v>
      </c>
      <c r="G82" s="3">
        <f t="shared" si="6"/>
        <v>0</v>
      </c>
      <c r="H82" s="3">
        <f>D82-G82</f>
        <v>858.1600000000001</v>
      </c>
      <c r="I82" s="3"/>
      <c r="J82" s="26">
        <v>168.9</v>
      </c>
      <c r="K82" s="26">
        <v>0</v>
      </c>
      <c r="L82" s="26">
        <f t="shared" si="11"/>
        <v>168.9</v>
      </c>
      <c r="M82" s="12"/>
      <c r="N82" s="11">
        <v>12485.166686241382</v>
      </c>
      <c r="O82" s="11">
        <v>12485.17</v>
      </c>
      <c r="P82" s="11">
        <v>7022.42</v>
      </c>
      <c r="Q82" s="11"/>
      <c r="R82" s="11">
        <f t="shared" si="9"/>
        <v>-5.08</v>
      </c>
      <c r="S82" s="11">
        <v>-2.71</v>
      </c>
      <c r="U82" s="22">
        <f t="shared" si="13"/>
        <v>12480.09</v>
      </c>
      <c r="V82" s="22">
        <f t="shared" si="12"/>
        <v>12480.09</v>
      </c>
      <c r="W82" s="22">
        <f t="shared" si="10"/>
        <v>7019.71</v>
      </c>
      <c r="Y82" s="11"/>
      <c r="Z82" s="11"/>
      <c r="AA82" s="11"/>
      <c r="AB82" s="11"/>
    </row>
    <row r="83" spans="1:28" ht="12.75">
      <c r="A83" s="1" t="s">
        <v>111</v>
      </c>
      <c r="B83" s="1" t="s">
        <v>110</v>
      </c>
      <c r="C83" s="11">
        <v>882904.8892008311</v>
      </c>
      <c r="D83" s="3">
        <v>359.29999999999995</v>
      </c>
      <c r="E83" s="3">
        <v>0</v>
      </c>
      <c r="F83" s="3">
        <f>C83-D83-E83</f>
        <v>882545.589200831</v>
      </c>
      <c r="G83" s="3">
        <f t="shared" si="6"/>
        <v>0</v>
      </c>
      <c r="H83" s="3">
        <f>D83-G83</f>
        <v>359.29999999999995</v>
      </c>
      <c r="I83" s="3"/>
      <c r="J83" s="26">
        <v>59.5</v>
      </c>
      <c r="K83" s="26">
        <v>0</v>
      </c>
      <c r="L83" s="26">
        <f t="shared" si="11"/>
        <v>59.5</v>
      </c>
      <c r="M83" s="12"/>
      <c r="N83" s="11">
        <v>14838.737633627414</v>
      </c>
      <c r="O83" s="11">
        <v>14838.74</v>
      </c>
      <c r="P83" s="11">
        <v>7022.42</v>
      </c>
      <c r="Q83" s="11"/>
      <c r="R83" s="11">
        <f t="shared" si="9"/>
        <v>-6.04</v>
      </c>
      <c r="S83" s="11">
        <v>-2.71</v>
      </c>
      <c r="U83" s="22">
        <f t="shared" si="13"/>
        <v>14832.7</v>
      </c>
      <c r="V83" s="22">
        <f t="shared" si="12"/>
        <v>14832.7</v>
      </c>
      <c r="W83" s="22">
        <f t="shared" si="10"/>
        <v>7019.71</v>
      </c>
      <c r="Y83" s="11"/>
      <c r="Z83" s="11"/>
      <c r="AA83" s="11"/>
      <c r="AB83" s="11"/>
    </row>
    <row r="84" spans="1:28" ht="12.75">
      <c r="A84" s="1" t="s">
        <v>106</v>
      </c>
      <c r="B84" s="1" t="s">
        <v>204</v>
      </c>
      <c r="C84" s="11">
        <v>2103253.5789256506</v>
      </c>
      <c r="D84" s="3">
        <v>855.9200000000001</v>
      </c>
      <c r="E84" s="3">
        <v>0</v>
      </c>
      <c r="F84" s="3">
        <f>C84-D84-E84</f>
        <v>2102397.6589256506</v>
      </c>
      <c r="G84" s="3">
        <f t="shared" si="6"/>
        <v>0</v>
      </c>
      <c r="H84" s="3">
        <f>D84-G84</f>
        <v>855.9200000000001</v>
      </c>
      <c r="I84" s="3"/>
      <c r="J84" s="26">
        <v>167</v>
      </c>
      <c r="K84" s="26">
        <v>0</v>
      </c>
      <c r="L84" s="26">
        <f t="shared" si="11"/>
        <v>167</v>
      </c>
      <c r="M84" s="12"/>
      <c r="N84" s="11">
        <v>12594.332807938028</v>
      </c>
      <c r="O84" s="11">
        <v>12594.33</v>
      </c>
      <c r="P84" s="11">
        <v>7022.42</v>
      </c>
      <c r="Q84" s="11"/>
      <c r="R84" s="11">
        <f t="shared" si="9"/>
        <v>-5.13</v>
      </c>
      <c r="S84" s="11">
        <v>-2.71</v>
      </c>
      <c r="U84" s="22">
        <f t="shared" si="13"/>
        <v>12589.21</v>
      </c>
      <c r="V84" s="22">
        <f t="shared" si="12"/>
        <v>12589.2</v>
      </c>
      <c r="W84" s="22">
        <f t="shared" si="10"/>
        <v>7019.71</v>
      </c>
      <c r="Y84" s="11"/>
      <c r="Z84" s="11"/>
      <c r="AA84" s="11"/>
      <c r="AB84" s="11"/>
    </row>
    <row r="85" spans="1:28" ht="12.75">
      <c r="A85" s="1" t="s">
        <v>106</v>
      </c>
      <c r="B85" s="1" t="s">
        <v>109</v>
      </c>
      <c r="C85" s="11">
        <v>1384746.8267174119</v>
      </c>
      <c r="D85" s="3">
        <v>563.53</v>
      </c>
      <c r="E85" s="3">
        <v>0</v>
      </c>
      <c r="F85" s="3">
        <f>C85-D85-E85</f>
        <v>1384183.2967174118</v>
      </c>
      <c r="G85" s="3">
        <f t="shared" si="6"/>
        <v>0</v>
      </c>
      <c r="H85" s="3">
        <f>D85-G85</f>
        <v>563.53</v>
      </c>
      <c r="I85" s="3"/>
      <c r="J85" s="26">
        <v>100.39999999999999</v>
      </c>
      <c r="K85" s="26">
        <v>0</v>
      </c>
      <c r="L85" s="26">
        <f t="shared" si="11"/>
        <v>100.39999999999999</v>
      </c>
      <c r="M85" s="12"/>
      <c r="N85" s="11">
        <v>13792.299070890558</v>
      </c>
      <c r="O85" s="11">
        <v>13792.3</v>
      </c>
      <c r="P85" s="11">
        <v>7022.42</v>
      </c>
      <c r="Q85" s="11"/>
      <c r="R85" s="11">
        <f t="shared" si="9"/>
        <v>-5.61</v>
      </c>
      <c r="S85" s="11">
        <v>-2.71</v>
      </c>
      <c r="U85" s="22">
        <f t="shared" si="13"/>
        <v>13786.69</v>
      </c>
      <c r="V85" s="22">
        <f t="shared" si="12"/>
        <v>13786.69</v>
      </c>
      <c r="W85" s="22">
        <f t="shared" si="10"/>
        <v>7019.71</v>
      </c>
      <c r="Y85" s="11"/>
      <c r="Z85" s="11"/>
      <c r="AA85" s="11"/>
      <c r="AB85" s="11"/>
    </row>
    <row r="86" spans="1:28" ht="12.75">
      <c r="A86" s="1" t="s">
        <v>106</v>
      </c>
      <c r="B86" s="1" t="s">
        <v>108</v>
      </c>
      <c r="C86" s="11">
        <v>2377121.9044349114</v>
      </c>
      <c r="D86" s="3">
        <v>967.37</v>
      </c>
      <c r="E86" s="3">
        <v>0</v>
      </c>
      <c r="F86" s="3">
        <f>C86-D86-E86</f>
        <v>2376154.5344349113</v>
      </c>
      <c r="G86" s="3">
        <f t="shared" si="6"/>
        <v>0</v>
      </c>
      <c r="H86" s="3">
        <f>D86-G86</f>
        <v>967.37</v>
      </c>
      <c r="I86" s="3"/>
      <c r="J86" s="26">
        <v>202.5</v>
      </c>
      <c r="K86" s="26">
        <v>0</v>
      </c>
      <c r="L86" s="26">
        <f t="shared" si="11"/>
        <v>202.5</v>
      </c>
      <c r="M86" s="12"/>
      <c r="N86" s="11">
        <v>11738.87360214771</v>
      </c>
      <c r="O86" s="11">
        <v>11738.87</v>
      </c>
      <c r="P86" s="11">
        <v>7022.42</v>
      </c>
      <c r="Q86" s="11"/>
      <c r="R86" s="11">
        <f t="shared" si="9"/>
        <v>-4.78</v>
      </c>
      <c r="S86" s="11">
        <v>-2.71</v>
      </c>
      <c r="U86" s="22">
        <f t="shared" si="13"/>
        <v>11734.1</v>
      </c>
      <c r="V86" s="22">
        <f t="shared" si="12"/>
        <v>11734.09</v>
      </c>
      <c r="W86" s="22">
        <f t="shared" si="10"/>
        <v>7019.71</v>
      </c>
      <c r="Y86" s="11"/>
      <c r="Z86" s="11"/>
      <c r="AA86" s="11"/>
      <c r="AB86" s="11"/>
    </row>
    <row r="87" spans="1:28" ht="12.75">
      <c r="A87" s="1" t="s">
        <v>106</v>
      </c>
      <c r="B87" s="1" t="s">
        <v>107</v>
      </c>
      <c r="C87" s="11">
        <v>1581819.0442207148</v>
      </c>
      <c r="D87" s="3">
        <v>643.72</v>
      </c>
      <c r="E87" s="3">
        <v>0</v>
      </c>
      <c r="F87" s="3">
        <f>C87-D87-E87</f>
        <v>1581175.3242207149</v>
      </c>
      <c r="G87" s="3">
        <f t="shared" si="6"/>
        <v>0</v>
      </c>
      <c r="H87" s="3">
        <f>D87-G87</f>
        <v>643.72</v>
      </c>
      <c r="I87" s="3"/>
      <c r="J87" s="26">
        <v>111</v>
      </c>
      <c r="K87" s="26">
        <v>0</v>
      </c>
      <c r="L87" s="26">
        <f t="shared" si="11"/>
        <v>111</v>
      </c>
      <c r="M87" s="12"/>
      <c r="N87" s="11">
        <v>14250.62202000644</v>
      </c>
      <c r="O87" s="11">
        <v>14250.62</v>
      </c>
      <c r="P87" s="11">
        <v>7022.42</v>
      </c>
      <c r="Q87" s="11"/>
      <c r="R87" s="11">
        <f t="shared" si="9"/>
        <v>-5.8</v>
      </c>
      <c r="S87" s="11">
        <v>-2.71</v>
      </c>
      <c r="U87" s="22">
        <f t="shared" si="13"/>
        <v>14244.82</v>
      </c>
      <c r="V87" s="22">
        <f t="shared" si="12"/>
        <v>14244.82</v>
      </c>
      <c r="W87" s="22">
        <f t="shared" si="10"/>
        <v>7019.71</v>
      </c>
      <c r="Y87" s="11"/>
      <c r="Z87" s="11"/>
      <c r="AA87" s="11"/>
      <c r="AB87" s="11"/>
    </row>
    <row r="88" spans="1:28" ht="12.75">
      <c r="A88" s="1" t="s">
        <v>106</v>
      </c>
      <c r="B88" s="1" t="s">
        <v>105</v>
      </c>
      <c r="C88" s="11">
        <v>5675370.244072419</v>
      </c>
      <c r="D88" s="3">
        <v>2309.59</v>
      </c>
      <c r="E88" s="3">
        <v>0</v>
      </c>
      <c r="F88" s="3">
        <f>C88-D88-E88</f>
        <v>5673060.654072419</v>
      </c>
      <c r="G88" s="3">
        <f t="shared" si="6"/>
        <v>0</v>
      </c>
      <c r="H88" s="3">
        <f>D88-G88</f>
        <v>2309.59</v>
      </c>
      <c r="I88" s="3"/>
      <c r="J88" s="26">
        <v>719</v>
      </c>
      <c r="K88" s="26">
        <v>0</v>
      </c>
      <c r="L88" s="26">
        <f t="shared" si="11"/>
        <v>719</v>
      </c>
      <c r="M88" s="12"/>
      <c r="N88" s="11">
        <v>7893.421758097939</v>
      </c>
      <c r="O88" s="11">
        <v>7893.42</v>
      </c>
      <c r="P88" s="11">
        <v>7022.42</v>
      </c>
      <c r="Q88" s="11"/>
      <c r="R88" s="11">
        <f t="shared" si="9"/>
        <v>-3.21</v>
      </c>
      <c r="S88" s="11">
        <v>-2.71</v>
      </c>
      <c r="U88" s="22">
        <f t="shared" si="13"/>
        <v>7890.21</v>
      </c>
      <c r="V88" s="22">
        <f t="shared" si="12"/>
        <v>7890.21</v>
      </c>
      <c r="W88" s="22">
        <f t="shared" si="10"/>
        <v>7019.71</v>
      </c>
      <c r="Y88" s="11"/>
      <c r="Z88" s="11"/>
      <c r="AA88" s="11"/>
      <c r="AB88" s="11"/>
    </row>
    <row r="89" spans="1:28" ht="12.75">
      <c r="A89" s="1" t="s">
        <v>104</v>
      </c>
      <c r="B89" s="1" t="s">
        <v>104</v>
      </c>
      <c r="C89" s="11">
        <v>7788673.877141707</v>
      </c>
      <c r="D89" s="3">
        <v>3169.6</v>
      </c>
      <c r="E89" s="3">
        <v>0</v>
      </c>
      <c r="F89" s="3">
        <f>C89-D89-E89</f>
        <v>7785504.277141707</v>
      </c>
      <c r="G89" s="3">
        <f t="shared" si="6"/>
        <v>13.55</v>
      </c>
      <c r="H89" s="3">
        <f>D89-G89</f>
        <v>3156.0499999999997</v>
      </c>
      <c r="I89" s="3"/>
      <c r="J89" s="26">
        <v>973.2</v>
      </c>
      <c r="K89" s="26">
        <v>5</v>
      </c>
      <c r="L89" s="26">
        <f t="shared" si="11"/>
        <v>968.2</v>
      </c>
      <c r="M89" s="12"/>
      <c r="N89" s="11">
        <v>8003.158525628552</v>
      </c>
      <c r="O89" s="11">
        <v>8008.22</v>
      </c>
      <c r="P89" s="11">
        <v>7022.42</v>
      </c>
      <c r="Q89" s="11"/>
      <c r="R89" s="11">
        <f t="shared" si="9"/>
        <v>-3.26</v>
      </c>
      <c r="S89" s="11">
        <v>-2.71</v>
      </c>
      <c r="U89" s="22">
        <f t="shared" si="13"/>
        <v>7999.9</v>
      </c>
      <c r="V89" s="22">
        <f t="shared" si="12"/>
        <v>8004.96</v>
      </c>
      <c r="W89" s="22">
        <f t="shared" si="10"/>
        <v>7019.71</v>
      </c>
      <c r="Y89" s="11"/>
      <c r="Z89" s="11"/>
      <c r="AA89" s="11"/>
      <c r="AB89" s="11"/>
    </row>
    <row r="90" spans="1:28" ht="12.75">
      <c r="A90" s="1" t="s">
        <v>101</v>
      </c>
      <c r="B90" s="1" t="s">
        <v>103</v>
      </c>
      <c r="C90" s="11">
        <v>37633363.49257161</v>
      </c>
      <c r="D90" s="3">
        <v>15314.92</v>
      </c>
      <c r="E90" s="3">
        <v>0</v>
      </c>
      <c r="F90" s="3">
        <f>C90-D90-E90</f>
        <v>37618048.572571605</v>
      </c>
      <c r="G90" s="3">
        <f t="shared" si="6"/>
        <v>1425.46</v>
      </c>
      <c r="H90" s="3">
        <f>D90-G90</f>
        <v>13889.46</v>
      </c>
      <c r="I90" s="3"/>
      <c r="J90" s="26">
        <v>4998.6</v>
      </c>
      <c r="K90" s="26">
        <v>526</v>
      </c>
      <c r="L90" s="26">
        <f t="shared" si="11"/>
        <v>4472.6</v>
      </c>
      <c r="M90" s="12"/>
      <c r="N90" s="11">
        <v>7534.235054805293</v>
      </c>
      <c r="O90" s="11">
        <v>7588.33</v>
      </c>
      <c r="P90" s="11">
        <v>7022.42</v>
      </c>
      <c r="Q90" s="11"/>
      <c r="R90" s="11">
        <f t="shared" si="9"/>
        <v>-3.11</v>
      </c>
      <c r="S90" s="11">
        <v>-2.71</v>
      </c>
      <c r="U90" s="22">
        <f t="shared" si="13"/>
        <v>7525.72</v>
      </c>
      <c r="V90" s="22">
        <f t="shared" si="12"/>
        <v>7585.22</v>
      </c>
      <c r="W90" s="22">
        <f t="shared" si="10"/>
        <v>7019.71</v>
      </c>
      <c r="Y90" s="11"/>
      <c r="Z90" s="11"/>
      <c r="AA90" s="11"/>
      <c r="AB90" s="11"/>
    </row>
    <row r="91" spans="1:28" ht="12.75">
      <c r="A91" s="1" t="s">
        <v>101</v>
      </c>
      <c r="B91" s="1" t="s">
        <v>102</v>
      </c>
      <c r="C91" s="11">
        <v>10506275.672730962</v>
      </c>
      <c r="D91" s="3">
        <v>4275.54</v>
      </c>
      <c r="E91" s="3">
        <v>0</v>
      </c>
      <c r="F91" s="3">
        <f>C91-D91-E91</f>
        <v>10502000.132730963</v>
      </c>
      <c r="G91" s="3">
        <f t="shared" si="6"/>
        <v>13.55</v>
      </c>
      <c r="H91" s="3">
        <f>D91-G91</f>
        <v>4261.99</v>
      </c>
      <c r="I91" s="3"/>
      <c r="J91" s="26">
        <v>1323.7</v>
      </c>
      <c r="K91" s="26">
        <v>5</v>
      </c>
      <c r="L91" s="26">
        <f t="shared" si="11"/>
        <v>1318.7</v>
      </c>
      <c r="M91" s="12"/>
      <c r="N91" s="11">
        <v>7937.051954922536</v>
      </c>
      <c r="O91" s="11">
        <v>7940.52</v>
      </c>
      <c r="P91" s="11">
        <v>7022.42</v>
      </c>
      <c r="Q91" s="11"/>
      <c r="R91" s="11">
        <f t="shared" si="9"/>
        <v>-3.23</v>
      </c>
      <c r="S91" s="11">
        <v>-2.71</v>
      </c>
      <c r="U91" s="22">
        <f t="shared" si="13"/>
        <v>7933.82</v>
      </c>
      <c r="V91" s="22">
        <f t="shared" si="12"/>
        <v>7937.29</v>
      </c>
      <c r="W91" s="22">
        <f t="shared" si="10"/>
        <v>7019.71</v>
      </c>
      <c r="Y91" s="11"/>
      <c r="Z91" s="11"/>
      <c r="AA91" s="11"/>
      <c r="AB91" s="11"/>
    </row>
    <row r="92" spans="1:28" ht="12.75">
      <c r="A92" s="1" t="s">
        <v>101</v>
      </c>
      <c r="B92" s="1" t="s">
        <v>100</v>
      </c>
      <c r="C92" s="11">
        <v>7147243.631709592</v>
      </c>
      <c r="D92" s="3">
        <v>2908.58</v>
      </c>
      <c r="E92" s="3">
        <v>0</v>
      </c>
      <c r="F92" s="3">
        <f>C92-D92-E92</f>
        <v>7144335.051709592</v>
      </c>
      <c r="G92" s="3">
        <f t="shared" si="6"/>
        <v>10.84</v>
      </c>
      <c r="H92" s="3">
        <f>D92-G92</f>
        <v>2897.74</v>
      </c>
      <c r="I92" s="3"/>
      <c r="J92" s="26">
        <v>823.5</v>
      </c>
      <c r="K92" s="26">
        <v>4</v>
      </c>
      <c r="L92" s="26">
        <f t="shared" si="11"/>
        <v>819.5</v>
      </c>
      <c r="M92" s="12"/>
      <c r="N92" s="11">
        <v>8679.105806569025</v>
      </c>
      <c r="O92" s="11">
        <v>8687.19</v>
      </c>
      <c r="P92" s="11">
        <v>7022.42</v>
      </c>
      <c r="Q92" s="11"/>
      <c r="R92" s="11">
        <f t="shared" si="9"/>
        <v>-3.54</v>
      </c>
      <c r="S92" s="11">
        <v>-2.71</v>
      </c>
      <c r="U92" s="22">
        <f t="shared" si="13"/>
        <v>8675.57</v>
      </c>
      <c r="V92" s="22">
        <f t="shared" si="12"/>
        <v>8683.65</v>
      </c>
      <c r="W92" s="22">
        <f t="shared" si="10"/>
        <v>7019.71</v>
      </c>
      <c r="Y92" s="11"/>
      <c r="Z92" s="11"/>
      <c r="AA92" s="11"/>
      <c r="AB92" s="11"/>
    </row>
    <row r="93" spans="1:28" ht="12.75">
      <c r="A93" s="1" t="s">
        <v>97</v>
      </c>
      <c r="B93" s="1" t="s">
        <v>99</v>
      </c>
      <c r="C93" s="11">
        <v>206306861.73945183</v>
      </c>
      <c r="D93" s="3">
        <v>83956.71</v>
      </c>
      <c r="E93" s="3">
        <v>0</v>
      </c>
      <c r="F93" s="3">
        <f>C93-D93-E93</f>
        <v>206222905.02945182</v>
      </c>
      <c r="G93" s="3">
        <f t="shared" si="6"/>
        <v>654.465</v>
      </c>
      <c r="H93" s="3">
        <f>D93-G93</f>
        <v>83302.24500000001</v>
      </c>
      <c r="I93" s="3"/>
      <c r="J93" s="26">
        <v>28354.7</v>
      </c>
      <c r="K93" s="26">
        <v>241.5</v>
      </c>
      <c r="L93" s="26">
        <f t="shared" si="11"/>
        <v>28113.2</v>
      </c>
      <c r="M93" s="12"/>
      <c r="N93" s="11">
        <v>7276.043212503408</v>
      </c>
      <c r="O93" s="11">
        <v>7278.11</v>
      </c>
      <c r="P93" s="11">
        <v>7022.42</v>
      </c>
      <c r="Q93" s="11"/>
      <c r="R93" s="11">
        <f t="shared" si="9"/>
        <v>-2.96</v>
      </c>
      <c r="S93" s="11">
        <v>-2.71</v>
      </c>
      <c r="U93" s="22">
        <f t="shared" si="13"/>
        <v>7272.97</v>
      </c>
      <c r="V93" s="22">
        <f t="shared" si="12"/>
        <v>7275.15</v>
      </c>
      <c r="W93" s="22">
        <f t="shared" si="10"/>
        <v>7019.71</v>
      </c>
      <c r="Y93" s="11"/>
      <c r="Z93" s="11"/>
      <c r="AA93" s="11"/>
      <c r="AB93" s="11"/>
    </row>
    <row r="94" spans="1:28" ht="12.75">
      <c r="A94" s="1" t="s">
        <v>97</v>
      </c>
      <c r="B94" s="1" t="s">
        <v>98</v>
      </c>
      <c r="C94" s="11">
        <v>110839460.724169</v>
      </c>
      <c r="D94" s="3">
        <v>45106.189999999995</v>
      </c>
      <c r="E94" s="3">
        <v>0</v>
      </c>
      <c r="F94" s="3">
        <f>C94-D94-E94</f>
        <v>110794354.534169</v>
      </c>
      <c r="G94" s="3">
        <f t="shared" si="6"/>
        <v>42.005</v>
      </c>
      <c r="H94" s="3">
        <f>D94-G94</f>
        <v>45064.185</v>
      </c>
      <c r="I94" s="3"/>
      <c r="J94" s="26">
        <v>15229.7</v>
      </c>
      <c r="K94" s="26">
        <v>15.5</v>
      </c>
      <c r="L94" s="26">
        <f t="shared" si="11"/>
        <v>15214.2</v>
      </c>
      <c r="M94" s="12"/>
      <c r="N94" s="11">
        <v>7277.849250094814</v>
      </c>
      <c r="O94" s="11">
        <v>7278.11</v>
      </c>
      <c r="P94" s="11">
        <v>7022.42</v>
      </c>
      <c r="Q94" s="11"/>
      <c r="R94" s="11">
        <f t="shared" si="9"/>
        <v>-2.96</v>
      </c>
      <c r="S94" s="11">
        <v>-2.71</v>
      </c>
      <c r="U94" s="22">
        <f t="shared" si="13"/>
        <v>7274.89</v>
      </c>
      <c r="V94" s="22">
        <f t="shared" si="12"/>
        <v>7275.15</v>
      </c>
      <c r="W94" s="22">
        <f t="shared" si="10"/>
        <v>7019.71</v>
      </c>
      <c r="Y94" s="11"/>
      <c r="Z94" s="11"/>
      <c r="AA94" s="11"/>
      <c r="AB94" s="11"/>
    </row>
    <row r="95" spans="1:28" ht="12.75">
      <c r="A95" s="1" t="s">
        <v>97</v>
      </c>
      <c r="B95" s="1" t="s">
        <v>205</v>
      </c>
      <c r="C95" s="11">
        <v>8643398.15618684</v>
      </c>
      <c r="D95" s="3">
        <v>3517.43</v>
      </c>
      <c r="E95" s="3">
        <v>0</v>
      </c>
      <c r="F95" s="3">
        <f>C95-D95-E95</f>
        <v>8639880.72618684</v>
      </c>
      <c r="G95" s="3">
        <f t="shared" si="6"/>
        <v>0</v>
      </c>
      <c r="H95" s="3">
        <f>D95-G95</f>
        <v>3517.43</v>
      </c>
      <c r="I95" s="3"/>
      <c r="J95" s="26">
        <v>1071.9</v>
      </c>
      <c r="K95" s="26">
        <v>0</v>
      </c>
      <c r="L95" s="26">
        <f t="shared" si="11"/>
        <v>1071.9</v>
      </c>
      <c r="M95" s="12"/>
      <c r="N95" s="11">
        <v>8063.623618049108</v>
      </c>
      <c r="O95" s="11">
        <v>8063.62</v>
      </c>
      <c r="P95" s="11">
        <v>7022.42</v>
      </c>
      <c r="Q95" s="11"/>
      <c r="R95" s="11">
        <f t="shared" si="9"/>
        <v>-3.28</v>
      </c>
      <c r="S95" s="11">
        <v>-2.71</v>
      </c>
      <c r="U95" s="22">
        <f t="shared" si="13"/>
        <v>8060.34</v>
      </c>
      <c r="V95" s="22">
        <f t="shared" si="12"/>
        <v>8060.34</v>
      </c>
      <c r="W95" s="22">
        <f t="shared" si="10"/>
        <v>7019.71</v>
      </c>
      <c r="Y95" s="11"/>
      <c r="Z95" s="11"/>
      <c r="AA95" s="11"/>
      <c r="AB95" s="11"/>
    </row>
    <row r="96" spans="1:28" ht="12.75">
      <c r="A96" s="1" t="s">
        <v>91</v>
      </c>
      <c r="B96" s="1" t="s">
        <v>96</v>
      </c>
      <c r="C96" s="11">
        <v>8574871.16092256</v>
      </c>
      <c r="D96" s="3">
        <v>3489.5499999999997</v>
      </c>
      <c r="E96" s="3">
        <v>0</v>
      </c>
      <c r="F96" s="3">
        <f>C96-D96-E96</f>
        <v>8571381.61092256</v>
      </c>
      <c r="G96" s="3">
        <f t="shared" si="6"/>
        <v>0</v>
      </c>
      <c r="H96" s="3">
        <f>D96-G96</f>
        <v>3489.5499999999997</v>
      </c>
      <c r="I96" s="3"/>
      <c r="J96" s="26">
        <v>1044.6</v>
      </c>
      <c r="K96" s="26">
        <v>0</v>
      </c>
      <c r="L96" s="26">
        <f t="shared" si="11"/>
        <v>1044.6</v>
      </c>
      <c r="M96" s="12"/>
      <c r="N96" s="11">
        <v>8208.760445072336</v>
      </c>
      <c r="O96" s="11">
        <v>8208.76</v>
      </c>
      <c r="P96" s="11">
        <v>7022.42</v>
      </c>
      <c r="Q96" s="11"/>
      <c r="R96" s="11">
        <f t="shared" si="9"/>
        <v>-3.34</v>
      </c>
      <c r="S96" s="11">
        <v>-2.71</v>
      </c>
      <c r="U96" s="22">
        <f t="shared" si="13"/>
        <v>8205.42</v>
      </c>
      <c r="V96" s="22">
        <f t="shared" si="12"/>
        <v>8205.42</v>
      </c>
      <c r="W96" s="22">
        <f t="shared" si="10"/>
        <v>7019.71</v>
      </c>
      <c r="Y96" s="11"/>
      <c r="Z96" s="11"/>
      <c r="AA96" s="11"/>
      <c r="AB96" s="11"/>
    </row>
    <row r="97" spans="1:28" ht="12.75">
      <c r="A97" s="1" t="s">
        <v>91</v>
      </c>
      <c r="B97" s="1" t="s">
        <v>95</v>
      </c>
      <c r="C97" s="11">
        <v>2323346.660002192</v>
      </c>
      <c r="D97" s="3">
        <v>945.49</v>
      </c>
      <c r="E97" s="3">
        <v>0</v>
      </c>
      <c r="F97" s="3">
        <f>C97-D97-E97</f>
        <v>2322401.170002192</v>
      </c>
      <c r="G97" s="3">
        <f t="shared" si="6"/>
        <v>0</v>
      </c>
      <c r="H97" s="3">
        <f>D97-G97</f>
        <v>945.49</v>
      </c>
      <c r="I97" s="3"/>
      <c r="J97" s="26">
        <v>181.5</v>
      </c>
      <c r="K97" s="26">
        <v>0</v>
      </c>
      <c r="L97" s="26">
        <f t="shared" si="11"/>
        <v>181.5</v>
      </c>
      <c r="M97" s="12"/>
      <c r="N97" s="11">
        <v>12800.808044089212</v>
      </c>
      <c r="O97" s="11">
        <v>12800.81</v>
      </c>
      <c r="P97" s="11">
        <v>7022.42</v>
      </c>
      <c r="Q97" s="11"/>
      <c r="R97" s="11">
        <f t="shared" si="9"/>
        <v>-5.21</v>
      </c>
      <c r="S97" s="11">
        <v>-2.71</v>
      </c>
      <c r="U97" s="22">
        <f t="shared" si="13"/>
        <v>12795.6</v>
      </c>
      <c r="V97" s="22">
        <f t="shared" si="12"/>
        <v>12795.6</v>
      </c>
      <c r="W97" s="22">
        <f t="shared" si="10"/>
        <v>7019.71</v>
      </c>
      <c r="Y97" s="11"/>
      <c r="Z97" s="11"/>
      <c r="AA97" s="11"/>
      <c r="AB97" s="11"/>
    </row>
    <row r="98" spans="1:28" ht="12.75">
      <c r="A98" s="1" t="s">
        <v>91</v>
      </c>
      <c r="B98" s="1" t="s">
        <v>94</v>
      </c>
      <c r="C98" s="11">
        <v>3308937.493033882</v>
      </c>
      <c r="D98" s="3">
        <v>1346.58</v>
      </c>
      <c r="E98" s="3">
        <v>0</v>
      </c>
      <c r="F98" s="3">
        <f>C98-D98-E98</f>
        <v>3307590.913033882</v>
      </c>
      <c r="G98" s="3">
        <f t="shared" si="6"/>
        <v>0</v>
      </c>
      <c r="H98" s="3">
        <f>D98-G98</f>
        <v>1346.58</v>
      </c>
      <c r="I98" s="3"/>
      <c r="J98" s="26">
        <v>353.3</v>
      </c>
      <c r="K98" s="26">
        <v>0</v>
      </c>
      <c r="L98" s="26">
        <f t="shared" si="11"/>
        <v>353.3</v>
      </c>
      <c r="M98" s="12"/>
      <c r="N98" s="11">
        <v>9365.800999246765</v>
      </c>
      <c r="O98" s="11">
        <v>9365.8</v>
      </c>
      <c r="P98" s="11">
        <v>7022.42</v>
      </c>
      <c r="Q98" s="11"/>
      <c r="R98" s="11">
        <f t="shared" si="9"/>
        <v>-3.81</v>
      </c>
      <c r="S98" s="11">
        <v>-2.71</v>
      </c>
      <c r="U98" s="22">
        <f t="shared" si="13"/>
        <v>9361.99</v>
      </c>
      <c r="V98" s="22">
        <f t="shared" si="12"/>
        <v>9361.99</v>
      </c>
      <c r="W98" s="22">
        <f t="shared" si="10"/>
        <v>7019.71</v>
      </c>
      <c r="Y98" s="11"/>
      <c r="Z98" s="11"/>
      <c r="AA98" s="11"/>
      <c r="AB98" s="11"/>
    </row>
    <row r="99" spans="1:28" ht="12.75">
      <c r="A99" s="1" t="s">
        <v>91</v>
      </c>
      <c r="B99" s="1" t="s">
        <v>93</v>
      </c>
      <c r="C99" s="11">
        <v>1597670.0258401653</v>
      </c>
      <c r="D99" s="3">
        <v>650.17</v>
      </c>
      <c r="E99" s="3">
        <v>0</v>
      </c>
      <c r="F99" s="3">
        <f>C99-D99-E99</f>
        <v>1597019.8558401654</v>
      </c>
      <c r="G99" s="3">
        <f t="shared" si="6"/>
        <v>0</v>
      </c>
      <c r="H99" s="3">
        <f>D99-G99</f>
        <v>650.17</v>
      </c>
      <c r="I99" s="3"/>
      <c r="J99" s="26">
        <v>112.2</v>
      </c>
      <c r="K99" s="26">
        <v>0</v>
      </c>
      <c r="L99" s="26">
        <f t="shared" si="11"/>
        <v>112.2</v>
      </c>
      <c r="M99" s="12"/>
      <c r="N99" s="11">
        <v>14239.483296258157</v>
      </c>
      <c r="O99" s="11">
        <v>14239.48</v>
      </c>
      <c r="P99" s="11">
        <v>7022.42</v>
      </c>
      <c r="Q99" s="11"/>
      <c r="R99" s="11">
        <f t="shared" si="9"/>
        <v>-5.79</v>
      </c>
      <c r="S99" s="11">
        <v>-2.71</v>
      </c>
      <c r="U99" s="22">
        <f t="shared" si="13"/>
        <v>14233.69</v>
      </c>
      <c r="V99" s="22">
        <f t="shared" si="12"/>
        <v>14233.69</v>
      </c>
      <c r="W99" s="22">
        <f t="shared" si="10"/>
        <v>7019.71</v>
      </c>
      <c r="Y99" s="11"/>
      <c r="Z99" s="11"/>
      <c r="AA99" s="11"/>
      <c r="AB99" s="11"/>
    </row>
    <row r="100" spans="1:28" ht="12.75">
      <c r="A100" s="1" t="s">
        <v>91</v>
      </c>
      <c r="B100" s="1" t="s">
        <v>92</v>
      </c>
      <c r="C100" s="11">
        <v>3244706.523622592</v>
      </c>
      <c r="D100" s="3">
        <v>1320.44</v>
      </c>
      <c r="E100" s="3">
        <v>0</v>
      </c>
      <c r="F100" s="3">
        <f>C100-D100-E100</f>
        <v>3243386.083622592</v>
      </c>
      <c r="G100" s="3">
        <f aca="true" t="shared" si="14" ref="G100:G163">K100*-S100</f>
        <v>1006.765</v>
      </c>
      <c r="H100" s="3">
        <f>D100-G100</f>
        <v>313.67500000000007</v>
      </c>
      <c r="I100" s="3"/>
      <c r="J100" s="26">
        <v>448.4</v>
      </c>
      <c r="K100" s="26">
        <v>371.5</v>
      </c>
      <c r="L100" s="26">
        <f t="shared" si="11"/>
        <v>76.89999999999998</v>
      </c>
      <c r="M100" s="12"/>
      <c r="N100" s="11">
        <v>7236.187608435755</v>
      </c>
      <c r="O100" s="11">
        <v>8268.89</v>
      </c>
      <c r="P100" s="11">
        <v>7022.42</v>
      </c>
      <c r="Q100" s="11"/>
      <c r="R100" s="11">
        <f aca="true" t="shared" si="15" ref="R100:R131">ROUND(H100/-L100,2)</f>
        <v>-4.08</v>
      </c>
      <c r="S100" s="11">
        <v>-2.71</v>
      </c>
      <c r="U100" s="22">
        <f t="shared" si="13"/>
        <v>7233.24</v>
      </c>
      <c r="V100" s="22">
        <f t="shared" si="12"/>
        <v>8264.81</v>
      </c>
      <c r="W100" s="22">
        <f aca="true" t="shared" si="16" ref="W100:W131">P100+S100</f>
        <v>7019.71</v>
      </c>
      <c r="Y100" s="11"/>
      <c r="Z100" s="11"/>
      <c r="AA100" s="11"/>
      <c r="AB100" s="11"/>
    </row>
    <row r="101" spans="1:28" ht="12.75">
      <c r="A101" s="1" t="s">
        <v>91</v>
      </c>
      <c r="B101" s="1" t="s">
        <v>90</v>
      </c>
      <c r="C101" s="11">
        <v>750723.8325406188</v>
      </c>
      <c r="D101" s="3">
        <v>305.5</v>
      </c>
      <c r="E101" s="3">
        <v>0</v>
      </c>
      <c r="F101" s="3">
        <f>C101-D101-E101</f>
        <v>750418.3325406188</v>
      </c>
      <c r="G101" s="3">
        <f t="shared" si="14"/>
        <v>0</v>
      </c>
      <c r="H101" s="3">
        <f>D101-G101</f>
        <v>305.5</v>
      </c>
      <c r="I101" s="3"/>
      <c r="J101" s="26">
        <v>51.7</v>
      </c>
      <c r="K101" s="26">
        <v>0</v>
      </c>
      <c r="L101" s="26">
        <f t="shared" si="11"/>
        <v>51.7</v>
      </c>
      <c r="M101" s="12"/>
      <c r="N101" s="11">
        <v>14520.770455331118</v>
      </c>
      <c r="O101" s="11">
        <v>14520.77</v>
      </c>
      <c r="P101" s="11">
        <v>7022.42</v>
      </c>
      <c r="Q101" s="11"/>
      <c r="R101" s="11">
        <f t="shared" si="15"/>
        <v>-5.91</v>
      </c>
      <c r="S101" s="11">
        <v>-2.71</v>
      </c>
      <c r="U101" s="22">
        <f t="shared" si="13"/>
        <v>14514.86</v>
      </c>
      <c r="V101" s="22">
        <f t="shared" si="12"/>
        <v>14514.86</v>
      </c>
      <c r="W101" s="22">
        <f t="shared" si="16"/>
        <v>7019.71</v>
      </c>
      <c r="Y101" s="11"/>
      <c r="Z101" s="11"/>
      <c r="AA101" s="11"/>
      <c r="AB101" s="11"/>
    </row>
    <row r="102" spans="1:28" ht="12.75">
      <c r="A102" s="1" t="s">
        <v>87</v>
      </c>
      <c r="B102" s="1" t="s">
        <v>89</v>
      </c>
      <c r="C102" s="11">
        <v>2135524.5328288465</v>
      </c>
      <c r="D102" s="3">
        <v>869.05</v>
      </c>
      <c r="E102" s="3">
        <v>0</v>
      </c>
      <c r="F102" s="3">
        <f>C102-D102-E102</f>
        <v>2134655.4828288467</v>
      </c>
      <c r="G102" s="3">
        <f t="shared" si="14"/>
        <v>0</v>
      </c>
      <c r="H102" s="3">
        <f>D102-G102</f>
        <v>869.05</v>
      </c>
      <c r="I102" s="3"/>
      <c r="J102" s="26">
        <v>166</v>
      </c>
      <c r="K102" s="26">
        <v>0</v>
      </c>
      <c r="L102" s="26">
        <f t="shared" si="11"/>
        <v>166</v>
      </c>
      <c r="M102" s="12"/>
      <c r="N102" s="11">
        <v>12864.605619450882</v>
      </c>
      <c r="O102" s="11">
        <v>12864.61</v>
      </c>
      <c r="P102" s="11">
        <v>7022.42</v>
      </c>
      <c r="Q102" s="11"/>
      <c r="R102" s="11">
        <f t="shared" si="15"/>
        <v>-5.24</v>
      </c>
      <c r="S102" s="11">
        <v>-2.71</v>
      </c>
      <c r="U102" s="22">
        <f t="shared" si="13"/>
        <v>12859.37</v>
      </c>
      <c r="V102" s="22">
        <f t="shared" si="12"/>
        <v>12859.37</v>
      </c>
      <c r="W102" s="22">
        <f t="shared" si="16"/>
        <v>7019.71</v>
      </c>
      <c r="Y102" s="11"/>
      <c r="Z102" s="11"/>
      <c r="AA102" s="11"/>
      <c r="AB102" s="11"/>
    </row>
    <row r="103" spans="1:28" ht="12.75">
      <c r="A103" s="1" t="s">
        <v>87</v>
      </c>
      <c r="B103" s="1" t="s">
        <v>88</v>
      </c>
      <c r="C103" s="11">
        <v>4085647.566268448</v>
      </c>
      <c r="D103" s="3">
        <v>1662.65</v>
      </c>
      <c r="E103" s="3">
        <v>0</v>
      </c>
      <c r="F103" s="3">
        <f>C103-D103-E103</f>
        <v>4083984.916268448</v>
      </c>
      <c r="G103" s="3">
        <f t="shared" si="14"/>
        <v>0</v>
      </c>
      <c r="H103" s="3">
        <f>D103-G103</f>
        <v>1662.65</v>
      </c>
      <c r="I103" s="3"/>
      <c r="J103" s="26">
        <v>485</v>
      </c>
      <c r="K103" s="26">
        <v>0</v>
      </c>
      <c r="L103" s="26">
        <f t="shared" si="11"/>
        <v>485</v>
      </c>
      <c r="M103" s="12"/>
      <c r="N103" s="11">
        <v>8424.015600553501</v>
      </c>
      <c r="O103" s="11">
        <v>8424.02</v>
      </c>
      <c r="P103" s="11">
        <v>7022.42</v>
      </c>
      <c r="Q103" s="11"/>
      <c r="R103" s="11">
        <f t="shared" si="15"/>
        <v>-3.43</v>
      </c>
      <c r="S103" s="11">
        <v>-2.71</v>
      </c>
      <c r="U103" s="22">
        <f t="shared" si="13"/>
        <v>8420.59</v>
      </c>
      <c r="V103" s="22">
        <f t="shared" si="12"/>
        <v>8420.59</v>
      </c>
      <c r="W103" s="22">
        <f t="shared" si="16"/>
        <v>7019.71</v>
      </c>
      <c r="Y103" s="11"/>
      <c r="Z103" s="11"/>
      <c r="AA103" s="11"/>
      <c r="AB103" s="11"/>
    </row>
    <row r="104" spans="1:28" ht="12.75">
      <c r="A104" s="1" t="s">
        <v>87</v>
      </c>
      <c r="B104" s="1" t="s">
        <v>86</v>
      </c>
      <c r="C104" s="11">
        <v>780717.0090230192</v>
      </c>
      <c r="D104" s="3">
        <v>317.71</v>
      </c>
      <c r="E104" s="3">
        <v>0</v>
      </c>
      <c r="F104" s="3">
        <f>C104-D104-E104</f>
        <v>780399.2990230193</v>
      </c>
      <c r="G104" s="3">
        <f t="shared" si="14"/>
        <v>0</v>
      </c>
      <c r="H104" s="3">
        <f>D104-G104</f>
        <v>317.71</v>
      </c>
      <c r="I104" s="3"/>
      <c r="J104" s="26">
        <v>50</v>
      </c>
      <c r="K104" s="26">
        <v>0</v>
      </c>
      <c r="L104" s="26">
        <f t="shared" si="11"/>
        <v>50</v>
      </c>
      <c r="M104" s="12"/>
      <c r="N104" s="11">
        <v>15614.340180460385</v>
      </c>
      <c r="O104" s="11">
        <v>15614.34</v>
      </c>
      <c r="P104" s="11">
        <v>7022.42</v>
      </c>
      <c r="Q104" s="11"/>
      <c r="R104" s="11">
        <f t="shared" si="15"/>
        <v>-6.35</v>
      </c>
      <c r="S104" s="11">
        <v>-2.71</v>
      </c>
      <c r="U104" s="22">
        <f t="shared" si="13"/>
        <v>15607.99</v>
      </c>
      <c r="V104" s="22">
        <f t="shared" si="12"/>
        <v>15607.99</v>
      </c>
      <c r="W104" s="22">
        <f t="shared" si="16"/>
        <v>7019.71</v>
      </c>
      <c r="Y104" s="11"/>
      <c r="Z104" s="11"/>
      <c r="AA104" s="11"/>
      <c r="AB104" s="11"/>
    </row>
    <row r="105" spans="1:28" ht="12.75">
      <c r="A105" s="1" t="s">
        <v>82</v>
      </c>
      <c r="B105" s="1" t="s">
        <v>85</v>
      </c>
      <c r="C105" s="11">
        <v>15719908.974147016</v>
      </c>
      <c r="D105" s="3">
        <v>6397.2300000000005</v>
      </c>
      <c r="E105" s="3">
        <v>0</v>
      </c>
      <c r="F105" s="3">
        <f>C105-D105-E105</f>
        <v>15713511.744147016</v>
      </c>
      <c r="G105" s="3">
        <f t="shared" si="14"/>
        <v>0</v>
      </c>
      <c r="H105" s="3">
        <f>D105-G105</f>
        <v>6397.2300000000005</v>
      </c>
      <c r="I105" s="3"/>
      <c r="J105" s="26">
        <v>2126.1</v>
      </c>
      <c r="K105" s="26">
        <v>0</v>
      </c>
      <c r="L105" s="26">
        <f t="shared" si="11"/>
        <v>2126.1</v>
      </c>
      <c r="M105" s="12"/>
      <c r="N105" s="11">
        <v>7393.776856284755</v>
      </c>
      <c r="O105" s="11">
        <v>7393.78</v>
      </c>
      <c r="P105" s="11">
        <v>7022.42</v>
      </c>
      <c r="Q105" s="11"/>
      <c r="R105" s="11">
        <f t="shared" si="15"/>
        <v>-3.01</v>
      </c>
      <c r="S105" s="11">
        <v>-2.71</v>
      </c>
      <c r="U105" s="22">
        <f t="shared" si="13"/>
        <v>7390.77</v>
      </c>
      <c r="V105" s="22">
        <f t="shared" si="12"/>
        <v>7390.77</v>
      </c>
      <c r="W105" s="22">
        <f t="shared" si="16"/>
        <v>7019.71</v>
      </c>
      <c r="Y105" s="11"/>
      <c r="Z105" s="11"/>
      <c r="AA105" s="11"/>
      <c r="AB105" s="11"/>
    </row>
    <row r="106" spans="1:28" ht="12.75">
      <c r="A106" s="1" t="s">
        <v>82</v>
      </c>
      <c r="B106" s="1" t="s">
        <v>84</v>
      </c>
      <c r="C106" s="11">
        <v>2288808.6927172826</v>
      </c>
      <c r="D106" s="3">
        <v>931.4300000000001</v>
      </c>
      <c r="E106" s="3">
        <v>0</v>
      </c>
      <c r="F106" s="3">
        <f>C106-D106-E106</f>
        <v>2287877.2627172824</v>
      </c>
      <c r="G106" s="3">
        <f t="shared" si="14"/>
        <v>0</v>
      </c>
      <c r="H106" s="3">
        <f>D106-G106</f>
        <v>931.4300000000001</v>
      </c>
      <c r="I106" s="3"/>
      <c r="J106" s="26">
        <v>183.6</v>
      </c>
      <c r="K106" s="26">
        <v>0</v>
      </c>
      <c r="L106" s="26">
        <f t="shared" si="11"/>
        <v>183.6</v>
      </c>
      <c r="M106" s="12"/>
      <c r="N106" s="11">
        <v>12466.27828277387</v>
      </c>
      <c r="O106" s="11">
        <v>12466.28</v>
      </c>
      <c r="P106" s="11">
        <v>7022.42</v>
      </c>
      <c r="Q106" s="11"/>
      <c r="R106" s="11">
        <f t="shared" si="15"/>
        <v>-5.07</v>
      </c>
      <c r="S106" s="11">
        <v>-2.71</v>
      </c>
      <c r="U106" s="22">
        <f t="shared" si="13"/>
        <v>12461.21</v>
      </c>
      <c r="V106" s="22">
        <f t="shared" si="12"/>
        <v>12461.21</v>
      </c>
      <c r="W106" s="22">
        <f t="shared" si="16"/>
        <v>7019.71</v>
      </c>
      <c r="Y106" s="11"/>
      <c r="Z106" s="11"/>
      <c r="AA106" s="11"/>
      <c r="AB106" s="11"/>
    </row>
    <row r="107" spans="1:28" ht="12.75">
      <c r="A107" s="1" t="s">
        <v>82</v>
      </c>
      <c r="B107" s="1" t="s">
        <v>83</v>
      </c>
      <c r="C107" s="11">
        <v>3102280.6281908373</v>
      </c>
      <c r="D107" s="3">
        <v>1262.47</v>
      </c>
      <c r="E107" s="3">
        <v>0</v>
      </c>
      <c r="F107" s="3">
        <f>C107-D107-E107</f>
        <v>3101018.158190837</v>
      </c>
      <c r="G107" s="3">
        <f t="shared" si="14"/>
        <v>0</v>
      </c>
      <c r="H107" s="3">
        <f>D107-G107</f>
        <v>1262.47</v>
      </c>
      <c r="I107" s="3"/>
      <c r="J107" s="26">
        <v>306.2</v>
      </c>
      <c r="K107" s="26">
        <v>0</v>
      </c>
      <c r="L107" s="26">
        <f t="shared" si="11"/>
        <v>306.2</v>
      </c>
      <c r="M107" s="12"/>
      <c r="N107" s="11">
        <v>10131.550059408351</v>
      </c>
      <c r="O107" s="11">
        <v>10131.55</v>
      </c>
      <c r="P107" s="11">
        <v>7022.42</v>
      </c>
      <c r="Q107" s="11"/>
      <c r="R107" s="11">
        <f t="shared" si="15"/>
        <v>-4.12</v>
      </c>
      <c r="S107" s="11">
        <v>-2.71</v>
      </c>
      <c r="U107" s="22">
        <f t="shared" si="13"/>
        <v>10127.43</v>
      </c>
      <c r="V107" s="22">
        <f t="shared" si="12"/>
        <v>10127.43</v>
      </c>
      <c r="W107" s="22">
        <f t="shared" si="16"/>
        <v>7019.71</v>
      </c>
      <c r="Y107" s="11"/>
      <c r="Z107" s="11"/>
      <c r="AA107" s="11"/>
      <c r="AB107" s="11"/>
    </row>
    <row r="108" spans="1:28" ht="12.75">
      <c r="A108" s="1" t="s">
        <v>82</v>
      </c>
      <c r="B108" s="1" t="s">
        <v>81</v>
      </c>
      <c r="C108" s="11">
        <v>2105355.5555692883</v>
      </c>
      <c r="D108" s="3">
        <v>856.77</v>
      </c>
      <c r="E108" s="3">
        <v>0</v>
      </c>
      <c r="F108" s="3">
        <f>C108-D108-E108</f>
        <v>2104498.7855692883</v>
      </c>
      <c r="G108" s="3">
        <f t="shared" si="14"/>
        <v>0</v>
      </c>
      <c r="H108" s="3">
        <f>D108-G108</f>
        <v>856.77</v>
      </c>
      <c r="I108" s="3"/>
      <c r="J108" s="26">
        <v>160.9</v>
      </c>
      <c r="K108" s="26">
        <v>0</v>
      </c>
      <c r="L108" s="26">
        <f t="shared" si="11"/>
        <v>160.9</v>
      </c>
      <c r="M108" s="12"/>
      <c r="N108" s="11">
        <v>13084.869829517018</v>
      </c>
      <c r="O108" s="11">
        <v>13084.87</v>
      </c>
      <c r="P108" s="11">
        <v>7022.42</v>
      </c>
      <c r="Q108" s="11"/>
      <c r="R108" s="11">
        <f t="shared" si="15"/>
        <v>-5.32</v>
      </c>
      <c r="S108" s="11">
        <v>-2.71</v>
      </c>
      <c r="U108" s="22">
        <f t="shared" si="13"/>
        <v>13079.54</v>
      </c>
      <c r="V108" s="22">
        <f t="shared" si="12"/>
        <v>13079.55</v>
      </c>
      <c r="W108" s="22">
        <f t="shared" si="16"/>
        <v>7019.71</v>
      </c>
      <c r="Y108" s="11"/>
      <c r="Z108" s="11"/>
      <c r="AA108" s="11"/>
      <c r="AB108" s="11"/>
    </row>
    <row r="109" spans="1:28" ht="12.75">
      <c r="A109" s="1" t="s">
        <v>79</v>
      </c>
      <c r="B109" s="1" t="s">
        <v>80</v>
      </c>
      <c r="C109" s="11">
        <v>2115082.012452026</v>
      </c>
      <c r="D109" s="3">
        <v>860.74</v>
      </c>
      <c r="E109" s="3">
        <v>0</v>
      </c>
      <c r="F109" s="3">
        <f>C109-D109-E109</f>
        <v>2114221.2724520257</v>
      </c>
      <c r="G109" s="3">
        <f t="shared" si="14"/>
        <v>0</v>
      </c>
      <c r="H109" s="3">
        <f>D109-G109</f>
        <v>860.74</v>
      </c>
      <c r="I109" s="3"/>
      <c r="J109" s="26">
        <v>162</v>
      </c>
      <c r="K109" s="26">
        <v>0</v>
      </c>
      <c r="L109" s="26">
        <f t="shared" si="11"/>
        <v>162</v>
      </c>
      <c r="M109" s="12"/>
      <c r="N109" s="11">
        <v>13056.06180525942</v>
      </c>
      <c r="O109" s="11">
        <v>13056.06</v>
      </c>
      <c r="P109" s="11">
        <v>7022.42</v>
      </c>
      <c r="Q109" s="11"/>
      <c r="R109" s="11">
        <f t="shared" si="15"/>
        <v>-5.31</v>
      </c>
      <c r="S109" s="11">
        <v>-2.71</v>
      </c>
      <c r="U109" s="22">
        <f t="shared" si="13"/>
        <v>13050.75</v>
      </c>
      <c r="V109" s="22">
        <f t="shared" si="12"/>
        <v>13050.75</v>
      </c>
      <c r="W109" s="22">
        <f t="shared" si="16"/>
        <v>7019.71</v>
      </c>
      <c r="Y109" s="11"/>
      <c r="Z109" s="11"/>
      <c r="AA109" s="11"/>
      <c r="AB109" s="11"/>
    </row>
    <row r="110" spans="1:28" ht="12.75">
      <c r="A110" s="1" t="s">
        <v>79</v>
      </c>
      <c r="B110" s="1" t="s">
        <v>81</v>
      </c>
      <c r="C110" s="11">
        <v>3818124.8641962074</v>
      </c>
      <c r="D110" s="3">
        <v>1553.79</v>
      </c>
      <c r="E110" s="3">
        <v>0</v>
      </c>
      <c r="F110" s="3">
        <f>C110-D110-E110</f>
        <v>3816571.0741962073</v>
      </c>
      <c r="G110" s="3">
        <f t="shared" si="14"/>
        <v>0</v>
      </c>
      <c r="H110" s="3">
        <f>D110-G110</f>
        <v>1553.79</v>
      </c>
      <c r="I110" s="3"/>
      <c r="J110" s="26">
        <v>443.2</v>
      </c>
      <c r="K110" s="26">
        <v>0</v>
      </c>
      <c r="L110" s="26">
        <f t="shared" si="11"/>
        <v>443.2</v>
      </c>
      <c r="M110" s="12"/>
      <c r="N110" s="11">
        <v>8614.902671922851</v>
      </c>
      <c r="O110" s="11">
        <v>8614.9</v>
      </c>
      <c r="P110" s="11">
        <v>7022.42</v>
      </c>
      <c r="Q110" s="11"/>
      <c r="R110" s="11">
        <f t="shared" si="15"/>
        <v>-3.51</v>
      </c>
      <c r="S110" s="11">
        <v>-2.71</v>
      </c>
      <c r="U110" s="22">
        <f t="shared" si="13"/>
        <v>8611.4</v>
      </c>
      <c r="V110" s="22">
        <f t="shared" si="12"/>
        <v>8611.39</v>
      </c>
      <c r="W110" s="22">
        <f t="shared" si="16"/>
        <v>7019.71</v>
      </c>
      <c r="Y110" s="11"/>
      <c r="Z110" s="11"/>
      <c r="AA110" s="11"/>
      <c r="AB110" s="11"/>
    </row>
    <row r="111" spans="1:28" ht="12.75">
      <c r="A111" s="1" t="s">
        <v>79</v>
      </c>
      <c r="B111" s="1" t="s">
        <v>78</v>
      </c>
      <c r="C111" s="11">
        <v>153556868.22407752</v>
      </c>
      <c r="D111" s="3">
        <v>62490.06</v>
      </c>
      <c r="E111" s="3">
        <v>0</v>
      </c>
      <c r="F111" s="3">
        <f>C111-D111-E111</f>
        <v>153494378.16407752</v>
      </c>
      <c r="G111" s="3">
        <f t="shared" si="14"/>
        <v>42.005</v>
      </c>
      <c r="H111" s="3">
        <f>D111-G111</f>
        <v>62448.055</v>
      </c>
      <c r="I111" s="3"/>
      <c r="J111" s="26">
        <v>21099</v>
      </c>
      <c r="K111" s="26">
        <v>15.5</v>
      </c>
      <c r="L111" s="26">
        <f t="shared" si="11"/>
        <v>21083.5</v>
      </c>
      <c r="M111" s="12"/>
      <c r="N111" s="11">
        <v>7277.9287393264985</v>
      </c>
      <c r="O111" s="11">
        <v>7278.11</v>
      </c>
      <c r="P111" s="11">
        <v>7022.42</v>
      </c>
      <c r="Q111" s="11"/>
      <c r="R111" s="11">
        <f t="shared" si="15"/>
        <v>-2.96</v>
      </c>
      <c r="S111" s="11">
        <v>-2.71</v>
      </c>
      <c r="U111" s="22">
        <f t="shared" si="13"/>
        <v>7274.96</v>
      </c>
      <c r="V111" s="22">
        <f t="shared" si="12"/>
        <v>7275.15</v>
      </c>
      <c r="W111" s="22">
        <f t="shared" si="16"/>
        <v>7019.71</v>
      </c>
      <c r="Y111" s="11"/>
      <c r="Z111" s="11"/>
      <c r="AA111" s="11"/>
      <c r="AB111" s="11"/>
    </row>
    <row r="112" spans="1:28" ht="12.75">
      <c r="A112" s="1" t="s">
        <v>77</v>
      </c>
      <c r="B112" s="1" t="s">
        <v>76</v>
      </c>
      <c r="C112" s="11">
        <v>1239286.0416018122</v>
      </c>
      <c r="D112" s="3">
        <v>504.33</v>
      </c>
      <c r="E112" s="3">
        <v>0</v>
      </c>
      <c r="F112" s="3">
        <f>C112-D112-E112</f>
        <v>1238781.7116018122</v>
      </c>
      <c r="G112" s="3">
        <f t="shared" si="14"/>
        <v>0</v>
      </c>
      <c r="H112" s="3">
        <f>D112-G112</f>
        <v>504.33</v>
      </c>
      <c r="I112" s="3"/>
      <c r="J112" s="26">
        <v>80.6</v>
      </c>
      <c r="K112" s="26">
        <v>0</v>
      </c>
      <c r="L112" s="26">
        <f t="shared" si="11"/>
        <v>80.6</v>
      </c>
      <c r="M112" s="12"/>
      <c r="N112" s="11">
        <v>15375.757339972857</v>
      </c>
      <c r="O112" s="11">
        <v>15375.76</v>
      </c>
      <c r="P112" s="11">
        <v>7022.42</v>
      </c>
      <c r="Q112" s="11"/>
      <c r="R112" s="11">
        <f t="shared" si="15"/>
        <v>-6.26</v>
      </c>
      <c r="S112" s="11">
        <v>-2.71</v>
      </c>
      <c r="U112" s="22">
        <f t="shared" si="13"/>
        <v>15369.5</v>
      </c>
      <c r="V112" s="22">
        <f t="shared" si="12"/>
        <v>15369.5</v>
      </c>
      <c r="W112" s="22">
        <f t="shared" si="16"/>
        <v>7019.71</v>
      </c>
      <c r="Y112" s="11"/>
      <c r="Z112" s="11"/>
      <c r="AA112" s="11"/>
      <c r="AB112" s="11"/>
    </row>
    <row r="113" spans="1:28" ht="12.75">
      <c r="A113" s="1" t="s">
        <v>31</v>
      </c>
      <c r="B113" s="1" t="s">
        <v>31</v>
      </c>
      <c r="C113" s="11">
        <v>15062047.55649297</v>
      </c>
      <c r="D113" s="3">
        <v>6129.51</v>
      </c>
      <c r="E113" s="3">
        <v>0</v>
      </c>
      <c r="F113" s="3">
        <f>C113-D113-E113</f>
        <v>15055918.04649297</v>
      </c>
      <c r="G113" s="3">
        <f t="shared" si="14"/>
        <v>0</v>
      </c>
      <c r="H113" s="3">
        <f>D113-G113</f>
        <v>6129.51</v>
      </c>
      <c r="I113" s="3"/>
      <c r="J113" s="26">
        <v>2069.5</v>
      </c>
      <c r="K113" s="26">
        <v>0</v>
      </c>
      <c r="L113" s="26">
        <f t="shared" si="11"/>
        <v>2069.5</v>
      </c>
      <c r="M113" s="12"/>
      <c r="N113" s="11">
        <v>7278.109474024146</v>
      </c>
      <c r="O113" s="11">
        <v>7278.11</v>
      </c>
      <c r="P113" s="11">
        <v>7022.42</v>
      </c>
      <c r="Q113" s="11"/>
      <c r="R113" s="11">
        <f t="shared" si="15"/>
        <v>-2.96</v>
      </c>
      <c r="S113" s="11">
        <v>-2.71</v>
      </c>
      <c r="U113" s="22">
        <f t="shared" si="13"/>
        <v>7275.15</v>
      </c>
      <c r="V113" s="22">
        <f t="shared" si="12"/>
        <v>7275.15</v>
      </c>
      <c r="W113" s="22">
        <f t="shared" si="16"/>
        <v>7019.71</v>
      </c>
      <c r="Y113" s="11"/>
      <c r="Z113" s="11"/>
      <c r="AA113" s="11"/>
      <c r="AB113" s="11"/>
    </row>
    <row r="114" spans="1:28" ht="12.75">
      <c r="A114" s="1" t="s">
        <v>74</v>
      </c>
      <c r="B114" s="1" t="s">
        <v>74</v>
      </c>
      <c r="C114" s="11">
        <v>20060462.63221524</v>
      </c>
      <c r="D114" s="3">
        <v>8163.62</v>
      </c>
      <c r="E114" s="3">
        <v>0</v>
      </c>
      <c r="F114" s="3">
        <f>C114-D114-E114</f>
        <v>20052299.012215238</v>
      </c>
      <c r="G114" s="3">
        <f t="shared" si="14"/>
        <v>10.84</v>
      </c>
      <c r="H114" s="3">
        <f>D114-G114</f>
        <v>8152.78</v>
      </c>
      <c r="I114" s="3"/>
      <c r="J114" s="26">
        <v>2705.5</v>
      </c>
      <c r="K114" s="26">
        <v>4</v>
      </c>
      <c r="L114" s="26">
        <f t="shared" si="11"/>
        <v>2701.5</v>
      </c>
      <c r="M114" s="12"/>
      <c r="N114" s="11">
        <v>7414.696962563386</v>
      </c>
      <c r="O114" s="11">
        <v>7415.28</v>
      </c>
      <c r="P114" s="11">
        <v>7022.42</v>
      </c>
      <c r="Q114" s="11"/>
      <c r="R114" s="11">
        <f t="shared" si="15"/>
        <v>-3.02</v>
      </c>
      <c r="S114" s="11">
        <v>-2.71</v>
      </c>
      <c r="U114" s="22">
        <f t="shared" si="13"/>
        <v>7411.68</v>
      </c>
      <c r="V114" s="22">
        <f t="shared" si="12"/>
        <v>7412.26</v>
      </c>
      <c r="W114" s="22">
        <f t="shared" si="16"/>
        <v>7019.71</v>
      </c>
      <c r="Y114" s="11"/>
      <c r="Z114" s="11"/>
      <c r="AA114" s="11"/>
      <c r="AB114" s="11"/>
    </row>
    <row r="115" spans="1:28" ht="12.75">
      <c r="A115" s="1" t="s">
        <v>206</v>
      </c>
      <c r="B115" s="1" t="s">
        <v>75</v>
      </c>
      <c r="C115" s="11">
        <v>5662042.0507534575</v>
      </c>
      <c r="D115" s="3">
        <v>2304.1699999999996</v>
      </c>
      <c r="E115" s="3">
        <v>0</v>
      </c>
      <c r="F115" s="3">
        <f>C115-D115-E115</f>
        <v>5659737.880753458</v>
      </c>
      <c r="G115" s="3">
        <f t="shared" si="14"/>
        <v>9.485</v>
      </c>
      <c r="H115" s="3">
        <f>D115-G115</f>
        <v>2294.6849999999995</v>
      </c>
      <c r="I115" s="3"/>
      <c r="J115" s="26">
        <v>696.1</v>
      </c>
      <c r="K115" s="26">
        <v>3.5</v>
      </c>
      <c r="L115" s="26">
        <f t="shared" si="11"/>
        <v>692.6</v>
      </c>
      <c r="M115" s="12"/>
      <c r="N115" s="11">
        <v>8133.949218148911</v>
      </c>
      <c r="O115" s="11">
        <v>8139.57</v>
      </c>
      <c r="P115" s="11">
        <v>7022.42</v>
      </c>
      <c r="Q115" s="11"/>
      <c r="R115" s="11">
        <f t="shared" si="15"/>
        <v>-3.31</v>
      </c>
      <c r="S115" s="11">
        <v>-2.71</v>
      </c>
      <c r="U115" s="22">
        <f t="shared" si="13"/>
        <v>8130.64</v>
      </c>
      <c r="V115" s="22">
        <f t="shared" si="12"/>
        <v>8136.26</v>
      </c>
      <c r="W115" s="22">
        <f t="shared" si="16"/>
        <v>7019.71</v>
      </c>
      <c r="Y115" s="11"/>
      <c r="Z115" s="11"/>
      <c r="AA115" s="11"/>
      <c r="AB115" s="11"/>
    </row>
    <row r="116" spans="1:28" ht="12.75">
      <c r="A116" s="1" t="s">
        <v>74</v>
      </c>
      <c r="B116" s="1" t="s">
        <v>73</v>
      </c>
      <c r="C116" s="11">
        <v>3943102.2522741705</v>
      </c>
      <c r="D116" s="3">
        <v>1604.65</v>
      </c>
      <c r="E116" s="3">
        <v>0</v>
      </c>
      <c r="F116" s="3">
        <f>C116-D116-E116</f>
        <v>3941497.6022741706</v>
      </c>
      <c r="G116" s="3">
        <f t="shared" si="14"/>
        <v>0</v>
      </c>
      <c r="H116" s="3">
        <f>D116-G116</f>
        <v>1604.65</v>
      </c>
      <c r="I116" s="3"/>
      <c r="J116" s="26">
        <v>462.4</v>
      </c>
      <c r="K116" s="26">
        <v>0</v>
      </c>
      <c r="L116" s="26">
        <f t="shared" si="11"/>
        <v>462.4</v>
      </c>
      <c r="M116" s="12"/>
      <c r="N116" s="11">
        <v>8527.47026875902</v>
      </c>
      <c r="O116" s="11">
        <v>8527.47</v>
      </c>
      <c r="P116" s="11">
        <v>7022.42</v>
      </c>
      <c r="Q116" s="11"/>
      <c r="R116" s="11">
        <f t="shared" si="15"/>
        <v>-3.47</v>
      </c>
      <c r="S116" s="11">
        <v>-2.71</v>
      </c>
      <c r="U116" s="22">
        <f t="shared" si="13"/>
        <v>8524</v>
      </c>
      <c r="V116" s="22">
        <f t="shared" si="12"/>
        <v>8524</v>
      </c>
      <c r="W116" s="22">
        <f t="shared" si="16"/>
        <v>7019.71</v>
      </c>
      <c r="Y116" s="11"/>
      <c r="Z116" s="11"/>
      <c r="AA116" s="11"/>
      <c r="AB116" s="11"/>
    </row>
    <row r="117" spans="1:28" ht="12.75">
      <c r="A117" s="1" t="s">
        <v>72</v>
      </c>
      <c r="B117" s="1" t="s">
        <v>72</v>
      </c>
      <c r="C117" s="11">
        <v>44432346.46882744</v>
      </c>
      <c r="D117" s="3">
        <v>18081.77</v>
      </c>
      <c r="E117" s="3">
        <v>0</v>
      </c>
      <c r="F117" s="3">
        <f>C117-D117-E117</f>
        <v>44414264.69882744</v>
      </c>
      <c r="G117" s="3">
        <f t="shared" si="14"/>
        <v>0</v>
      </c>
      <c r="H117" s="3">
        <f>D117-G117</f>
        <v>18081.77</v>
      </c>
      <c r="I117" s="3"/>
      <c r="J117" s="26">
        <v>5870.3</v>
      </c>
      <c r="K117" s="26">
        <v>0</v>
      </c>
      <c r="L117" s="26">
        <f t="shared" si="11"/>
        <v>5870.3</v>
      </c>
      <c r="M117" s="12"/>
      <c r="N117" s="11">
        <v>7569.007796676054</v>
      </c>
      <c r="O117" s="11">
        <v>7569.01</v>
      </c>
      <c r="P117" s="11">
        <v>7022.42</v>
      </c>
      <c r="Q117" s="11"/>
      <c r="R117" s="11">
        <f t="shared" si="15"/>
        <v>-3.08</v>
      </c>
      <c r="S117" s="11">
        <v>-2.71</v>
      </c>
      <c r="U117" s="22">
        <f t="shared" si="13"/>
        <v>7565.93</v>
      </c>
      <c r="V117" s="22">
        <f t="shared" si="12"/>
        <v>7565.93</v>
      </c>
      <c r="W117" s="22">
        <f t="shared" si="16"/>
        <v>7019.71</v>
      </c>
      <c r="Y117" s="11"/>
      <c r="Z117" s="11"/>
      <c r="AA117" s="11"/>
      <c r="AB117" s="11"/>
    </row>
    <row r="118" spans="1:28" ht="12.75">
      <c r="A118" s="1" t="s">
        <v>72</v>
      </c>
      <c r="B118" s="1" t="s">
        <v>71</v>
      </c>
      <c r="C118" s="11">
        <v>3461025.385656477</v>
      </c>
      <c r="D118" s="3">
        <v>1408.4699999999998</v>
      </c>
      <c r="E118" s="3">
        <v>0</v>
      </c>
      <c r="F118" s="3">
        <f>C118-D118-E118</f>
        <v>3459616.9156564767</v>
      </c>
      <c r="G118" s="3">
        <f t="shared" si="14"/>
        <v>0</v>
      </c>
      <c r="H118" s="3">
        <f>D118-G118</f>
        <v>1408.4699999999998</v>
      </c>
      <c r="I118" s="3"/>
      <c r="J118" s="26">
        <v>280.1</v>
      </c>
      <c r="K118" s="26">
        <v>0</v>
      </c>
      <c r="L118" s="26">
        <f t="shared" si="11"/>
        <v>280.1</v>
      </c>
      <c r="M118" s="12"/>
      <c r="N118" s="11">
        <v>12356.391951647543</v>
      </c>
      <c r="O118" s="11">
        <v>12356.39</v>
      </c>
      <c r="P118" s="11">
        <v>7022.42</v>
      </c>
      <c r="Q118" s="11"/>
      <c r="R118" s="11">
        <f t="shared" si="15"/>
        <v>-5.03</v>
      </c>
      <c r="S118" s="11">
        <v>-2.71</v>
      </c>
      <c r="U118" s="22">
        <f t="shared" si="13"/>
        <v>12351.36</v>
      </c>
      <c r="V118" s="22">
        <f t="shared" si="12"/>
        <v>12351.36</v>
      </c>
      <c r="W118" s="22">
        <f t="shared" si="16"/>
        <v>7019.71</v>
      </c>
      <c r="Y118" s="11"/>
      <c r="Z118" s="11"/>
      <c r="AA118" s="11"/>
      <c r="AB118" s="11"/>
    </row>
    <row r="119" spans="1:28" ht="12.75">
      <c r="A119" s="1" t="s">
        <v>68</v>
      </c>
      <c r="B119" s="1" t="s">
        <v>70</v>
      </c>
      <c r="C119" s="11">
        <v>11590316.488857787</v>
      </c>
      <c r="D119" s="3">
        <v>4716.69</v>
      </c>
      <c r="E119" s="3">
        <v>0</v>
      </c>
      <c r="F119" s="3">
        <f>C119-D119-E119</f>
        <v>11585599.798857788</v>
      </c>
      <c r="G119" s="3">
        <f t="shared" si="14"/>
        <v>0</v>
      </c>
      <c r="H119" s="3">
        <f>D119-G119</f>
        <v>4716.69</v>
      </c>
      <c r="I119" s="3"/>
      <c r="J119" s="26">
        <v>1471.5</v>
      </c>
      <c r="K119" s="26">
        <v>0</v>
      </c>
      <c r="L119" s="26">
        <f t="shared" si="11"/>
        <v>1471.5</v>
      </c>
      <c r="M119" s="12"/>
      <c r="N119" s="11">
        <v>7876.531762730402</v>
      </c>
      <c r="O119" s="11">
        <v>7876.53</v>
      </c>
      <c r="P119" s="11">
        <v>7022.42</v>
      </c>
      <c r="Q119" s="11"/>
      <c r="R119" s="11">
        <f t="shared" si="15"/>
        <v>-3.21</v>
      </c>
      <c r="S119" s="11">
        <v>-2.71</v>
      </c>
      <c r="U119" s="22">
        <f t="shared" si="13"/>
        <v>7873.33</v>
      </c>
      <c r="V119" s="22">
        <f t="shared" si="12"/>
        <v>7873.32</v>
      </c>
      <c r="W119" s="22">
        <f t="shared" si="16"/>
        <v>7019.71</v>
      </c>
      <c r="Y119" s="11"/>
      <c r="Z119" s="11"/>
      <c r="AA119" s="11"/>
      <c r="AB119" s="11"/>
    </row>
    <row r="120" spans="1:28" ht="12.75">
      <c r="A120" s="1" t="s">
        <v>68</v>
      </c>
      <c r="B120" s="1" t="s">
        <v>207</v>
      </c>
      <c r="C120" s="11">
        <v>24004304.46293342</v>
      </c>
      <c r="D120" s="3">
        <v>9768.57</v>
      </c>
      <c r="E120" s="3">
        <v>0</v>
      </c>
      <c r="F120" s="3">
        <f>C120-D120-E120</f>
        <v>23994535.89293342</v>
      </c>
      <c r="G120" s="3">
        <f t="shared" si="14"/>
        <v>0</v>
      </c>
      <c r="H120" s="3">
        <f>D120-G120</f>
        <v>9768.57</v>
      </c>
      <c r="I120" s="3"/>
      <c r="J120" s="26">
        <v>3112.1</v>
      </c>
      <c r="K120" s="26">
        <v>0</v>
      </c>
      <c r="L120" s="26">
        <f t="shared" si="11"/>
        <v>3112.1</v>
      </c>
      <c r="M120" s="12"/>
      <c r="N120" s="11">
        <v>7713.217590351666</v>
      </c>
      <c r="O120" s="11">
        <v>7713.22</v>
      </c>
      <c r="P120" s="11">
        <v>7022.42</v>
      </c>
      <c r="Q120" s="11"/>
      <c r="R120" s="11">
        <f t="shared" si="15"/>
        <v>-3.14</v>
      </c>
      <c r="S120" s="11">
        <v>-2.71</v>
      </c>
      <c r="U120" s="22">
        <f t="shared" si="13"/>
        <v>7710.08</v>
      </c>
      <c r="V120" s="22">
        <f t="shared" si="12"/>
        <v>7710.08</v>
      </c>
      <c r="W120" s="22">
        <f t="shared" si="16"/>
        <v>7019.71</v>
      </c>
      <c r="Y120" s="11"/>
      <c r="Z120" s="11"/>
      <c r="AA120" s="11"/>
      <c r="AB120" s="11"/>
    </row>
    <row r="121" spans="1:28" ht="12.75">
      <c r="A121" s="1" t="s">
        <v>68</v>
      </c>
      <c r="B121" s="1" t="s">
        <v>69</v>
      </c>
      <c r="C121" s="11">
        <v>2605378.4238562165</v>
      </c>
      <c r="D121" s="3">
        <v>1060.26</v>
      </c>
      <c r="E121" s="3">
        <v>0</v>
      </c>
      <c r="F121" s="3">
        <f>C121-D121-E121</f>
        <v>2604318.1638562167</v>
      </c>
      <c r="G121" s="3">
        <f t="shared" si="14"/>
        <v>0</v>
      </c>
      <c r="H121" s="3">
        <f>D121-G121</f>
        <v>1060.26</v>
      </c>
      <c r="I121" s="3"/>
      <c r="J121" s="26">
        <v>214</v>
      </c>
      <c r="K121" s="26">
        <v>0</v>
      </c>
      <c r="L121" s="26">
        <f t="shared" si="11"/>
        <v>214</v>
      </c>
      <c r="M121" s="12"/>
      <c r="N121" s="11">
        <v>12174.665532038394</v>
      </c>
      <c r="O121" s="11">
        <v>12174.67</v>
      </c>
      <c r="P121" s="11">
        <v>7022.42</v>
      </c>
      <c r="Q121" s="11"/>
      <c r="R121" s="11">
        <f t="shared" si="15"/>
        <v>-4.95</v>
      </c>
      <c r="S121" s="11">
        <v>-2.71</v>
      </c>
      <c r="U121" s="22">
        <f t="shared" si="13"/>
        <v>12169.71</v>
      </c>
      <c r="V121" s="22">
        <f t="shared" si="12"/>
        <v>12169.72</v>
      </c>
      <c r="W121" s="22">
        <f t="shared" si="16"/>
        <v>7019.71</v>
      </c>
      <c r="Y121" s="11"/>
      <c r="Z121" s="11"/>
      <c r="AA121" s="11"/>
      <c r="AB121" s="11"/>
    </row>
    <row r="122" spans="1:28" ht="12.75">
      <c r="A122" s="1" t="s">
        <v>68</v>
      </c>
      <c r="B122" s="1" t="s">
        <v>67</v>
      </c>
      <c r="C122" s="11">
        <v>4782907.13725095</v>
      </c>
      <c r="D122" s="3">
        <v>1946.4</v>
      </c>
      <c r="E122" s="3">
        <v>0</v>
      </c>
      <c r="F122" s="3">
        <f>C122-D122-E122</f>
        <v>4780960.737250949</v>
      </c>
      <c r="G122" s="3">
        <f t="shared" si="14"/>
        <v>0</v>
      </c>
      <c r="H122" s="3">
        <f>D122-G122</f>
        <v>1946.4</v>
      </c>
      <c r="I122" s="3"/>
      <c r="J122" s="26">
        <v>574.2</v>
      </c>
      <c r="K122" s="26">
        <v>0</v>
      </c>
      <c r="L122" s="26">
        <f t="shared" si="11"/>
        <v>574.2</v>
      </c>
      <c r="M122" s="12"/>
      <c r="N122" s="11">
        <v>8329.688500959508</v>
      </c>
      <c r="O122" s="11">
        <v>8329.69</v>
      </c>
      <c r="P122" s="11">
        <v>7022.42</v>
      </c>
      <c r="Q122" s="11"/>
      <c r="R122" s="11">
        <f t="shared" si="15"/>
        <v>-3.39</v>
      </c>
      <c r="S122" s="11">
        <v>-2.71</v>
      </c>
      <c r="U122" s="22">
        <f t="shared" si="13"/>
        <v>8326.3</v>
      </c>
      <c r="V122" s="22">
        <f t="shared" si="12"/>
        <v>8326.3</v>
      </c>
      <c r="W122" s="22">
        <f t="shared" si="16"/>
        <v>7019.71</v>
      </c>
      <c r="Y122" s="11"/>
      <c r="Z122" s="11"/>
      <c r="AA122" s="11"/>
      <c r="AB122" s="11"/>
    </row>
    <row r="123" spans="1:28" ht="12.75">
      <c r="A123" s="1" t="s">
        <v>61</v>
      </c>
      <c r="B123" s="1" t="s">
        <v>66</v>
      </c>
      <c r="C123" s="11">
        <v>11448201.736426836</v>
      </c>
      <c r="D123" s="3">
        <v>4658.86</v>
      </c>
      <c r="E123" s="3">
        <v>0</v>
      </c>
      <c r="F123" s="3">
        <f>C123-D123-E123</f>
        <v>11443542.876426836</v>
      </c>
      <c r="G123" s="3">
        <f t="shared" si="14"/>
        <v>0</v>
      </c>
      <c r="H123" s="3">
        <f>D123-G123</f>
        <v>4658.86</v>
      </c>
      <c r="I123" s="3"/>
      <c r="J123" s="26">
        <v>1429.3</v>
      </c>
      <c r="K123" s="26">
        <v>0</v>
      </c>
      <c r="L123" s="26">
        <f t="shared" si="11"/>
        <v>1429.3</v>
      </c>
      <c r="M123" s="12"/>
      <c r="N123" s="11">
        <v>8009.656290790483</v>
      </c>
      <c r="O123" s="11">
        <v>8009.66</v>
      </c>
      <c r="P123" s="11">
        <v>7022.42</v>
      </c>
      <c r="Q123" s="11"/>
      <c r="R123" s="11">
        <f t="shared" si="15"/>
        <v>-3.26</v>
      </c>
      <c r="S123" s="11">
        <v>-2.71</v>
      </c>
      <c r="U123" s="22">
        <f t="shared" si="13"/>
        <v>8006.4</v>
      </c>
      <c r="V123" s="22">
        <f t="shared" si="12"/>
        <v>8006.4</v>
      </c>
      <c r="W123" s="22">
        <f t="shared" si="16"/>
        <v>7019.71</v>
      </c>
      <c r="Y123" s="11"/>
      <c r="Z123" s="11"/>
      <c r="AA123" s="11"/>
      <c r="AB123" s="11"/>
    </row>
    <row r="124" spans="1:28" ht="12.75">
      <c r="A124" s="1" t="s">
        <v>61</v>
      </c>
      <c r="B124" s="1" t="s">
        <v>65</v>
      </c>
      <c r="C124" s="11">
        <v>6751429.6141780885</v>
      </c>
      <c r="D124" s="3">
        <v>2747.5</v>
      </c>
      <c r="E124" s="3">
        <v>0</v>
      </c>
      <c r="F124" s="3">
        <f>C124-D124-E124</f>
        <v>6748682.1141780885</v>
      </c>
      <c r="G124" s="3">
        <f t="shared" si="14"/>
        <v>0</v>
      </c>
      <c r="H124" s="3">
        <f>D124-G124</f>
        <v>2747.5</v>
      </c>
      <c r="I124" s="3"/>
      <c r="J124" s="26">
        <v>799.6</v>
      </c>
      <c r="K124" s="26">
        <v>0</v>
      </c>
      <c r="L124" s="26">
        <f t="shared" si="11"/>
        <v>799.6</v>
      </c>
      <c r="M124" s="12"/>
      <c r="N124" s="11">
        <v>8443.508772108664</v>
      </c>
      <c r="O124" s="11">
        <v>8443.51</v>
      </c>
      <c r="P124" s="11">
        <v>7022.42</v>
      </c>
      <c r="Q124" s="11"/>
      <c r="R124" s="11">
        <f t="shared" si="15"/>
        <v>-3.44</v>
      </c>
      <c r="S124" s="11">
        <v>-2.71</v>
      </c>
      <c r="U124" s="22">
        <f t="shared" si="13"/>
        <v>8440.07</v>
      </c>
      <c r="V124" s="22">
        <f t="shared" si="12"/>
        <v>8440.07</v>
      </c>
      <c r="W124" s="22">
        <f t="shared" si="16"/>
        <v>7019.71</v>
      </c>
      <c r="Y124" s="11"/>
      <c r="Z124" s="11"/>
      <c r="AA124" s="11"/>
      <c r="AB124" s="11"/>
    </row>
    <row r="125" spans="1:28" ht="12.75">
      <c r="A125" s="1" t="s">
        <v>61</v>
      </c>
      <c r="B125" s="1" t="s">
        <v>64</v>
      </c>
      <c r="C125" s="11">
        <v>1915944.7985616704</v>
      </c>
      <c r="D125" s="3">
        <v>779.6999999999999</v>
      </c>
      <c r="E125" s="3">
        <v>0</v>
      </c>
      <c r="F125" s="3">
        <f>C125-D125-E125</f>
        <v>1915165.0985616704</v>
      </c>
      <c r="G125" s="3">
        <f t="shared" si="14"/>
        <v>0</v>
      </c>
      <c r="H125" s="3">
        <f>D125-G125</f>
        <v>779.6999999999999</v>
      </c>
      <c r="I125" s="3"/>
      <c r="J125" s="26">
        <v>133.2</v>
      </c>
      <c r="K125" s="26">
        <v>0</v>
      </c>
      <c r="L125" s="26">
        <f t="shared" si="11"/>
        <v>133.2</v>
      </c>
      <c r="M125" s="12"/>
      <c r="N125" s="11">
        <v>14383.9699591717</v>
      </c>
      <c r="O125" s="11">
        <v>14383.97</v>
      </c>
      <c r="P125" s="11">
        <v>7022.42</v>
      </c>
      <c r="Q125" s="11"/>
      <c r="R125" s="11">
        <f t="shared" si="15"/>
        <v>-5.85</v>
      </c>
      <c r="S125" s="11">
        <v>-2.71</v>
      </c>
      <c r="U125" s="22">
        <f t="shared" si="13"/>
        <v>14378.12</v>
      </c>
      <c r="V125" s="22">
        <f t="shared" si="12"/>
        <v>14378.12</v>
      </c>
      <c r="W125" s="22">
        <f t="shared" si="16"/>
        <v>7019.71</v>
      </c>
      <c r="Y125" s="11"/>
      <c r="Z125" s="11"/>
      <c r="AA125" s="11"/>
      <c r="AB125" s="11"/>
    </row>
    <row r="126" spans="1:28" ht="12.75">
      <c r="A126" s="1" t="s">
        <v>61</v>
      </c>
      <c r="B126" s="1" t="s">
        <v>63</v>
      </c>
      <c r="C126" s="11">
        <v>3596936.1017959015</v>
      </c>
      <c r="D126" s="3">
        <v>1463.78</v>
      </c>
      <c r="E126" s="3">
        <v>0</v>
      </c>
      <c r="F126" s="3">
        <f>C126-D126-E126</f>
        <v>3595472.3217959017</v>
      </c>
      <c r="G126" s="3">
        <f t="shared" si="14"/>
        <v>0</v>
      </c>
      <c r="H126" s="3">
        <f>D126-G126</f>
        <v>1463.78</v>
      </c>
      <c r="I126" s="3"/>
      <c r="J126" s="26">
        <v>394</v>
      </c>
      <c r="K126" s="26">
        <v>0</v>
      </c>
      <c r="L126" s="26">
        <f t="shared" si="11"/>
        <v>394</v>
      </c>
      <c r="M126" s="12"/>
      <c r="N126" s="11">
        <v>9129.27944618249</v>
      </c>
      <c r="O126" s="11">
        <v>9129.28</v>
      </c>
      <c r="P126" s="11">
        <v>7022.42</v>
      </c>
      <c r="Q126" s="11"/>
      <c r="R126" s="11">
        <f t="shared" si="15"/>
        <v>-3.72</v>
      </c>
      <c r="S126" s="11">
        <v>-2.71</v>
      </c>
      <c r="U126" s="22">
        <f t="shared" si="13"/>
        <v>9125.56</v>
      </c>
      <c r="V126" s="22">
        <f t="shared" si="12"/>
        <v>9125.56</v>
      </c>
      <c r="W126" s="22">
        <f t="shared" si="16"/>
        <v>7019.71</v>
      </c>
      <c r="Y126" s="11"/>
      <c r="Z126" s="11"/>
      <c r="AA126" s="11"/>
      <c r="AB126" s="11"/>
    </row>
    <row r="127" spans="1:28" ht="12.75">
      <c r="A127" s="1" t="s">
        <v>61</v>
      </c>
      <c r="B127" s="1" t="s">
        <v>62</v>
      </c>
      <c r="C127" s="11">
        <v>2435073.4981769933</v>
      </c>
      <c r="D127" s="3">
        <v>990.96</v>
      </c>
      <c r="E127" s="3">
        <v>0</v>
      </c>
      <c r="F127" s="3">
        <f>C127-D127-E127</f>
        <v>2434082.5381769934</v>
      </c>
      <c r="G127" s="3">
        <f t="shared" si="14"/>
        <v>0</v>
      </c>
      <c r="H127" s="3">
        <f>D127-G127</f>
        <v>990.96</v>
      </c>
      <c r="I127" s="3"/>
      <c r="J127" s="26">
        <v>198.8</v>
      </c>
      <c r="K127" s="26">
        <v>0</v>
      </c>
      <c r="L127" s="26">
        <f t="shared" si="11"/>
        <v>198.8</v>
      </c>
      <c r="M127" s="12"/>
      <c r="N127" s="11">
        <v>12248.860654813849</v>
      </c>
      <c r="O127" s="11">
        <v>12248.86</v>
      </c>
      <c r="P127" s="11">
        <v>7022.42</v>
      </c>
      <c r="Q127" s="11"/>
      <c r="R127" s="11">
        <f t="shared" si="15"/>
        <v>-4.98</v>
      </c>
      <c r="S127" s="11">
        <v>-2.71</v>
      </c>
      <c r="U127" s="22">
        <f t="shared" si="13"/>
        <v>12243.88</v>
      </c>
      <c r="V127" s="22">
        <f t="shared" si="12"/>
        <v>12243.88</v>
      </c>
      <c r="W127" s="22">
        <f t="shared" si="16"/>
        <v>7019.71</v>
      </c>
      <c r="Y127" s="11"/>
      <c r="Z127" s="11"/>
      <c r="AA127" s="11"/>
      <c r="AB127" s="11"/>
    </row>
    <row r="128" spans="1:28" ht="12.75">
      <c r="A128" s="1" t="s">
        <v>61</v>
      </c>
      <c r="B128" s="1" t="s">
        <v>60</v>
      </c>
      <c r="C128" s="11">
        <v>3398615.042257351</v>
      </c>
      <c r="D128" s="3">
        <v>1383.07</v>
      </c>
      <c r="E128" s="3">
        <v>0</v>
      </c>
      <c r="F128" s="3">
        <f>C128-D128-E128</f>
        <v>3397231.972257351</v>
      </c>
      <c r="G128" s="3">
        <f t="shared" si="14"/>
        <v>0</v>
      </c>
      <c r="H128" s="3">
        <f>D128-G128</f>
        <v>1383.07</v>
      </c>
      <c r="I128" s="3"/>
      <c r="J128" s="26">
        <v>361.5</v>
      </c>
      <c r="K128" s="26">
        <v>0</v>
      </c>
      <c r="L128" s="26">
        <f t="shared" si="11"/>
        <v>361.5</v>
      </c>
      <c r="M128" s="12"/>
      <c r="N128" s="11">
        <v>9401.424736534856</v>
      </c>
      <c r="O128" s="11">
        <v>9401.42</v>
      </c>
      <c r="P128" s="11">
        <v>7022.42</v>
      </c>
      <c r="Q128" s="11"/>
      <c r="R128" s="11">
        <f t="shared" si="15"/>
        <v>-3.83</v>
      </c>
      <c r="S128" s="11">
        <v>-2.71</v>
      </c>
      <c r="U128" s="22">
        <f t="shared" si="13"/>
        <v>9397.6</v>
      </c>
      <c r="V128" s="22">
        <f t="shared" si="12"/>
        <v>9397.59</v>
      </c>
      <c r="W128" s="22">
        <f t="shared" si="16"/>
        <v>7019.71</v>
      </c>
      <c r="Y128" s="11"/>
      <c r="Z128" s="11"/>
      <c r="AA128" s="11"/>
      <c r="AB128" s="11"/>
    </row>
    <row r="129" spans="1:28" ht="12.75">
      <c r="A129" s="1" t="s">
        <v>59</v>
      </c>
      <c r="B129" s="1" t="s">
        <v>59</v>
      </c>
      <c r="C129" s="11">
        <v>2481942.4461749606</v>
      </c>
      <c r="D129" s="3">
        <v>1010.03</v>
      </c>
      <c r="E129" s="3">
        <v>0</v>
      </c>
      <c r="F129" s="3">
        <f>C129-D129-E129</f>
        <v>2480932.416174961</v>
      </c>
      <c r="G129" s="3">
        <f t="shared" si="14"/>
        <v>0</v>
      </c>
      <c r="H129" s="3">
        <f>D129-G129</f>
        <v>1010.03</v>
      </c>
      <c r="I129" s="3"/>
      <c r="J129" s="26">
        <v>171</v>
      </c>
      <c r="K129" s="26">
        <v>0</v>
      </c>
      <c r="L129" s="26">
        <f t="shared" si="11"/>
        <v>171</v>
      </c>
      <c r="M129" s="12"/>
      <c r="N129" s="11">
        <v>14514.283310964682</v>
      </c>
      <c r="O129" s="11">
        <v>14514.28</v>
      </c>
      <c r="P129" s="11">
        <v>7022.42</v>
      </c>
      <c r="Q129" s="11"/>
      <c r="R129" s="11">
        <f t="shared" si="15"/>
        <v>-5.91</v>
      </c>
      <c r="S129" s="11">
        <v>-2.71</v>
      </c>
      <c r="U129" s="22">
        <f t="shared" si="13"/>
        <v>14508.38</v>
      </c>
      <c r="V129" s="22">
        <f t="shared" si="12"/>
        <v>14508.37</v>
      </c>
      <c r="W129" s="22">
        <f t="shared" si="16"/>
        <v>7019.71</v>
      </c>
      <c r="Y129" s="11"/>
      <c r="Z129" s="11"/>
      <c r="AA129" s="11"/>
      <c r="AB129" s="11"/>
    </row>
    <row r="130" spans="1:28" ht="12.75">
      <c r="A130" s="1" t="s">
        <v>59</v>
      </c>
      <c r="B130" s="1" t="s">
        <v>58</v>
      </c>
      <c r="C130" s="11">
        <v>3506750.2853220073</v>
      </c>
      <c r="D130" s="3">
        <v>1427.07</v>
      </c>
      <c r="E130" s="3">
        <v>0</v>
      </c>
      <c r="F130" s="3">
        <f>C130-D130-E130</f>
        <v>3505323.2153220074</v>
      </c>
      <c r="G130" s="3">
        <f t="shared" si="14"/>
        <v>0</v>
      </c>
      <c r="H130" s="3">
        <f>D130-G130</f>
        <v>1427.07</v>
      </c>
      <c r="I130" s="3"/>
      <c r="J130" s="26">
        <v>325</v>
      </c>
      <c r="K130" s="26">
        <v>0</v>
      </c>
      <c r="L130" s="26">
        <f t="shared" si="11"/>
        <v>325</v>
      </c>
      <c r="M130" s="12"/>
      <c r="N130" s="11">
        <v>10790.000877913868</v>
      </c>
      <c r="O130" s="11">
        <v>10790</v>
      </c>
      <c r="P130" s="11">
        <v>7022.42</v>
      </c>
      <c r="Q130" s="11"/>
      <c r="R130" s="11">
        <f t="shared" si="15"/>
        <v>-4.39</v>
      </c>
      <c r="S130" s="11">
        <v>-2.71</v>
      </c>
      <c r="U130" s="22">
        <f t="shared" si="13"/>
        <v>10785.61</v>
      </c>
      <c r="V130" s="22">
        <f t="shared" si="12"/>
        <v>10785.61</v>
      </c>
      <c r="W130" s="22">
        <f t="shared" si="16"/>
        <v>7019.71</v>
      </c>
      <c r="Y130" s="11"/>
      <c r="Z130" s="11"/>
      <c r="AA130" s="11"/>
      <c r="AB130" s="11"/>
    </row>
    <row r="131" spans="1:28" ht="12.75">
      <c r="A131" s="1" t="s">
        <v>56</v>
      </c>
      <c r="B131" s="1" t="s">
        <v>57</v>
      </c>
      <c r="C131" s="11">
        <v>7547678.562260493</v>
      </c>
      <c r="D131" s="3">
        <v>3071.5299999999997</v>
      </c>
      <c r="E131" s="3">
        <v>0</v>
      </c>
      <c r="F131" s="3">
        <f>C131-D131-E131</f>
        <v>7544607.032260492</v>
      </c>
      <c r="G131" s="3">
        <f t="shared" si="14"/>
        <v>0</v>
      </c>
      <c r="H131" s="3">
        <f>D131-G131</f>
        <v>3071.5299999999997</v>
      </c>
      <c r="I131" s="3"/>
      <c r="J131" s="26">
        <v>923.7</v>
      </c>
      <c r="K131" s="26">
        <v>0</v>
      </c>
      <c r="L131" s="26">
        <f t="shared" si="11"/>
        <v>923.7</v>
      </c>
      <c r="M131" s="12"/>
      <c r="N131" s="11">
        <v>8171.136258807505</v>
      </c>
      <c r="O131" s="11">
        <v>8171.14</v>
      </c>
      <c r="P131" s="11">
        <v>7022.42</v>
      </c>
      <c r="Q131" s="11"/>
      <c r="R131" s="11">
        <f t="shared" si="15"/>
        <v>-3.33</v>
      </c>
      <c r="S131" s="11">
        <v>-2.71</v>
      </c>
      <c r="U131" s="22">
        <f t="shared" si="13"/>
        <v>8167.81</v>
      </c>
      <c r="V131" s="22">
        <f t="shared" si="12"/>
        <v>8167.81</v>
      </c>
      <c r="W131" s="22">
        <f t="shared" si="16"/>
        <v>7019.71</v>
      </c>
      <c r="Y131" s="11"/>
      <c r="Z131" s="11"/>
      <c r="AA131" s="11"/>
      <c r="AB131" s="11"/>
    </row>
    <row r="132" spans="1:28" ht="12.75">
      <c r="A132" s="1" t="s">
        <v>56</v>
      </c>
      <c r="B132" s="1" t="s">
        <v>56</v>
      </c>
      <c r="C132" s="11">
        <v>5674412.253489918</v>
      </c>
      <c r="D132" s="3">
        <v>2309.2</v>
      </c>
      <c r="E132" s="3">
        <v>0</v>
      </c>
      <c r="F132" s="3">
        <f>C132-D132-E132</f>
        <v>5672103.053489918</v>
      </c>
      <c r="G132" s="3">
        <f t="shared" si="14"/>
        <v>0</v>
      </c>
      <c r="H132" s="3">
        <f>D132-G132</f>
        <v>2309.2</v>
      </c>
      <c r="I132" s="3"/>
      <c r="J132" s="26">
        <v>664.2</v>
      </c>
      <c r="K132" s="26">
        <v>0</v>
      </c>
      <c r="L132" s="26">
        <f t="shared" si="11"/>
        <v>664.2</v>
      </c>
      <c r="M132" s="12"/>
      <c r="N132" s="11">
        <v>8543.228325037515</v>
      </c>
      <c r="O132" s="11">
        <v>8543.23</v>
      </c>
      <c r="P132" s="11">
        <v>7022.42</v>
      </c>
      <c r="Q132" s="11"/>
      <c r="R132" s="11">
        <f aca="true" t="shared" si="17" ref="R132:R163">ROUND(H132/-L132,2)</f>
        <v>-3.48</v>
      </c>
      <c r="S132" s="11">
        <v>-2.71</v>
      </c>
      <c r="U132" s="22">
        <f t="shared" si="13"/>
        <v>8539.75</v>
      </c>
      <c r="V132" s="22">
        <f t="shared" si="12"/>
        <v>8539.75</v>
      </c>
      <c r="W132" s="22">
        <f aca="true" t="shared" si="18" ref="W132:W163">P132+S132</f>
        <v>7019.71</v>
      </c>
      <c r="Y132" s="11"/>
      <c r="Z132" s="11"/>
      <c r="AA132" s="11"/>
      <c r="AB132" s="11"/>
    </row>
    <row r="133" spans="1:28" ht="12.75">
      <c r="A133" s="1" t="s">
        <v>54</v>
      </c>
      <c r="B133" s="1" t="s">
        <v>55</v>
      </c>
      <c r="C133" s="11">
        <v>4744171.514976013</v>
      </c>
      <c r="D133" s="3">
        <v>1930.65</v>
      </c>
      <c r="E133" s="3">
        <v>0</v>
      </c>
      <c r="F133" s="3">
        <f>C133-D133-E133</f>
        <v>4742240.864976013</v>
      </c>
      <c r="G133" s="3">
        <f t="shared" si="14"/>
        <v>0</v>
      </c>
      <c r="H133" s="3">
        <f>D133-G133</f>
        <v>1930.65</v>
      </c>
      <c r="I133" s="3"/>
      <c r="J133" s="26">
        <v>587.4</v>
      </c>
      <c r="K133" s="26">
        <v>0</v>
      </c>
      <c r="L133" s="26">
        <f aca="true" t="shared" si="19" ref="L133:L182">J133-K133</f>
        <v>587.4</v>
      </c>
      <c r="M133" s="12"/>
      <c r="N133" s="11">
        <v>8076.5602910725465</v>
      </c>
      <c r="O133" s="11">
        <v>8076.56</v>
      </c>
      <c r="P133" s="11">
        <v>7022.42</v>
      </c>
      <c r="Q133" s="11"/>
      <c r="R133" s="11">
        <f t="shared" si="17"/>
        <v>-3.29</v>
      </c>
      <c r="S133" s="11">
        <v>-2.71</v>
      </c>
      <c r="U133" s="22">
        <f t="shared" si="13"/>
        <v>8073.27</v>
      </c>
      <c r="V133" s="22">
        <f aca="true" t="shared" si="20" ref="V133:V181">ROUND(O133+R133,2)</f>
        <v>8073.27</v>
      </c>
      <c r="W133" s="22">
        <f t="shared" si="18"/>
        <v>7019.71</v>
      </c>
      <c r="Y133" s="11"/>
      <c r="Z133" s="11"/>
      <c r="AA133" s="11"/>
      <c r="AB133" s="11"/>
    </row>
    <row r="134" spans="1:28" ht="12.75">
      <c r="A134" s="1" t="s">
        <v>54</v>
      </c>
      <c r="B134" s="1" t="s">
        <v>53</v>
      </c>
      <c r="C134" s="11">
        <v>2929704.170012666</v>
      </c>
      <c r="D134" s="3">
        <v>1192.24</v>
      </c>
      <c r="E134" s="3">
        <v>0</v>
      </c>
      <c r="F134" s="3">
        <f>C134-D134-E134</f>
        <v>2928511.9300126657</v>
      </c>
      <c r="G134" s="3">
        <f t="shared" si="14"/>
        <v>0</v>
      </c>
      <c r="H134" s="3">
        <f>D134-G134</f>
        <v>1192.24</v>
      </c>
      <c r="I134" s="3"/>
      <c r="J134" s="26">
        <v>311</v>
      </c>
      <c r="K134" s="26">
        <v>0</v>
      </c>
      <c r="L134" s="26">
        <f t="shared" si="19"/>
        <v>311</v>
      </c>
      <c r="M134" s="12"/>
      <c r="N134" s="11">
        <v>9420.270643127544</v>
      </c>
      <c r="O134" s="11">
        <v>9420.27</v>
      </c>
      <c r="P134" s="11">
        <v>7022.42</v>
      </c>
      <c r="Q134" s="11"/>
      <c r="R134" s="11">
        <f t="shared" si="17"/>
        <v>-3.83</v>
      </c>
      <c r="S134" s="11">
        <v>-2.71</v>
      </c>
      <c r="U134" s="22">
        <f aca="true" t="shared" si="21" ref="U134:U181">ROUND(F134/J134,2)</f>
        <v>9416.44</v>
      </c>
      <c r="V134" s="22">
        <f t="shared" si="20"/>
        <v>9416.44</v>
      </c>
      <c r="W134" s="22">
        <f t="shared" si="18"/>
        <v>7019.71</v>
      </c>
      <c r="Y134" s="11"/>
      <c r="Z134" s="11"/>
      <c r="AA134" s="11"/>
      <c r="AB134" s="11"/>
    </row>
    <row r="135" spans="1:28" ht="12.75">
      <c r="A135" s="1" t="s">
        <v>52</v>
      </c>
      <c r="B135" s="1" t="s">
        <v>51</v>
      </c>
      <c r="C135" s="11">
        <v>16441026.17485502</v>
      </c>
      <c r="D135" s="3">
        <v>6690.68</v>
      </c>
      <c r="E135" s="3">
        <v>0</v>
      </c>
      <c r="F135" s="3">
        <f>C135-D135-E135</f>
        <v>16434335.49485502</v>
      </c>
      <c r="G135" s="3">
        <f t="shared" si="14"/>
        <v>0</v>
      </c>
      <c r="H135" s="3">
        <f>D135-G135</f>
        <v>6690.68</v>
      </c>
      <c r="I135" s="3"/>
      <c r="J135" s="26">
        <v>1658.4</v>
      </c>
      <c r="K135" s="26">
        <v>0</v>
      </c>
      <c r="L135" s="26">
        <f t="shared" si="19"/>
        <v>1658.4</v>
      </c>
      <c r="M135" s="12"/>
      <c r="N135" s="11">
        <v>9913.78809385855</v>
      </c>
      <c r="O135" s="11">
        <v>9913.79</v>
      </c>
      <c r="P135" s="11">
        <v>7022.42</v>
      </c>
      <c r="Q135" s="11"/>
      <c r="R135" s="11">
        <f t="shared" si="17"/>
        <v>-4.03</v>
      </c>
      <c r="S135" s="11">
        <v>-2.71</v>
      </c>
      <c r="U135" s="22">
        <f t="shared" si="21"/>
        <v>9909.75</v>
      </c>
      <c r="V135" s="22">
        <f t="shared" si="20"/>
        <v>9909.76</v>
      </c>
      <c r="W135" s="22">
        <f t="shared" si="18"/>
        <v>7019.71</v>
      </c>
      <c r="Y135" s="11"/>
      <c r="Z135" s="11"/>
      <c r="AA135" s="11"/>
      <c r="AB135" s="11"/>
    </row>
    <row r="136" spans="1:28" ht="12.75">
      <c r="A136" s="1" t="s">
        <v>47</v>
      </c>
      <c r="B136" s="1" t="s">
        <v>50</v>
      </c>
      <c r="C136" s="11">
        <v>2336996.0397931347</v>
      </c>
      <c r="D136" s="3">
        <v>951.0400000000001</v>
      </c>
      <c r="E136" s="3">
        <v>0</v>
      </c>
      <c r="F136" s="3">
        <f>C136-D136-E136</f>
        <v>2336044.9997931346</v>
      </c>
      <c r="G136" s="3">
        <f t="shared" si="14"/>
        <v>10.84</v>
      </c>
      <c r="H136" s="3">
        <f>D136-G136</f>
        <v>940.2</v>
      </c>
      <c r="I136" s="3"/>
      <c r="J136" s="26">
        <v>193.4</v>
      </c>
      <c r="K136" s="26">
        <v>4</v>
      </c>
      <c r="L136" s="26">
        <f t="shared" si="19"/>
        <v>189.4</v>
      </c>
      <c r="M136" s="12"/>
      <c r="N136" s="11">
        <v>12083.743742467086</v>
      </c>
      <c r="O136" s="11">
        <v>12190.64</v>
      </c>
      <c r="P136" s="11">
        <v>7022.42</v>
      </c>
      <c r="Q136" s="11"/>
      <c r="R136" s="11">
        <f t="shared" si="17"/>
        <v>-4.96</v>
      </c>
      <c r="S136" s="11">
        <v>-2.71</v>
      </c>
      <c r="U136" s="22">
        <f t="shared" si="21"/>
        <v>12078.83</v>
      </c>
      <c r="V136" s="22">
        <f t="shared" si="20"/>
        <v>12185.68</v>
      </c>
      <c r="W136" s="22">
        <f t="shared" si="18"/>
        <v>7019.71</v>
      </c>
      <c r="Y136" s="11"/>
      <c r="Z136" s="11"/>
      <c r="AA136" s="11"/>
      <c r="AB136" s="11"/>
    </row>
    <row r="137" spans="1:28" ht="12.75">
      <c r="A137" s="1" t="s">
        <v>47</v>
      </c>
      <c r="B137" s="1" t="s">
        <v>49</v>
      </c>
      <c r="C137" s="11">
        <v>11390684.315983508</v>
      </c>
      <c r="D137" s="3">
        <v>4635.45</v>
      </c>
      <c r="E137" s="3">
        <v>0</v>
      </c>
      <c r="F137" s="3">
        <f>C137-D137-E137</f>
        <v>11386048.865983509</v>
      </c>
      <c r="G137" s="3">
        <f t="shared" si="14"/>
        <v>0</v>
      </c>
      <c r="H137" s="3">
        <f>D137-G137</f>
        <v>4635.45</v>
      </c>
      <c r="I137" s="3"/>
      <c r="J137" s="26">
        <v>1483.3999999999999</v>
      </c>
      <c r="K137" s="26">
        <v>0</v>
      </c>
      <c r="L137" s="26">
        <f t="shared" si="19"/>
        <v>1483.3999999999999</v>
      </c>
      <c r="M137" s="12"/>
      <c r="N137" s="11">
        <v>7678.767908846911</v>
      </c>
      <c r="O137" s="11">
        <v>7678.77</v>
      </c>
      <c r="P137" s="11">
        <v>7022.42</v>
      </c>
      <c r="Q137" s="11"/>
      <c r="R137" s="11">
        <f t="shared" si="17"/>
        <v>-3.12</v>
      </c>
      <c r="S137" s="11">
        <v>-2.71</v>
      </c>
      <c r="U137" s="22">
        <f t="shared" si="21"/>
        <v>7675.64</v>
      </c>
      <c r="V137" s="22">
        <f t="shared" si="20"/>
        <v>7675.65</v>
      </c>
      <c r="W137" s="22">
        <f t="shared" si="18"/>
        <v>7019.71</v>
      </c>
      <c r="Y137" s="11"/>
      <c r="Z137" s="11"/>
      <c r="AA137" s="11"/>
      <c r="AB137" s="11"/>
    </row>
    <row r="138" spans="1:28" ht="12.75">
      <c r="A138" s="1" t="s">
        <v>47</v>
      </c>
      <c r="B138" s="1" t="s">
        <v>48</v>
      </c>
      <c r="C138" s="11">
        <v>2817997.4365720204</v>
      </c>
      <c r="D138" s="3">
        <v>1146.79</v>
      </c>
      <c r="E138" s="3">
        <v>0</v>
      </c>
      <c r="F138" s="3">
        <f>C138-D138-E138</f>
        <v>2816850.6465720204</v>
      </c>
      <c r="G138" s="3">
        <f t="shared" si="14"/>
        <v>0</v>
      </c>
      <c r="H138" s="3">
        <f>D138-G138</f>
        <v>1146.79</v>
      </c>
      <c r="I138" s="3"/>
      <c r="J138" s="26">
        <v>287.8</v>
      </c>
      <c r="K138" s="26">
        <v>0</v>
      </c>
      <c r="L138" s="26">
        <f t="shared" si="19"/>
        <v>287.8</v>
      </c>
      <c r="M138" s="12"/>
      <c r="N138" s="11">
        <v>9791.512983224531</v>
      </c>
      <c r="O138" s="11">
        <v>9791.51</v>
      </c>
      <c r="P138" s="11">
        <v>7022.42</v>
      </c>
      <c r="Q138" s="11"/>
      <c r="R138" s="11">
        <f t="shared" si="17"/>
        <v>-3.98</v>
      </c>
      <c r="S138" s="11">
        <v>-2.71</v>
      </c>
      <c r="U138" s="22">
        <f t="shared" si="21"/>
        <v>9787.53</v>
      </c>
      <c r="V138" s="22">
        <f t="shared" si="20"/>
        <v>9787.53</v>
      </c>
      <c r="W138" s="22">
        <f t="shared" si="18"/>
        <v>7019.71</v>
      </c>
      <c r="Y138" s="11"/>
      <c r="Z138" s="11"/>
      <c r="AA138" s="11"/>
      <c r="AB138" s="11"/>
    </row>
    <row r="139" spans="1:28" ht="12.75">
      <c r="A139" s="1" t="s">
        <v>47</v>
      </c>
      <c r="B139" s="1" t="s">
        <v>46</v>
      </c>
      <c r="C139" s="11">
        <v>2575590.4846843015</v>
      </c>
      <c r="D139" s="3">
        <v>1048.13</v>
      </c>
      <c r="E139" s="3">
        <v>0</v>
      </c>
      <c r="F139" s="3">
        <f>C139-D139-E139</f>
        <v>2574542.3546843017</v>
      </c>
      <c r="G139" s="3">
        <f t="shared" si="14"/>
        <v>0</v>
      </c>
      <c r="H139" s="3">
        <f>D139-G139</f>
        <v>1048.13</v>
      </c>
      <c r="I139" s="3"/>
      <c r="J139" s="26">
        <v>237.6</v>
      </c>
      <c r="K139" s="26">
        <v>0</v>
      </c>
      <c r="L139" s="26">
        <f t="shared" si="19"/>
        <v>237.6</v>
      </c>
      <c r="M139" s="12"/>
      <c r="N139" s="11">
        <v>10840.027292442346</v>
      </c>
      <c r="O139" s="11">
        <v>10840.03</v>
      </c>
      <c r="P139" s="11">
        <v>7022.42</v>
      </c>
      <c r="Q139" s="11"/>
      <c r="R139" s="11">
        <f t="shared" si="17"/>
        <v>-4.41</v>
      </c>
      <c r="S139" s="11">
        <v>-2.71</v>
      </c>
      <c r="U139" s="22">
        <f t="shared" si="21"/>
        <v>10835.62</v>
      </c>
      <c r="V139" s="22">
        <f t="shared" si="20"/>
        <v>10835.62</v>
      </c>
      <c r="W139" s="22">
        <f t="shared" si="18"/>
        <v>7019.71</v>
      </c>
      <c r="Y139" s="11"/>
      <c r="Z139" s="11"/>
      <c r="AA139" s="11"/>
      <c r="AB139" s="11"/>
    </row>
    <row r="140" spans="1:28" ht="12.75">
      <c r="A140" s="1" t="s">
        <v>44</v>
      </c>
      <c r="B140" s="1" t="s">
        <v>45</v>
      </c>
      <c r="C140" s="11">
        <v>131959252.48834111</v>
      </c>
      <c r="D140" s="3">
        <v>53700.89</v>
      </c>
      <c r="E140" s="3">
        <v>0</v>
      </c>
      <c r="F140" s="3">
        <f>C140-D140-E140</f>
        <v>131905551.5983411</v>
      </c>
      <c r="G140" s="3">
        <f t="shared" si="14"/>
        <v>8.129999999999999</v>
      </c>
      <c r="H140" s="3">
        <f>D140-G140</f>
        <v>53692.76</v>
      </c>
      <c r="I140" s="3"/>
      <c r="J140" s="26">
        <v>16746</v>
      </c>
      <c r="K140" s="26">
        <v>3</v>
      </c>
      <c r="L140" s="26">
        <f t="shared" si="19"/>
        <v>16743</v>
      </c>
      <c r="M140" s="12"/>
      <c r="N140" s="11">
        <v>7880.046129722985</v>
      </c>
      <c r="O140" s="11">
        <v>7880.2</v>
      </c>
      <c r="P140" s="11">
        <v>7022.42</v>
      </c>
      <c r="Q140" s="11"/>
      <c r="R140" s="11">
        <f t="shared" si="17"/>
        <v>-3.21</v>
      </c>
      <c r="S140" s="11">
        <v>-2.71</v>
      </c>
      <c r="U140" s="22">
        <f t="shared" si="21"/>
        <v>7876.84</v>
      </c>
      <c r="V140" s="22">
        <f t="shared" si="20"/>
        <v>7876.99</v>
      </c>
      <c r="W140" s="22">
        <f t="shared" si="18"/>
        <v>7019.71</v>
      </c>
      <c r="Y140" s="11"/>
      <c r="Z140" s="11"/>
      <c r="AA140" s="11"/>
      <c r="AB140" s="11"/>
    </row>
    <row r="141" spans="1:28" ht="12.75">
      <c r="A141" s="1" t="s">
        <v>44</v>
      </c>
      <c r="B141" s="1" t="s">
        <v>43</v>
      </c>
      <c r="C141" s="11">
        <v>68634048.16631073</v>
      </c>
      <c r="D141" s="3">
        <v>27930.66</v>
      </c>
      <c r="E141" s="3">
        <v>0</v>
      </c>
      <c r="F141" s="3">
        <f>C141-D141-E141</f>
        <v>68606117.50631073</v>
      </c>
      <c r="G141" s="3">
        <f t="shared" si="14"/>
        <v>46.07</v>
      </c>
      <c r="H141" s="3">
        <f>D141-G141</f>
        <v>27884.59</v>
      </c>
      <c r="I141" s="3"/>
      <c r="J141" s="26">
        <v>9430.8</v>
      </c>
      <c r="K141" s="26">
        <v>17</v>
      </c>
      <c r="L141" s="26">
        <f t="shared" si="19"/>
        <v>9413.8</v>
      </c>
      <c r="M141" s="12"/>
      <c r="N141" s="11">
        <v>7277.648573430752</v>
      </c>
      <c r="O141" s="11">
        <v>7278.11</v>
      </c>
      <c r="P141" s="11">
        <v>7022.42</v>
      </c>
      <c r="Q141" s="11"/>
      <c r="R141" s="11">
        <f t="shared" si="17"/>
        <v>-2.96</v>
      </c>
      <c r="S141" s="11">
        <v>-2.71</v>
      </c>
      <c r="U141" s="22">
        <f t="shared" si="21"/>
        <v>7274.69</v>
      </c>
      <c r="V141" s="22">
        <f t="shared" si="20"/>
        <v>7275.15</v>
      </c>
      <c r="W141" s="22">
        <f t="shared" si="18"/>
        <v>7019.71</v>
      </c>
      <c r="Y141" s="11"/>
      <c r="Z141" s="11"/>
      <c r="AA141" s="11"/>
      <c r="AB141" s="11"/>
    </row>
    <row r="142" spans="1:28" ht="12.75">
      <c r="A142" s="1" t="s">
        <v>41</v>
      </c>
      <c r="B142" s="1" t="s">
        <v>42</v>
      </c>
      <c r="C142" s="11">
        <v>5490083.884317762</v>
      </c>
      <c r="D142" s="3">
        <v>2234.19</v>
      </c>
      <c r="E142" s="3">
        <v>0</v>
      </c>
      <c r="F142" s="3">
        <f>C142-D142-E142</f>
        <v>5487849.694317762</v>
      </c>
      <c r="G142" s="3">
        <f t="shared" si="14"/>
        <v>0</v>
      </c>
      <c r="H142" s="3">
        <f>D142-G142</f>
        <v>2234.19</v>
      </c>
      <c r="I142" s="3"/>
      <c r="J142" s="26">
        <v>691.2</v>
      </c>
      <c r="K142" s="26">
        <v>0</v>
      </c>
      <c r="L142" s="26">
        <f t="shared" si="19"/>
        <v>691.2</v>
      </c>
      <c r="M142" s="12"/>
      <c r="N142" s="11">
        <v>7942.829693746762</v>
      </c>
      <c r="O142" s="11">
        <v>7942.83</v>
      </c>
      <c r="P142" s="11">
        <v>7022.42</v>
      </c>
      <c r="Q142" s="11"/>
      <c r="R142" s="11">
        <f t="shared" si="17"/>
        <v>-3.23</v>
      </c>
      <c r="S142" s="11">
        <v>-2.71</v>
      </c>
      <c r="U142" s="22">
        <f t="shared" si="21"/>
        <v>7939.6</v>
      </c>
      <c r="V142" s="22">
        <f t="shared" si="20"/>
        <v>7939.6</v>
      </c>
      <c r="W142" s="22">
        <f t="shared" si="18"/>
        <v>7019.71</v>
      </c>
      <c r="Y142" s="11"/>
      <c r="Z142" s="11"/>
      <c r="AA142" s="11"/>
      <c r="AB142" s="11"/>
    </row>
    <row r="143" spans="1:28" ht="12.75">
      <c r="A143" s="1" t="s">
        <v>41</v>
      </c>
      <c r="B143" s="1" t="s">
        <v>40</v>
      </c>
      <c r="C143" s="11">
        <v>3940529.015324392</v>
      </c>
      <c r="D143" s="3">
        <v>1603.6</v>
      </c>
      <c r="E143" s="3">
        <v>0</v>
      </c>
      <c r="F143" s="3">
        <f>C143-D143-E143</f>
        <v>3938925.415324392</v>
      </c>
      <c r="G143" s="3">
        <f t="shared" si="14"/>
        <v>0</v>
      </c>
      <c r="H143" s="3">
        <f>D143-G143</f>
        <v>1603.6</v>
      </c>
      <c r="I143" s="3"/>
      <c r="J143" s="26">
        <v>487.90000000000003</v>
      </c>
      <c r="K143" s="26">
        <v>0</v>
      </c>
      <c r="L143" s="26">
        <f t="shared" si="19"/>
        <v>487.90000000000003</v>
      </c>
      <c r="M143" s="12"/>
      <c r="N143" s="11">
        <v>8076.509562050403</v>
      </c>
      <c r="O143" s="11">
        <v>8076.51</v>
      </c>
      <c r="P143" s="11">
        <v>7022.42</v>
      </c>
      <c r="Q143" s="11"/>
      <c r="R143" s="11">
        <f t="shared" si="17"/>
        <v>-3.29</v>
      </c>
      <c r="S143" s="11">
        <v>-2.71</v>
      </c>
      <c r="U143" s="22">
        <f t="shared" si="21"/>
        <v>8073.22</v>
      </c>
      <c r="V143" s="22">
        <f t="shared" si="20"/>
        <v>8073.22</v>
      </c>
      <c r="W143" s="22">
        <f t="shared" si="18"/>
        <v>7019.71</v>
      </c>
      <c r="Y143" s="11"/>
      <c r="Z143" s="11"/>
      <c r="AA143" s="11"/>
      <c r="AB143" s="11"/>
    </row>
    <row r="144" spans="1:28" ht="12.75">
      <c r="A144" s="1" t="s">
        <v>37</v>
      </c>
      <c r="B144" s="1" t="s">
        <v>39</v>
      </c>
      <c r="C144" s="11">
        <v>3789215.51969868</v>
      </c>
      <c r="D144" s="3">
        <v>1542.03</v>
      </c>
      <c r="E144" s="3">
        <v>0</v>
      </c>
      <c r="F144" s="3">
        <f>C144-D144-E144</f>
        <v>3787673.48969868</v>
      </c>
      <c r="G144" s="3">
        <f t="shared" si="14"/>
        <v>1.355</v>
      </c>
      <c r="H144" s="3">
        <f>D144-G144</f>
        <v>1540.675</v>
      </c>
      <c r="I144" s="3"/>
      <c r="J144" s="26">
        <v>438.90000000000003</v>
      </c>
      <c r="K144" s="26">
        <v>0.5</v>
      </c>
      <c r="L144" s="26">
        <f t="shared" si="19"/>
        <v>438.40000000000003</v>
      </c>
      <c r="M144" s="12"/>
      <c r="N144" s="11">
        <v>8633.437046476827</v>
      </c>
      <c r="O144" s="11">
        <v>8635.27</v>
      </c>
      <c r="P144" s="11">
        <v>7022.42</v>
      </c>
      <c r="Q144" s="11"/>
      <c r="R144" s="11">
        <f t="shared" si="17"/>
        <v>-3.51</v>
      </c>
      <c r="S144" s="11">
        <v>-2.71</v>
      </c>
      <c r="U144" s="22">
        <f t="shared" si="21"/>
        <v>8629.92</v>
      </c>
      <c r="V144" s="22">
        <f t="shared" si="20"/>
        <v>8631.76</v>
      </c>
      <c r="W144" s="22">
        <f t="shared" si="18"/>
        <v>7019.71</v>
      </c>
      <c r="Y144" s="11"/>
      <c r="Z144" s="11"/>
      <c r="AA144" s="11"/>
      <c r="AB144" s="11"/>
    </row>
    <row r="145" spans="1:28" ht="12.75">
      <c r="A145" s="1" t="s">
        <v>37</v>
      </c>
      <c r="B145" s="1" t="s">
        <v>38</v>
      </c>
      <c r="C145" s="11">
        <v>8615775.21221465</v>
      </c>
      <c r="D145" s="3">
        <v>3506.2000000000003</v>
      </c>
      <c r="E145" s="3">
        <v>0</v>
      </c>
      <c r="F145" s="3">
        <f>C145-D145-E145</f>
        <v>8612269.012214651</v>
      </c>
      <c r="G145" s="3">
        <f t="shared" si="14"/>
        <v>331.975</v>
      </c>
      <c r="H145" s="3">
        <f>D145-G145</f>
        <v>3174.2250000000004</v>
      </c>
      <c r="I145" s="3"/>
      <c r="J145" s="26">
        <v>1114</v>
      </c>
      <c r="K145" s="26">
        <v>122.5</v>
      </c>
      <c r="L145" s="26">
        <f t="shared" si="19"/>
        <v>991.5</v>
      </c>
      <c r="M145" s="12"/>
      <c r="N145" s="11">
        <v>7734.089059438645</v>
      </c>
      <c r="O145" s="11">
        <v>7822.02</v>
      </c>
      <c r="P145" s="11">
        <v>7022.42</v>
      </c>
      <c r="Q145" s="11"/>
      <c r="R145" s="11">
        <f t="shared" si="17"/>
        <v>-3.2</v>
      </c>
      <c r="S145" s="11">
        <v>-2.71</v>
      </c>
      <c r="U145" s="22">
        <f t="shared" si="21"/>
        <v>7730.94</v>
      </c>
      <c r="V145" s="22">
        <f t="shared" si="20"/>
        <v>7818.82</v>
      </c>
      <c r="W145" s="22">
        <f t="shared" si="18"/>
        <v>7019.71</v>
      </c>
      <c r="Y145" s="11"/>
      <c r="Z145" s="11"/>
      <c r="AA145" s="11"/>
      <c r="AB145" s="11"/>
    </row>
    <row r="146" spans="1:28" ht="12.75">
      <c r="A146" s="1" t="s">
        <v>37</v>
      </c>
      <c r="B146" s="1" t="s">
        <v>36</v>
      </c>
      <c r="C146" s="11">
        <v>3548853.2548581567</v>
      </c>
      <c r="D146" s="3">
        <v>1444.21</v>
      </c>
      <c r="E146" s="3">
        <v>0</v>
      </c>
      <c r="F146" s="3">
        <f>C146-D146-E146</f>
        <v>3547409.0448581567</v>
      </c>
      <c r="G146" s="3">
        <f t="shared" si="14"/>
        <v>0</v>
      </c>
      <c r="H146" s="3">
        <f>D146-G146</f>
        <v>1444.21</v>
      </c>
      <c r="I146" s="3"/>
      <c r="J146" s="26">
        <v>406.79999999999995</v>
      </c>
      <c r="K146" s="26">
        <v>0</v>
      </c>
      <c r="L146" s="26">
        <f t="shared" si="19"/>
        <v>406.79999999999995</v>
      </c>
      <c r="M146" s="12"/>
      <c r="N146" s="11">
        <v>8723.828060123296</v>
      </c>
      <c r="O146" s="11">
        <v>8723.83</v>
      </c>
      <c r="P146" s="11">
        <v>7022.42</v>
      </c>
      <c r="Q146" s="11"/>
      <c r="R146" s="11">
        <f t="shared" si="17"/>
        <v>-3.55</v>
      </c>
      <c r="S146" s="11">
        <v>-2.71</v>
      </c>
      <c r="U146" s="22">
        <f t="shared" si="21"/>
        <v>8720.28</v>
      </c>
      <c r="V146" s="22">
        <f t="shared" si="20"/>
        <v>8720.28</v>
      </c>
      <c r="W146" s="22">
        <f t="shared" si="18"/>
        <v>7019.71</v>
      </c>
      <c r="Y146" s="11"/>
      <c r="Z146" s="11"/>
      <c r="AA146" s="11"/>
      <c r="AB146" s="11"/>
    </row>
    <row r="147" spans="1:28" ht="12.75">
      <c r="A147" s="1" t="s">
        <v>33</v>
      </c>
      <c r="B147" s="1" t="s">
        <v>35</v>
      </c>
      <c r="C147" s="11">
        <v>3871450.5098394533</v>
      </c>
      <c r="D147" s="3">
        <v>1575.49</v>
      </c>
      <c r="E147" s="3">
        <v>0</v>
      </c>
      <c r="F147" s="3">
        <f>C147-D147-E147</f>
        <v>3869875.019839453</v>
      </c>
      <c r="G147" s="3">
        <f t="shared" si="14"/>
        <v>0</v>
      </c>
      <c r="H147" s="3">
        <f>D147-G147</f>
        <v>1575.49</v>
      </c>
      <c r="I147" s="3"/>
      <c r="J147" s="26">
        <v>401.8</v>
      </c>
      <c r="K147" s="26">
        <v>0</v>
      </c>
      <c r="L147" s="26">
        <f t="shared" si="19"/>
        <v>401.8</v>
      </c>
      <c r="M147" s="12"/>
      <c r="N147" s="11">
        <v>9635.267570531243</v>
      </c>
      <c r="O147" s="11">
        <v>9635.27</v>
      </c>
      <c r="P147" s="11">
        <v>7022.42</v>
      </c>
      <c r="Q147" s="11"/>
      <c r="R147" s="11">
        <f t="shared" si="17"/>
        <v>-3.92</v>
      </c>
      <c r="S147" s="11">
        <v>-2.71</v>
      </c>
      <c r="U147" s="22">
        <f t="shared" si="21"/>
        <v>9631.35</v>
      </c>
      <c r="V147" s="22">
        <f t="shared" si="20"/>
        <v>9631.35</v>
      </c>
      <c r="W147" s="22">
        <f t="shared" si="18"/>
        <v>7019.71</v>
      </c>
      <c r="Y147" s="11"/>
      <c r="Z147" s="11"/>
      <c r="AA147" s="11"/>
      <c r="AB147" s="11"/>
    </row>
    <row r="148" spans="1:28" ht="12.75">
      <c r="A148" s="1" t="s">
        <v>33</v>
      </c>
      <c r="B148" s="1" t="s">
        <v>34</v>
      </c>
      <c r="C148" s="11">
        <v>19691450.84101983</v>
      </c>
      <c r="D148" s="3">
        <v>8013.45</v>
      </c>
      <c r="E148" s="3">
        <v>0</v>
      </c>
      <c r="F148" s="3">
        <f>C148-D148-E148</f>
        <v>19683437.391019832</v>
      </c>
      <c r="G148" s="3">
        <f t="shared" si="14"/>
        <v>0</v>
      </c>
      <c r="H148" s="3">
        <f>D148-G148</f>
        <v>8013.45</v>
      </c>
      <c r="I148" s="3"/>
      <c r="J148" s="26">
        <v>2576.5</v>
      </c>
      <c r="K148" s="26">
        <v>0</v>
      </c>
      <c r="L148" s="26">
        <f t="shared" si="19"/>
        <v>2576.5</v>
      </c>
      <c r="M148" s="12"/>
      <c r="N148" s="11">
        <v>7642.713143001375</v>
      </c>
      <c r="O148" s="11">
        <v>7642.71</v>
      </c>
      <c r="P148" s="11">
        <v>7022.42</v>
      </c>
      <c r="Q148" s="11"/>
      <c r="R148" s="11">
        <f t="shared" si="17"/>
        <v>-3.11</v>
      </c>
      <c r="S148" s="11">
        <v>-2.71</v>
      </c>
      <c r="U148" s="22">
        <f t="shared" si="21"/>
        <v>7639.6</v>
      </c>
      <c r="V148" s="22">
        <f t="shared" si="20"/>
        <v>7639.6</v>
      </c>
      <c r="W148" s="22">
        <f t="shared" si="18"/>
        <v>7019.71</v>
      </c>
      <c r="Y148" s="11"/>
      <c r="Z148" s="11"/>
      <c r="AA148" s="11"/>
      <c r="AB148" s="11"/>
    </row>
    <row r="149" spans="1:28" ht="12.75">
      <c r="A149" s="1" t="s">
        <v>33</v>
      </c>
      <c r="B149" s="1" t="s">
        <v>32</v>
      </c>
      <c r="C149" s="11">
        <v>3597068.490580724</v>
      </c>
      <c r="D149" s="3">
        <v>1463.83</v>
      </c>
      <c r="E149" s="3">
        <v>0</v>
      </c>
      <c r="F149" s="3">
        <f>C149-D149-E149</f>
        <v>3595604.660580724</v>
      </c>
      <c r="G149" s="3">
        <f t="shared" si="14"/>
        <v>0</v>
      </c>
      <c r="H149" s="3">
        <f>D149-G149</f>
        <v>1463.83</v>
      </c>
      <c r="I149" s="3"/>
      <c r="J149" s="26">
        <v>341.90000000000003</v>
      </c>
      <c r="K149" s="26">
        <v>0</v>
      </c>
      <c r="L149" s="26">
        <f t="shared" si="19"/>
        <v>341.90000000000003</v>
      </c>
      <c r="M149" s="12"/>
      <c r="N149" s="11">
        <v>10520.820387776319</v>
      </c>
      <c r="O149" s="11">
        <v>10520.82</v>
      </c>
      <c r="P149" s="11">
        <v>7022.42</v>
      </c>
      <c r="Q149" s="11"/>
      <c r="R149" s="11">
        <f t="shared" si="17"/>
        <v>-4.28</v>
      </c>
      <c r="S149" s="11">
        <v>-2.71</v>
      </c>
      <c r="U149" s="22">
        <f t="shared" si="21"/>
        <v>10516.54</v>
      </c>
      <c r="V149" s="22">
        <f t="shared" si="20"/>
        <v>10516.54</v>
      </c>
      <c r="W149" s="22">
        <f t="shared" si="18"/>
        <v>7019.71</v>
      </c>
      <c r="Y149" s="11"/>
      <c r="Z149" s="11"/>
      <c r="AA149" s="11"/>
      <c r="AB149" s="11"/>
    </row>
    <row r="150" spans="1:28" ht="12.75">
      <c r="A150" s="1" t="s">
        <v>30</v>
      </c>
      <c r="B150" s="1" t="s">
        <v>208</v>
      </c>
      <c r="C150" s="11">
        <v>1751328.8365599955</v>
      </c>
      <c r="D150" s="3">
        <v>712.71</v>
      </c>
      <c r="E150" s="3">
        <v>0</v>
      </c>
      <c r="F150" s="3">
        <f>C150-D150-E150</f>
        <v>1750616.1265599956</v>
      </c>
      <c r="G150" s="3">
        <f t="shared" si="14"/>
        <v>0</v>
      </c>
      <c r="H150" s="3">
        <f>D150-G150</f>
        <v>712.71</v>
      </c>
      <c r="I150" s="3"/>
      <c r="J150" s="26">
        <v>123.4</v>
      </c>
      <c r="K150" s="26">
        <v>0</v>
      </c>
      <c r="L150" s="26">
        <f t="shared" si="19"/>
        <v>123.4</v>
      </c>
      <c r="M150" s="12"/>
      <c r="N150" s="11">
        <v>14192.29203046998</v>
      </c>
      <c r="O150" s="11">
        <v>14192.29</v>
      </c>
      <c r="P150" s="11">
        <v>7022.42</v>
      </c>
      <c r="Q150" s="11"/>
      <c r="R150" s="11">
        <f t="shared" si="17"/>
        <v>-5.78</v>
      </c>
      <c r="S150" s="11">
        <v>-2.71</v>
      </c>
      <c r="U150" s="22">
        <f t="shared" si="21"/>
        <v>14186.52</v>
      </c>
      <c r="V150" s="22">
        <f t="shared" si="20"/>
        <v>14186.51</v>
      </c>
      <c r="W150" s="22">
        <f t="shared" si="18"/>
        <v>7019.71</v>
      </c>
      <c r="Y150" s="11"/>
      <c r="Z150" s="11"/>
      <c r="AA150" s="11"/>
      <c r="AB150" s="11"/>
    </row>
    <row r="151" spans="1:28" ht="12.75">
      <c r="A151" s="1" t="s">
        <v>30</v>
      </c>
      <c r="B151" s="1" t="s">
        <v>31</v>
      </c>
      <c r="C151" s="11">
        <v>2938343.4055726053</v>
      </c>
      <c r="D151" s="3">
        <v>1195.76</v>
      </c>
      <c r="E151" s="3">
        <v>0</v>
      </c>
      <c r="F151" s="3">
        <f>C151-D151-E151</f>
        <v>2937147.6455726055</v>
      </c>
      <c r="G151" s="3">
        <f t="shared" si="14"/>
        <v>0</v>
      </c>
      <c r="H151" s="3">
        <f>D151-G151</f>
        <v>1195.76</v>
      </c>
      <c r="I151" s="3"/>
      <c r="J151" s="26">
        <v>219.9</v>
      </c>
      <c r="K151" s="26">
        <v>0</v>
      </c>
      <c r="L151" s="26">
        <f t="shared" si="19"/>
        <v>219.9</v>
      </c>
      <c r="M151" s="12"/>
      <c r="N151" s="11">
        <v>13362.180107196931</v>
      </c>
      <c r="O151" s="11">
        <v>13362.18</v>
      </c>
      <c r="P151" s="11">
        <v>7022.42</v>
      </c>
      <c r="Q151" s="11"/>
      <c r="R151" s="11">
        <f t="shared" si="17"/>
        <v>-5.44</v>
      </c>
      <c r="S151" s="11">
        <v>-2.71</v>
      </c>
      <c r="U151" s="22">
        <f t="shared" si="21"/>
        <v>13356.74</v>
      </c>
      <c r="V151" s="22">
        <f t="shared" si="20"/>
        <v>13356.74</v>
      </c>
      <c r="W151" s="22">
        <f t="shared" si="18"/>
        <v>7019.71</v>
      </c>
      <c r="Y151" s="11"/>
      <c r="Z151" s="11"/>
      <c r="AA151" s="11"/>
      <c r="AB151" s="11"/>
    </row>
    <row r="152" spans="1:28" ht="12.75">
      <c r="A152" s="1" t="s">
        <v>30</v>
      </c>
      <c r="B152" s="1" t="s">
        <v>29</v>
      </c>
      <c r="C152" s="11">
        <v>5731033.385313623</v>
      </c>
      <c r="D152" s="3">
        <v>2335.66</v>
      </c>
      <c r="E152" s="3">
        <v>0</v>
      </c>
      <c r="F152" s="3">
        <f>C152-D152-E152</f>
        <v>5728697.7253136225</v>
      </c>
      <c r="G152" s="3">
        <f t="shared" si="14"/>
        <v>13.55</v>
      </c>
      <c r="H152" s="3">
        <f>D152-G152</f>
        <v>2322.1099999999997</v>
      </c>
      <c r="I152" s="3"/>
      <c r="J152" s="26">
        <v>648.5999999999999</v>
      </c>
      <c r="K152" s="26">
        <v>5</v>
      </c>
      <c r="L152" s="26">
        <f t="shared" si="19"/>
        <v>643.5999999999999</v>
      </c>
      <c r="M152" s="12"/>
      <c r="N152" s="11">
        <v>8836.005836129545</v>
      </c>
      <c r="O152" s="11">
        <v>8850.1</v>
      </c>
      <c r="P152" s="11">
        <v>7022.42</v>
      </c>
      <c r="Q152" s="11"/>
      <c r="R152" s="11">
        <f t="shared" si="17"/>
        <v>-3.61</v>
      </c>
      <c r="S152" s="11">
        <v>-2.71</v>
      </c>
      <c r="U152" s="22">
        <f t="shared" si="21"/>
        <v>8832.4</v>
      </c>
      <c r="V152" s="22">
        <f t="shared" si="20"/>
        <v>8846.49</v>
      </c>
      <c r="W152" s="22">
        <f t="shared" si="18"/>
        <v>7019.71</v>
      </c>
      <c r="Y152" s="11"/>
      <c r="Z152" s="11"/>
      <c r="AA152" s="11"/>
      <c r="AB152" s="11"/>
    </row>
    <row r="153" spans="1:28" ht="12.75">
      <c r="A153" s="1" t="s">
        <v>28</v>
      </c>
      <c r="B153" s="1" t="s">
        <v>27</v>
      </c>
      <c r="C153" s="11">
        <v>1089879.8180549338</v>
      </c>
      <c r="D153" s="3">
        <v>443.52</v>
      </c>
      <c r="E153" s="3">
        <v>0</v>
      </c>
      <c r="F153" s="3">
        <f>C153-D153-E153</f>
        <v>1089436.2980549338</v>
      </c>
      <c r="G153" s="3">
        <f t="shared" si="14"/>
        <v>2.71</v>
      </c>
      <c r="H153" s="3">
        <f>D153-G153</f>
        <v>440.81</v>
      </c>
      <c r="I153" s="3"/>
      <c r="J153" s="26">
        <v>67.4</v>
      </c>
      <c r="K153" s="26">
        <v>1</v>
      </c>
      <c r="L153" s="26">
        <f t="shared" si="19"/>
        <v>66.4</v>
      </c>
      <c r="M153" s="12"/>
      <c r="N153" s="11">
        <v>16170.323710013854</v>
      </c>
      <c r="O153" s="11">
        <v>16308.09</v>
      </c>
      <c r="P153" s="11">
        <v>7022.42</v>
      </c>
      <c r="Q153" s="11"/>
      <c r="R153" s="11">
        <f t="shared" si="17"/>
        <v>-6.64</v>
      </c>
      <c r="S153" s="11">
        <v>-2.71</v>
      </c>
      <c r="U153" s="22">
        <f t="shared" si="21"/>
        <v>16163.74</v>
      </c>
      <c r="V153" s="22">
        <f t="shared" si="20"/>
        <v>16301.45</v>
      </c>
      <c r="W153" s="22">
        <f t="shared" si="18"/>
        <v>7019.71</v>
      </c>
      <c r="Y153" s="11"/>
      <c r="Z153" s="11"/>
      <c r="AA153" s="11"/>
      <c r="AB153" s="11"/>
    </row>
    <row r="154" spans="1:28" ht="12.75">
      <c r="A154" s="1" t="s">
        <v>25</v>
      </c>
      <c r="B154" s="1" t="s">
        <v>26</v>
      </c>
      <c r="C154" s="11">
        <v>9191900.66413818</v>
      </c>
      <c r="D154" s="3">
        <v>3740.65</v>
      </c>
      <c r="E154" s="3">
        <v>0</v>
      </c>
      <c r="F154" s="3">
        <f>C154-D154-E154</f>
        <v>9188160.014138179</v>
      </c>
      <c r="G154" s="3">
        <f t="shared" si="14"/>
        <v>0</v>
      </c>
      <c r="H154" s="3">
        <f>D154-G154</f>
        <v>3740.65</v>
      </c>
      <c r="I154" s="3"/>
      <c r="J154" s="26">
        <v>900.2</v>
      </c>
      <c r="K154" s="26">
        <v>0</v>
      </c>
      <c r="L154" s="26">
        <f t="shared" si="19"/>
        <v>900.2</v>
      </c>
      <c r="M154" s="12"/>
      <c r="N154" s="11">
        <v>10210.95385929591</v>
      </c>
      <c r="O154" s="11">
        <v>10210.95</v>
      </c>
      <c r="P154" s="11">
        <v>7022.42</v>
      </c>
      <c r="Q154" s="11"/>
      <c r="R154" s="11">
        <f t="shared" si="17"/>
        <v>-4.16</v>
      </c>
      <c r="S154" s="11">
        <v>-2.71</v>
      </c>
      <c r="U154" s="22">
        <f t="shared" si="21"/>
        <v>10206.8</v>
      </c>
      <c r="V154" s="22">
        <f t="shared" si="20"/>
        <v>10206.79</v>
      </c>
      <c r="W154" s="22">
        <f t="shared" si="18"/>
        <v>7019.71</v>
      </c>
      <c r="Y154" s="11"/>
      <c r="Z154" s="11"/>
      <c r="AA154" s="11"/>
      <c r="AB154" s="11"/>
    </row>
    <row r="155" spans="1:28" ht="12.75">
      <c r="A155" s="1" t="s">
        <v>25</v>
      </c>
      <c r="B155" s="1" t="s">
        <v>24</v>
      </c>
      <c r="C155" s="11">
        <v>2917167.5783613194</v>
      </c>
      <c r="D155" s="3">
        <v>1187.1399999999999</v>
      </c>
      <c r="E155" s="3">
        <v>0</v>
      </c>
      <c r="F155" s="3">
        <f>C155-D155-E155</f>
        <v>2915980.4383613192</v>
      </c>
      <c r="G155" s="3">
        <f t="shared" si="14"/>
        <v>0</v>
      </c>
      <c r="H155" s="3">
        <f>D155-G155</f>
        <v>1187.1399999999999</v>
      </c>
      <c r="I155" s="3"/>
      <c r="J155" s="26">
        <v>244.6</v>
      </c>
      <c r="K155" s="26">
        <v>0</v>
      </c>
      <c r="L155" s="26">
        <f t="shared" si="19"/>
        <v>244.6</v>
      </c>
      <c r="M155" s="12"/>
      <c r="N155" s="11">
        <v>11926.277916440391</v>
      </c>
      <c r="O155" s="11">
        <v>11926.28</v>
      </c>
      <c r="P155" s="11">
        <v>7022.42</v>
      </c>
      <c r="Q155" s="11"/>
      <c r="R155" s="11">
        <f t="shared" si="17"/>
        <v>-4.85</v>
      </c>
      <c r="S155" s="11">
        <v>-2.71</v>
      </c>
      <c r="U155" s="22">
        <f t="shared" si="21"/>
        <v>11921.42</v>
      </c>
      <c r="V155" s="22">
        <f t="shared" si="20"/>
        <v>11921.43</v>
      </c>
      <c r="W155" s="22">
        <f t="shared" si="18"/>
        <v>7019.71</v>
      </c>
      <c r="Y155" s="11"/>
      <c r="Z155" s="11"/>
      <c r="AA155" s="11"/>
      <c r="AB155" s="11"/>
    </row>
    <row r="156" spans="1:28" ht="12.75">
      <c r="A156" s="1" t="s">
        <v>22</v>
      </c>
      <c r="B156" s="1" t="s">
        <v>23</v>
      </c>
      <c r="C156" s="11">
        <v>3865674.419716633</v>
      </c>
      <c r="D156" s="3">
        <v>1573.1399999999999</v>
      </c>
      <c r="E156" s="3">
        <v>0</v>
      </c>
      <c r="F156" s="3">
        <f>C156-D156-E156</f>
        <v>3864101.279716633</v>
      </c>
      <c r="G156" s="3">
        <f t="shared" si="14"/>
        <v>677.5</v>
      </c>
      <c r="H156" s="3">
        <f>D156-G156</f>
        <v>895.6399999999999</v>
      </c>
      <c r="I156" s="3"/>
      <c r="J156" s="26">
        <v>498.4</v>
      </c>
      <c r="K156" s="26">
        <v>250</v>
      </c>
      <c r="L156" s="26">
        <f t="shared" si="19"/>
        <v>248.39999999999998</v>
      </c>
      <c r="M156" s="12"/>
      <c r="N156" s="11">
        <v>7756.1685788857</v>
      </c>
      <c r="O156" s="11">
        <v>8494.64</v>
      </c>
      <c r="P156" s="11">
        <v>7022.42</v>
      </c>
      <c r="Q156" s="11"/>
      <c r="R156" s="11">
        <f t="shared" si="17"/>
        <v>-3.61</v>
      </c>
      <c r="S156" s="11">
        <v>-2.71</v>
      </c>
      <c r="U156" s="22">
        <f t="shared" si="21"/>
        <v>7753.01</v>
      </c>
      <c r="V156" s="22">
        <f t="shared" si="20"/>
        <v>8491.03</v>
      </c>
      <c r="W156" s="22">
        <f t="shared" si="18"/>
        <v>7019.71</v>
      </c>
      <c r="Y156" s="11"/>
      <c r="Z156" s="11"/>
      <c r="AA156" s="11"/>
      <c r="AB156" s="11"/>
    </row>
    <row r="157" spans="1:28" ht="12.75">
      <c r="A157" s="1" t="s">
        <v>22</v>
      </c>
      <c r="B157" s="1" t="s">
        <v>209</v>
      </c>
      <c r="C157" s="11">
        <v>1764956.9996292745</v>
      </c>
      <c r="D157" s="3">
        <v>718.25</v>
      </c>
      <c r="E157" s="3">
        <v>0</v>
      </c>
      <c r="F157" s="3">
        <f>C157-D157-E157</f>
        <v>1764238.7496292745</v>
      </c>
      <c r="G157" s="3">
        <f t="shared" si="14"/>
        <v>0</v>
      </c>
      <c r="H157" s="3">
        <f>D157-G157</f>
        <v>718.25</v>
      </c>
      <c r="I157" s="3"/>
      <c r="J157" s="26">
        <v>127.7</v>
      </c>
      <c r="K157" s="26">
        <v>0</v>
      </c>
      <c r="L157" s="26">
        <f t="shared" si="19"/>
        <v>127.7</v>
      </c>
      <c r="M157" s="12"/>
      <c r="N157" s="11">
        <v>13821.119809156417</v>
      </c>
      <c r="O157" s="11">
        <v>13821.12</v>
      </c>
      <c r="P157" s="11">
        <v>7022.42</v>
      </c>
      <c r="Q157" s="11"/>
      <c r="R157" s="11">
        <f t="shared" si="17"/>
        <v>-5.62</v>
      </c>
      <c r="S157" s="11">
        <v>-2.71</v>
      </c>
      <c r="U157" s="22">
        <f t="shared" si="21"/>
        <v>13815.5</v>
      </c>
      <c r="V157" s="22">
        <f t="shared" si="20"/>
        <v>13815.5</v>
      </c>
      <c r="W157" s="22">
        <f t="shared" si="18"/>
        <v>7019.71</v>
      </c>
      <c r="Y157" s="11"/>
      <c r="Z157" s="11"/>
      <c r="AA157" s="11"/>
      <c r="AB157" s="11"/>
    </row>
    <row r="158" spans="1:28" ht="12.75">
      <c r="A158" s="1" t="s">
        <v>21</v>
      </c>
      <c r="B158" s="1" t="s">
        <v>21</v>
      </c>
      <c r="C158" s="11">
        <v>26891423.950421214</v>
      </c>
      <c r="D158" s="3">
        <v>10943.49</v>
      </c>
      <c r="E158" s="3">
        <v>0</v>
      </c>
      <c r="F158" s="3">
        <f>C158-D158-E158</f>
        <v>26880480.460421216</v>
      </c>
      <c r="G158" s="3">
        <f t="shared" si="14"/>
        <v>2.71</v>
      </c>
      <c r="H158" s="3">
        <f>D158-G158</f>
        <v>10940.78</v>
      </c>
      <c r="I158" s="3"/>
      <c r="J158" s="26">
        <v>3394.8</v>
      </c>
      <c r="K158" s="26">
        <v>1</v>
      </c>
      <c r="L158" s="26">
        <f t="shared" si="19"/>
        <v>3393.8</v>
      </c>
      <c r="M158" s="12"/>
      <c r="N158" s="11">
        <v>7921.357355491108</v>
      </c>
      <c r="O158" s="11">
        <v>7921.62</v>
      </c>
      <c r="P158" s="11">
        <v>7022.42</v>
      </c>
      <c r="Q158" s="11"/>
      <c r="R158" s="11">
        <f t="shared" si="17"/>
        <v>-3.22</v>
      </c>
      <c r="S158" s="11">
        <v>-2.71</v>
      </c>
      <c r="U158" s="22">
        <f t="shared" si="21"/>
        <v>7918.13</v>
      </c>
      <c r="V158" s="22">
        <f t="shared" si="20"/>
        <v>7918.4</v>
      </c>
      <c r="W158" s="22">
        <f t="shared" si="18"/>
        <v>7019.71</v>
      </c>
      <c r="Y158" s="11"/>
      <c r="Z158" s="11"/>
      <c r="AA158" s="11"/>
      <c r="AB158" s="11"/>
    </row>
    <row r="159" spans="1:28" ht="12.75">
      <c r="A159" s="1" t="s">
        <v>19</v>
      </c>
      <c r="B159" s="1" t="s">
        <v>20</v>
      </c>
      <c r="C159" s="11">
        <v>3619381.48</v>
      </c>
      <c r="D159" s="3">
        <v>75.43</v>
      </c>
      <c r="E159" s="3">
        <v>136527.44</v>
      </c>
      <c r="F159" s="3">
        <f>C159-D159-E159</f>
        <v>3482778.61</v>
      </c>
      <c r="G159" s="3">
        <f t="shared" si="14"/>
        <v>0</v>
      </c>
      <c r="H159" s="3">
        <f>D159-G159</f>
        <v>75.43</v>
      </c>
      <c r="I159" s="3"/>
      <c r="J159" s="26">
        <v>346.6</v>
      </c>
      <c r="K159" s="26">
        <v>0</v>
      </c>
      <c r="L159" s="26">
        <f t="shared" si="19"/>
        <v>346.6</v>
      </c>
      <c r="M159" s="12"/>
      <c r="N159" s="11">
        <v>10048.626774379687</v>
      </c>
      <c r="O159" s="11">
        <v>10048.63</v>
      </c>
      <c r="P159" s="11">
        <v>7022.42</v>
      </c>
      <c r="Q159" s="11"/>
      <c r="R159" s="11">
        <f t="shared" si="17"/>
        <v>-0.22</v>
      </c>
      <c r="S159" s="11">
        <v>-2.71</v>
      </c>
      <c r="U159" s="22">
        <f t="shared" si="21"/>
        <v>10048.41</v>
      </c>
      <c r="V159" s="22">
        <f t="shared" si="20"/>
        <v>10048.41</v>
      </c>
      <c r="W159" s="22">
        <f t="shared" si="18"/>
        <v>7019.71</v>
      </c>
      <c r="Y159" s="11"/>
      <c r="Z159" s="11"/>
      <c r="AA159" s="11"/>
      <c r="AB159" s="11"/>
    </row>
    <row r="160" spans="1:28" ht="12.75">
      <c r="A160" s="1" t="s">
        <v>19</v>
      </c>
      <c r="B160" s="1" t="s">
        <v>18</v>
      </c>
      <c r="C160" s="11">
        <v>17263603.366509512</v>
      </c>
      <c r="D160" s="3">
        <v>7025.9400000000005</v>
      </c>
      <c r="E160" s="3">
        <v>0</v>
      </c>
      <c r="F160" s="3">
        <f>C160-D160-E160</f>
        <v>17256577.42650951</v>
      </c>
      <c r="G160" s="3">
        <f t="shared" si="14"/>
        <v>2.71</v>
      </c>
      <c r="H160" s="3">
        <f>D160-G160</f>
        <v>7023.2300000000005</v>
      </c>
      <c r="I160" s="3"/>
      <c r="J160" s="26">
        <v>2347.7999999999997</v>
      </c>
      <c r="K160" s="26">
        <v>1</v>
      </c>
      <c r="L160" s="26">
        <f t="shared" si="19"/>
        <v>2346.7999999999997</v>
      </c>
      <c r="M160" s="12"/>
      <c r="N160" s="11">
        <v>7353.0979497868275</v>
      </c>
      <c r="O160" s="11">
        <v>7353.24</v>
      </c>
      <c r="P160" s="11">
        <v>7022.42</v>
      </c>
      <c r="Q160" s="11"/>
      <c r="R160" s="11">
        <f t="shared" si="17"/>
        <v>-2.99</v>
      </c>
      <c r="S160" s="11">
        <v>-2.71</v>
      </c>
      <c r="U160" s="22">
        <f t="shared" si="21"/>
        <v>7350.11</v>
      </c>
      <c r="V160" s="22">
        <f t="shared" si="20"/>
        <v>7350.25</v>
      </c>
      <c r="W160" s="22">
        <f t="shared" si="18"/>
        <v>7019.71</v>
      </c>
      <c r="Y160" s="11"/>
      <c r="Z160" s="11"/>
      <c r="AA160" s="11"/>
      <c r="AB160" s="11"/>
    </row>
    <row r="161" spans="1:28" ht="12.75">
      <c r="A161" s="1" t="s">
        <v>13</v>
      </c>
      <c r="B161" s="1" t="s">
        <v>17</v>
      </c>
      <c r="C161" s="11">
        <v>3448659.7109331507</v>
      </c>
      <c r="D161" s="3">
        <v>1403.44</v>
      </c>
      <c r="E161" s="3">
        <v>0</v>
      </c>
      <c r="F161" s="3">
        <f>C161-D161-E161</f>
        <v>3447256.270933151</v>
      </c>
      <c r="G161" s="3">
        <f t="shared" si="14"/>
        <v>0</v>
      </c>
      <c r="H161" s="3">
        <f>D161-G161</f>
        <v>1403.44</v>
      </c>
      <c r="I161" s="3"/>
      <c r="J161" s="26">
        <v>354.9</v>
      </c>
      <c r="K161" s="26">
        <v>0</v>
      </c>
      <c r="L161" s="26">
        <f t="shared" si="19"/>
        <v>354.9</v>
      </c>
      <c r="M161" s="12"/>
      <c r="N161" s="11">
        <v>9717.271656616373</v>
      </c>
      <c r="O161" s="11">
        <v>9717.27</v>
      </c>
      <c r="P161" s="11">
        <v>7022.42</v>
      </c>
      <c r="Q161" s="11"/>
      <c r="R161" s="11">
        <f t="shared" si="17"/>
        <v>-3.95</v>
      </c>
      <c r="S161" s="11">
        <v>-2.71</v>
      </c>
      <c r="U161" s="22">
        <f t="shared" si="21"/>
        <v>9713.32</v>
      </c>
      <c r="V161" s="22">
        <f t="shared" si="20"/>
        <v>9713.32</v>
      </c>
      <c r="W161" s="22">
        <f t="shared" si="18"/>
        <v>7019.71</v>
      </c>
      <c r="Y161" s="11"/>
      <c r="Z161" s="11"/>
      <c r="AA161" s="11"/>
      <c r="AB161" s="11"/>
    </row>
    <row r="162" spans="1:28" ht="12.75">
      <c r="A162" s="1" t="s">
        <v>13</v>
      </c>
      <c r="B162" s="1" t="s">
        <v>16</v>
      </c>
      <c r="C162" s="11">
        <v>1484831.6360558772</v>
      </c>
      <c r="D162" s="3">
        <v>604.25</v>
      </c>
      <c r="E162" s="3">
        <v>0</v>
      </c>
      <c r="F162" s="3">
        <f>C162-D162-E162</f>
        <v>1484227.3860558772</v>
      </c>
      <c r="G162" s="3">
        <f t="shared" si="14"/>
        <v>0</v>
      </c>
      <c r="H162" s="3">
        <f>D162-G162</f>
        <v>604.25</v>
      </c>
      <c r="I162" s="3"/>
      <c r="J162" s="26">
        <v>100.7</v>
      </c>
      <c r="K162" s="26">
        <v>0</v>
      </c>
      <c r="L162" s="26">
        <f t="shared" si="19"/>
        <v>100.7</v>
      </c>
      <c r="M162" s="12"/>
      <c r="N162" s="11">
        <v>14745.100655967002</v>
      </c>
      <c r="O162" s="11">
        <v>14745.1</v>
      </c>
      <c r="P162" s="11">
        <v>7022.42</v>
      </c>
      <c r="Q162" s="11"/>
      <c r="R162" s="11">
        <f t="shared" si="17"/>
        <v>-6</v>
      </c>
      <c r="S162" s="11">
        <v>-2.71</v>
      </c>
      <c r="U162" s="22">
        <f t="shared" si="21"/>
        <v>14739.1</v>
      </c>
      <c r="V162" s="22">
        <f t="shared" si="20"/>
        <v>14739.1</v>
      </c>
      <c r="W162" s="22">
        <f t="shared" si="18"/>
        <v>7019.71</v>
      </c>
      <c r="Y162" s="11"/>
      <c r="Z162" s="11"/>
      <c r="AA162" s="11"/>
      <c r="AB162" s="11"/>
    </row>
    <row r="163" spans="1:28" ht="12.75">
      <c r="A163" s="1" t="s">
        <v>13</v>
      </c>
      <c r="B163" s="1" t="s">
        <v>15</v>
      </c>
      <c r="C163" s="11">
        <v>2682941.6520128003</v>
      </c>
      <c r="D163" s="3">
        <v>1091.8200000000002</v>
      </c>
      <c r="E163" s="3">
        <v>0</v>
      </c>
      <c r="F163" s="3">
        <f>C163-D163-E163</f>
        <v>2681849.8320128005</v>
      </c>
      <c r="G163" s="3">
        <f t="shared" si="14"/>
        <v>0</v>
      </c>
      <c r="H163" s="3">
        <f>D163-G163</f>
        <v>1091.8200000000002</v>
      </c>
      <c r="I163" s="3"/>
      <c r="J163" s="26">
        <v>231.20000000000002</v>
      </c>
      <c r="K163" s="26">
        <v>0</v>
      </c>
      <c r="L163" s="26">
        <f t="shared" si="19"/>
        <v>231.20000000000002</v>
      </c>
      <c r="M163" s="12"/>
      <c r="N163" s="11">
        <v>11604.418910089966</v>
      </c>
      <c r="O163" s="11">
        <v>11604.42</v>
      </c>
      <c r="P163" s="11">
        <v>7022.42</v>
      </c>
      <c r="Q163" s="11"/>
      <c r="R163" s="11">
        <f t="shared" si="17"/>
        <v>-4.72</v>
      </c>
      <c r="S163" s="11">
        <v>-2.71</v>
      </c>
      <c r="U163" s="22">
        <f t="shared" si="21"/>
        <v>11599.7</v>
      </c>
      <c r="V163" s="22">
        <f t="shared" si="20"/>
        <v>11599.7</v>
      </c>
      <c r="W163" s="22">
        <f t="shared" si="18"/>
        <v>7019.71</v>
      </c>
      <c r="Y163" s="11"/>
      <c r="Z163" s="11"/>
      <c r="AA163" s="11"/>
      <c r="AB163" s="11"/>
    </row>
    <row r="164" spans="1:28" ht="12.75">
      <c r="A164" s="1" t="s">
        <v>13</v>
      </c>
      <c r="B164" s="1" t="s">
        <v>14</v>
      </c>
      <c r="C164" s="11">
        <v>1678007.049013577</v>
      </c>
      <c r="D164" s="3">
        <v>682.87</v>
      </c>
      <c r="E164" s="3">
        <v>0</v>
      </c>
      <c r="F164" s="3">
        <f>C164-D164-E164</f>
        <v>1677324.1790135768</v>
      </c>
      <c r="G164" s="3">
        <f aca="true" t="shared" si="22" ref="G164:G181">K164*-S164</f>
        <v>0</v>
      </c>
      <c r="H164" s="3">
        <f>D164-G164</f>
        <v>682.87</v>
      </c>
      <c r="I164" s="3"/>
      <c r="J164" s="26">
        <v>117.1</v>
      </c>
      <c r="K164" s="26">
        <v>0</v>
      </c>
      <c r="L164" s="26">
        <f t="shared" si="19"/>
        <v>117.1</v>
      </c>
      <c r="M164" s="12"/>
      <c r="N164" s="11">
        <v>14329.692989014322</v>
      </c>
      <c r="O164" s="11">
        <v>14329.69</v>
      </c>
      <c r="P164" s="11">
        <v>7022.42</v>
      </c>
      <c r="Q164" s="11"/>
      <c r="R164" s="11">
        <f aca="true" t="shared" si="23" ref="R164:R181">ROUND(H164/-L164,2)</f>
        <v>-5.83</v>
      </c>
      <c r="S164" s="11">
        <v>-2.71</v>
      </c>
      <c r="U164" s="22">
        <f t="shared" si="21"/>
        <v>14323.86</v>
      </c>
      <c r="V164" s="22">
        <f t="shared" si="20"/>
        <v>14323.86</v>
      </c>
      <c r="W164" s="22">
        <f aca="true" t="shared" si="24" ref="W164:W181">P164+S164</f>
        <v>7019.71</v>
      </c>
      <c r="Y164" s="11"/>
      <c r="Z164" s="11"/>
      <c r="AA164" s="11"/>
      <c r="AB164" s="11"/>
    </row>
    <row r="165" spans="1:28" ht="12.75">
      <c r="A165" s="1" t="s">
        <v>13</v>
      </c>
      <c r="B165" s="1" t="s">
        <v>12</v>
      </c>
      <c r="C165" s="11">
        <v>1417780.719698202</v>
      </c>
      <c r="D165" s="3">
        <v>576.9699999999999</v>
      </c>
      <c r="E165" s="3">
        <v>0</v>
      </c>
      <c r="F165" s="3">
        <f>C165-D165-E165</f>
        <v>1417203.7496982021</v>
      </c>
      <c r="G165" s="3">
        <f t="shared" si="22"/>
        <v>0</v>
      </c>
      <c r="H165" s="3">
        <f>D165-G165</f>
        <v>576.9699999999999</v>
      </c>
      <c r="I165" s="3"/>
      <c r="J165" s="26">
        <v>94.3</v>
      </c>
      <c r="K165" s="26">
        <v>0</v>
      </c>
      <c r="L165" s="26">
        <f t="shared" si="19"/>
        <v>94.3</v>
      </c>
      <c r="M165" s="12"/>
      <c r="N165" s="11">
        <v>15034.790240702037</v>
      </c>
      <c r="O165" s="11">
        <v>15034.79</v>
      </c>
      <c r="P165" s="11">
        <v>7022.42</v>
      </c>
      <c r="Q165" s="11"/>
      <c r="R165" s="11">
        <f t="shared" si="23"/>
        <v>-6.12</v>
      </c>
      <c r="S165" s="11">
        <v>-2.71</v>
      </c>
      <c r="U165" s="22">
        <f t="shared" si="21"/>
        <v>15028.67</v>
      </c>
      <c r="V165" s="22">
        <f t="shared" si="20"/>
        <v>15028.67</v>
      </c>
      <c r="W165" s="22">
        <f t="shared" si="24"/>
        <v>7019.71</v>
      </c>
      <c r="Y165" s="11"/>
      <c r="Z165" s="11"/>
      <c r="AA165" s="11"/>
      <c r="AB165" s="11"/>
    </row>
    <row r="166" spans="1:28" ht="12.75">
      <c r="A166" s="1" t="s">
        <v>3</v>
      </c>
      <c r="B166" s="1" t="s">
        <v>11</v>
      </c>
      <c r="C166" s="11">
        <v>14078244.817166891</v>
      </c>
      <c r="D166" s="3">
        <v>5729.150000000001</v>
      </c>
      <c r="E166" s="3">
        <v>0</v>
      </c>
      <c r="F166" s="3">
        <f>C166-D166-E166</f>
        <v>14072515.66716689</v>
      </c>
      <c r="G166" s="3">
        <f t="shared" si="22"/>
        <v>2.71</v>
      </c>
      <c r="H166" s="3">
        <f>D166-G166</f>
        <v>5726.4400000000005</v>
      </c>
      <c r="I166" s="3"/>
      <c r="J166" s="26">
        <v>1863.7</v>
      </c>
      <c r="K166" s="26">
        <v>1</v>
      </c>
      <c r="L166" s="26">
        <f t="shared" si="19"/>
        <v>1862.7</v>
      </c>
      <c r="M166" s="12"/>
      <c r="N166" s="11">
        <v>7553.9222069898005</v>
      </c>
      <c r="O166" s="11">
        <v>7554.21</v>
      </c>
      <c r="P166" s="11">
        <v>7022.42</v>
      </c>
      <c r="Q166" s="11"/>
      <c r="R166" s="11">
        <f t="shared" si="23"/>
        <v>-3.07</v>
      </c>
      <c r="S166" s="11">
        <v>-2.71</v>
      </c>
      <c r="U166" s="22">
        <f t="shared" si="21"/>
        <v>7550.85</v>
      </c>
      <c r="V166" s="22">
        <f t="shared" si="20"/>
        <v>7551.14</v>
      </c>
      <c r="W166" s="22">
        <f t="shared" si="24"/>
        <v>7019.71</v>
      </c>
      <c r="Y166" s="11"/>
      <c r="Z166" s="11"/>
      <c r="AA166" s="11"/>
      <c r="AB166" s="11"/>
    </row>
    <row r="167" spans="1:28" ht="12.75">
      <c r="A167" s="1" t="s">
        <v>3</v>
      </c>
      <c r="B167" s="1" t="s">
        <v>10</v>
      </c>
      <c r="C167" s="11">
        <v>14024555.435961634</v>
      </c>
      <c r="D167" s="3">
        <v>5707.3099999999995</v>
      </c>
      <c r="E167" s="3">
        <v>0</v>
      </c>
      <c r="F167" s="3">
        <f>C167-D167-E167</f>
        <v>14018848.125961633</v>
      </c>
      <c r="G167" s="3">
        <f t="shared" si="22"/>
        <v>0</v>
      </c>
      <c r="H167" s="3">
        <f>D167-G167</f>
        <v>5707.3099999999995</v>
      </c>
      <c r="I167" s="3"/>
      <c r="J167" s="26">
        <v>1902.2</v>
      </c>
      <c r="K167" s="26">
        <v>0</v>
      </c>
      <c r="L167" s="26">
        <f t="shared" si="19"/>
        <v>1902.2</v>
      </c>
      <c r="M167" s="12"/>
      <c r="N167" s="11">
        <v>7372.8080306811235</v>
      </c>
      <c r="O167" s="11">
        <v>7372.81</v>
      </c>
      <c r="P167" s="11">
        <v>7022.42</v>
      </c>
      <c r="Q167" s="14"/>
      <c r="R167" s="11">
        <f t="shared" si="23"/>
        <v>-3</v>
      </c>
      <c r="S167" s="11">
        <v>-2.71</v>
      </c>
      <c r="U167" s="22">
        <f t="shared" si="21"/>
        <v>7369.81</v>
      </c>
      <c r="V167" s="22">
        <f t="shared" si="20"/>
        <v>7369.81</v>
      </c>
      <c r="W167" s="22">
        <f t="shared" si="24"/>
        <v>7019.71</v>
      </c>
      <c r="Y167" s="11"/>
      <c r="Z167" s="11"/>
      <c r="AA167" s="11"/>
      <c r="AB167" s="11"/>
    </row>
    <row r="168" spans="1:28" ht="12.75">
      <c r="A168" s="1" t="s">
        <v>3</v>
      </c>
      <c r="B168" s="1" t="s">
        <v>9</v>
      </c>
      <c r="C168" s="11">
        <v>16793807.52123009</v>
      </c>
      <c r="D168" s="3">
        <v>6834.25</v>
      </c>
      <c r="E168" s="3">
        <v>0</v>
      </c>
      <c r="F168" s="3">
        <f>C168-D168-E168</f>
        <v>16786973.27123009</v>
      </c>
      <c r="G168" s="3">
        <f t="shared" si="22"/>
        <v>0</v>
      </c>
      <c r="H168" s="3">
        <f>D168-G168</f>
        <v>6834.25</v>
      </c>
      <c r="I168" s="3"/>
      <c r="J168" s="26">
        <v>2283.2</v>
      </c>
      <c r="K168" s="26">
        <v>0</v>
      </c>
      <c r="L168" s="26">
        <f t="shared" si="19"/>
        <v>2283.2</v>
      </c>
      <c r="M168" s="12"/>
      <c r="N168" s="11">
        <v>7355.381710419627</v>
      </c>
      <c r="O168" s="11">
        <v>7355.38</v>
      </c>
      <c r="P168" s="11">
        <v>7022.42</v>
      </c>
      <c r="Q168" s="14"/>
      <c r="R168" s="11">
        <f t="shared" si="23"/>
        <v>-2.99</v>
      </c>
      <c r="S168" s="11">
        <v>-2.71</v>
      </c>
      <c r="U168" s="22">
        <f t="shared" si="21"/>
        <v>7352.39</v>
      </c>
      <c r="V168" s="22">
        <f t="shared" si="20"/>
        <v>7352.39</v>
      </c>
      <c r="W168" s="22">
        <f t="shared" si="24"/>
        <v>7019.71</v>
      </c>
      <c r="Y168" s="11"/>
      <c r="Z168" s="11"/>
      <c r="AA168" s="11"/>
      <c r="AB168" s="11"/>
    </row>
    <row r="169" spans="1:28" ht="12.75">
      <c r="A169" s="1" t="s">
        <v>3</v>
      </c>
      <c r="B169" s="1" t="s">
        <v>8</v>
      </c>
      <c r="C169" s="11">
        <v>43414650.82172224</v>
      </c>
      <c r="D169" s="3">
        <v>17667.620000000003</v>
      </c>
      <c r="E169" s="3">
        <v>0</v>
      </c>
      <c r="F169" s="3">
        <f>C169-D169-E169</f>
        <v>43396983.20172224</v>
      </c>
      <c r="G169" s="3">
        <f t="shared" si="22"/>
        <v>0</v>
      </c>
      <c r="H169" s="3">
        <f>D169-G169</f>
        <v>17667.620000000003</v>
      </c>
      <c r="I169" s="3"/>
      <c r="J169" s="26">
        <v>5965.1</v>
      </c>
      <c r="K169" s="26">
        <v>0</v>
      </c>
      <c r="L169" s="26">
        <f t="shared" si="19"/>
        <v>5965.1</v>
      </c>
      <c r="M169" s="12"/>
      <c r="N169" s="11">
        <v>7278.109473725878</v>
      </c>
      <c r="O169" s="11">
        <v>7278.11</v>
      </c>
      <c r="P169" s="11">
        <v>7022.42</v>
      </c>
      <c r="Q169" s="14"/>
      <c r="R169" s="11">
        <f t="shared" si="23"/>
        <v>-2.96</v>
      </c>
      <c r="S169" s="11">
        <v>-2.71</v>
      </c>
      <c r="U169" s="22">
        <f t="shared" si="21"/>
        <v>7275.15</v>
      </c>
      <c r="V169" s="22">
        <f t="shared" si="20"/>
        <v>7275.15</v>
      </c>
      <c r="W169" s="22">
        <f t="shared" si="24"/>
        <v>7019.71</v>
      </c>
      <c r="Y169" s="11"/>
      <c r="Z169" s="11"/>
      <c r="AA169" s="11"/>
      <c r="AB169" s="11"/>
    </row>
    <row r="170" spans="1:28" ht="12.75">
      <c r="A170" s="1" t="s">
        <v>3</v>
      </c>
      <c r="B170" s="1" t="s">
        <v>7</v>
      </c>
      <c r="C170" s="11">
        <v>26953750.626101017</v>
      </c>
      <c r="D170" s="3">
        <v>10968.84</v>
      </c>
      <c r="E170" s="3">
        <v>0</v>
      </c>
      <c r="F170" s="3">
        <f>C170-D170-E170</f>
        <v>26942781.786101017</v>
      </c>
      <c r="G170" s="3">
        <f t="shared" si="22"/>
        <v>0</v>
      </c>
      <c r="H170" s="3">
        <f>D170-G170</f>
        <v>10968.84</v>
      </c>
      <c r="I170" s="3"/>
      <c r="J170" s="26">
        <v>3703.4</v>
      </c>
      <c r="K170" s="26">
        <v>0</v>
      </c>
      <c r="L170" s="26">
        <f t="shared" si="19"/>
        <v>3703.4</v>
      </c>
      <c r="M170" s="12"/>
      <c r="N170" s="11">
        <v>7278.109474024144</v>
      </c>
      <c r="O170" s="11">
        <v>7278.11</v>
      </c>
      <c r="P170" s="11">
        <v>7022.42</v>
      </c>
      <c r="Q170" s="14"/>
      <c r="R170" s="11">
        <f t="shared" si="23"/>
        <v>-2.96</v>
      </c>
      <c r="S170" s="11">
        <v>-2.71</v>
      </c>
      <c r="U170" s="22">
        <f t="shared" si="21"/>
        <v>7275.15</v>
      </c>
      <c r="V170" s="22">
        <f t="shared" si="20"/>
        <v>7275.15</v>
      </c>
      <c r="W170" s="22">
        <f t="shared" si="24"/>
        <v>7019.71</v>
      </c>
      <c r="Y170" s="11"/>
      <c r="Z170" s="11"/>
      <c r="AA170" s="11"/>
      <c r="AB170" s="11"/>
    </row>
    <row r="171" spans="1:28" ht="12.75">
      <c r="A171" s="1" t="s">
        <v>3</v>
      </c>
      <c r="B171" s="1" t="s">
        <v>6</v>
      </c>
      <c r="C171" s="11">
        <v>163339739.9072152</v>
      </c>
      <c r="D171" s="3">
        <v>66471.20999999999</v>
      </c>
      <c r="E171" s="3">
        <v>0</v>
      </c>
      <c r="F171" s="3">
        <f>C171-D171-E171</f>
        <v>163273268.6972152</v>
      </c>
      <c r="G171" s="3">
        <f t="shared" si="22"/>
        <v>13.55</v>
      </c>
      <c r="H171" s="3">
        <f>D171-G171</f>
        <v>66457.65999999999</v>
      </c>
      <c r="I171" s="3"/>
      <c r="J171" s="26">
        <v>21661.1</v>
      </c>
      <c r="K171" s="26">
        <v>5</v>
      </c>
      <c r="L171" s="26">
        <f t="shared" si="19"/>
        <v>21656.1</v>
      </c>
      <c r="M171" s="12"/>
      <c r="N171" s="11">
        <v>7540.694604946896</v>
      </c>
      <c r="O171" s="11">
        <v>7540.81</v>
      </c>
      <c r="P171" s="11">
        <v>7022.42</v>
      </c>
      <c r="Q171" s="14"/>
      <c r="R171" s="11">
        <f t="shared" si="23"/>
        <v>-3.07</v>
      </c>
      <c r="S171" s="11">
        <v>-2.71</v>
      </c>
      <c r="U171" s="22">
        <f t="shared" si="21"/>
        <v>7537.63</v>
      </c>
      <c r="V171" s="22">
        <f t="shared" si="20"/>
        <v>7537.74</v>
      </c>
      <c r="W171" s="22">
        <f t="shared" si="24"/>
        <v>7019.71</v>
      </c>
      <c r="Y171" s="11"/>
      <c r="Z171" s="11"/>
      <c r="AA171" s="11"/>
      <c r="AB171" s="11"/>
    </row>
    <row r="172" spans="1:28" ht="12.75">
      <c r="A172" s="1" t="s">
        <v>3</v>
      </c>
      <c r="B172" s="1" t="s">
        <v>209</v>
      </c>
      <c r="C172" s="11">
        <v>8642586.921267772</v>
      </c>
      <c r="D172" s="3">
        <v>3517.11</v>
      </c>
      <c r="E172" s="3">
        <v>0</v>
      </c>
      <c r="F172" s="3">
        <f>C172-D172-E172</f>
        <v>8639069.811267773</v>
      </c>
      <c r="G172" s="3">
        <f t="shared" si="22"/>
        <v>0</v>
      </c>
      <c r="H172" s="3">
        <f>D172-G172</f>
        <v>3517.11</v>
      </c>
      <c r="I172" s="3"/>
      <c r="J172" s="26">
        <v>1121.8</v>
      </c>
      <c r="K172" s="26">
        <v>0</v>
      </c>
      <c r="L172" s="26">
        <f t="shared" si="19"/>
        <v>1121.8</v>
      </c>
      <c r="M172" s="12"/>
      <c r="N172" s="11">
        <v>7704.213693410387</v>
      </c>
      <c r="O172" s="11">
        <v>7704.21</v>
      </c>
      <c r="P172" s="11">
        <v>7022.42</v>
      </c>
      <c r="Q172" s="14"/>
      <c r="R172" s="11">
        <f t="shared" si="23"/>
        <v>-3.14</v>
      </c>
      <c r="S172" s="11">
        <v>-2.71</v>
      </c>
      <c r="U172" s="22">
        <f t="shared" si="21"/>
        <v>7701.08</v>
      </c>
      <c r="V172" s="22">
        <f t="shared" si="20"/>
        <v>7701.07</v>
      </c>
      <c r="W172" s="22">
        <f t="shared" si="24"/>
        <v>7019.71</v>
      </c>
      <c r="Y172" s="11"/>
      <c r="Z172" s="11"/>
      <c r="AA172" s="11"/>
      <c r="AB172" s="11"/>
    </row>
    <row r="173" spans="1:28" ht="12.75">
      <c r="A173" s="1" t="s">
        <v>3</v>
      </c>
      <c r="B173" s="1" t="s">
        <v>210</v>
      </c>
      <c r="C173" s="11">
        <v>17713883.822117276</v>
      </c>
      <c r="D173" s="3">
        <v>7208.679999999999</v>
      </c>
      <c r="E173" s="3">
        <v>0</v>
      </c>
      <c r="F173" s="3">
        <f>C173-D173-E173</f>
        <v>17706675.142117277</v>
      </c>
      <c r="G173" s="3">
        <f t="shared" si="22"/>
        <v>0</v>
      </c>
      <c r="H173" s="3">
        <f>D173-G173</f>
        <v>7208.679999999999</v>
      </c>
      <c r="I173" s="3"/>
      <c r="J173" s="26">
        <v>2259.9</v>
      </c>
      <c r="K173" s="26">
        <v>0</v>
      </c>
      <c r="L173" s="26">
        <f t="shared" si="19"/>
        <v>2259.9</v>
      </c>
      <c r="M173" s="12"/>
      <c r="N173" s="11">
        <v>7838.3485207829</v>
      </c>
      <c r="O173" s="11">
        <v>7838.35</v>
      </c>
      <c r="P173" s="11">
        <v>7022.42</v>
      </c>
      <c r="Q173" s="14"/>
      <c r="R173" s="11">
        <f t="shared" si="23"/>
        <v>-3.19</v>
      </c>
      <c r="S173" s="11">
        <v>-2.71</v>
      </c>
      <c r="U173" s="22">
        <f t="shared" si="21"/>
        <v>7835.16</v>
      </c>
      <c r="V173" s="22">
        <f t="shared" si="20"/>
        <v>7835.16</v>
      </c>
      <c r="W173" s="22">
        <f t="shared" si="24"/>
        <v>7019.71</v>
      </c>
      <c r="Y173" s="11"/>
      <c r="Z173" s="11"/>
      <c r="AA173" s="11"/>
      <c r="AB173" s="11"/>
    </row>
    <row r="174" spans="1:28" ht="12.75">
      <c r="A174" s="1" t="s">
        <v>3</v>
      </c>
      <c r="B174" s="1" t="s">
        <v>211</v>
      </c>
      <c r="C174" s="11">
        <v>7138019.766493037</v>
      </c>
      <c r="D174" s="3">
        <v>2904.82</v>
      </c>
      <c r="E174" s="3">
        <v>0</v>
      </c>
      <c r="F174" s="3">
        <f>C174-D174-E174</f>
        <v>7135114.946493037</v>
      </c>
      <c r="G174" s="3">
        <f t="shared" si="22"/>
        <v>0</v>
      </c>
      <c r="H174" s="3">
        <f>D174-G174</f>
        <v>2904.82</v>
      </c>
      <c r="I174" s="3"/>
      <c r="J174" s="26">
        <v>902.8</v>
      </c>
      <c r="K174" s="26">
        <v>0</v>
      </c>
      <c r="L174" s="26">
        <f t="shared" si="19"/>
        <v>902.8</v>
      </c>
      <c r="M174" s="12"/>
      <c r="N174" s="11">
        <v>7906.534965100839</v>
      </c>
      <c r="O174" s="11">
        <v>7906.53</v>
      </c>
      <c r="P174" s="11">
        <v>7022.42</v>
      </c>
      <c r="Q174" s="14"/>
      <c r="R174" s="11">
        <f t="shared" si="23"/>
        <v>-3.22</v>
      </c>
      <c r="S174" s="11">
        <v>-2.71</v>
      </c>
      <c r="U174" s="22">
        <f t="shared" si="21"/>
        <v>7903.32</v>
      </c>
      <c r="V174" s="22">
        <f t="shared" si="20"/>
        <v>7903.31</v>
      </c>
      <c r="W174" s="22">
        <f t="shared" si="24"/>
        <v>7019.71</v>
      </c>
      <c r="Y174" s="11"/>
      <c r="Z174" s="11"/>
      <c r="AA174" s="11"/>
      <c r="AB174" s="11"/>
    </row>
    <row r="175" spans="1:28" ht="12.75">
      <c r="A175" s="1" t="s">
        <v>3</v>
      </c>
      <c r="B175" s="1" t="s">
        <v>5</v>
      </c>
      <c r="C175" s="11">
        <v>2202034.880922946</v>
      </c>
      <c r="D175" s="3">
        <v>896.12</v>
      </c>
      <c r="E175" s="3">
        <v>0</v>
      </c>
      <c r="F175" s="3">
        <f>C175-D175-E175</f>
        <v>2201138.760922946</v>
      </c>
      <c r="G175" s="3">
        <f t="shared" si="22"/>
        <v>0</v>
      </c>
      <c r="H175" s="3">
        <f>D175-G175</f>
        <v>896.12</v>
      </c>
      <c r="I175" s="3"/>
      <c r="J175" s="26">
        <v>166</v>
      </c>
      <c r="K175" s="26">
        <v>0</v>
      </c>
      <c r="L175" s="26">
        <f t="shared" si="19"/>
        <v>166</v>
      </c>
      <c r="M175" s="12"/>
      <c r="N175" s="11">
        <v>13265.2703670057</v>
      </c>
      <c r="O175" s="11">
        <v>13265.27</v>
      </c>
      <c r="P175" s="11">
        <v>7022.42</v>
      </c>
      <c r="Q175" s="14"/>
      <c r="R175" s="11">
        <f t="shared" si="23"/>
        <v>-5.4</v>
      </c>
      <c r="S175" s="11">
        <v>-2.71</v>
      </c>
      <c r="U175" s="22">
        <f t="shared" si="21"/>
        <v>13259.87</v>
      </c>
      <c r="V175" s="22">
        <f t="shared" si="20"/>
        <v>13259.87</v>
      </c>
      <c r="W175" s="22">
        <f t="shared" si="24"/>
        <v>7019.71</v>
      </c>
      <c r="Y175" s="11"/>
      <c r="Z175" s="11"/>
      <c r="AA175" s="11"/>
      <c r="AB175" s="11"/>
    </row>
    <row r="176" spans="1:28" ht="12.75">
      <c r="A176" s="1" t="s">
        <v>3</v>
      </c>
      <c r="B176" s="1" t="s">
        <v>4</v>
      </c>
      <c r="C176" s="11">
        <v>2408699.396240051</v>
      </c>
      <c r="D176" s="3">
        <v>980.23</v>
      </c>
      <c r="E176" s="3">
        <v>0</v>
      </c>
      <c r="F176" s="3">
        <f>C176-D176-E176</f>
        <v>2407719.166240051</v>
      </c>
      <c r="G176" s="3">
        <f t="shared" si="22"/>
        <v>0</v>
      </c>
      <c r="H176" s="3">
        <f>D176-G176</f>
        <v>980.23</v>
      </c>
      <c r="I176" s="3"/>
      <c r="J176" s="26">
        <v>197.60000000000002</v>
      </c>
      <c r="K176" s="26">
        <v>0</v>
      </c>
      <c r="L176" s="26">
        <f t="shared" si="19"/>
        <v>197.60000000000002</v>
      </c>
      <c r="M176" s="12"/>
      <c r="N176" s="11">
        <v>12189.774272469891</v>
      </c>
      <c r="O176" s="11">
        <v>12189.77</v>
      </c>
      <c r="P176" s="11">
        <v>7022.42</v>
      </c>
      <c r="Q176" s="14"/>
      <c r="R176" s="11">
        <f t="shared" si="23"/>
        <v>-4.96</v>
      </c>
      <c r="S176" s="11">
        <v>-2.71</v>
      </c>
      <c r="U176" s="22">
        <f t="shared" si="21"/>
        <v>12184.81</v>
      </c>
      <c r="V176" s="22">
        <f t="shared" si="20"/>
        <v>12184.81</v>
      </c>
      <c r="W176" s="22">
        <f t="shared" si="24"/>
        <v>7019.71</v>
      </c>
      <c r="Y176" s="11"/>
      <c r="Z176" s="11"/>
      <c r="AA176" s="11"/>
      <c r="AB176" s="11"/>
    </row>
    <row r="177" spans="1:28" ht="12.75">
      <c r="A177" s="1" t="s">
        <v>3</v>
      </c>
      <c r="B177" s="1" t="s">
        <v>2</v>
      </c>
      <c r="C177" s="11">
        <v>1247139.119784978</v>
      </c>
      <c r="D177" s="3">
        <v>507.52</v>
      </c>
      <c r="E177" s="3">
        <v>0</v>
      </c>
      <c r="F177" s="3">
        <f>C177-D177-E177</f>
        <v>1246631.599784978</v>
      </c>
      <c r="G177" s="3">
        <f t="shared" si="22"/>
        <v>0</v>
      </c>
      <c r="H177" s="3">
        <f>D177-G177</f>
        <v>507.52</v>
      </c>
      <c r="I177" s="3"/>
      <c r="J177" s="26">
        <v>80.6</v>
      </c>
      <c r="K177" s="26">
        <v>0</v>
      </c>
      <c r="L177" s="26">
        <f t="shared" si="19"/>
        <v>80.6</v>
      </c>
      <c r="M177" s="12"/>
      <c r="N177" s="11">
        <v>15473.19007177392</v>
      </c>
      <c r="O177" s="11">
        <v>15473.19</v>
      </c>
      <c r="P177" s="11">
        <v>7022.42</v>
      </c>
      <c r="Q177" s="14"/>
      <c r="R177" s="11">
        <f t="shared" si="23"/>
        <v>-6.3</v>
      </c>
      <c r="S177" s="11">
        <v>-2.71</v>
      </c>
      <c r="U177" s="22">
        <f t="shared" si="21"/>
        <v>15466.89</v>
      </c>
      <c r="V177" s="22">
        <f t="shared" si="20"/>
        <v>15466.89</v>
      </c>
      <c r="W177" s="22">
        <f t="shared" si="24"/>
        <v>7019.71</v>
      </c>
      <c r="Y177" s="11"/>
      <c r="Z177" s="11"/>
      <c r="AA177" s="11"/>
      <c r="AB177" s="11"/>
    </row>
    <row r="178" spans="1:28" ht="12.75">
      <c r="A178" s="1" t="s">
        <v>1</v>
      </c>
      <c r="B178" s="1" t="s">
        <v>1</v>
      </c>
      <c r="C178" s="11">
        <v>6573704.431437643</v>
      </c>
      <c r="D178" s="3">
        <v>2675.17</v>
      </c>
      <c r="E178" s="3">
        <v>0</v>
      </c>
      <c r="F178" s="3">
        <f>C178-D178-E178</f>
        <v>6571029.261437643</v>
      </c>
      <c r="G178" s="3">
        <f t="shared" si="22"/>
        <v>0</v>
      </c>
      <c r="H178" s="3">
        <f>D178-G178</f>
        <v>2675.17</v>
      </c>
      <c r="I178" s="3"/>
      <c r="J178" s="26">
        <v>770.5</v>
      </c>
      <c r="K178" s="26">
        <v>0</v>
      </c>
      <c r="L178" s="26">
        <f t="shared" si="19"/>
        <v>770.5</v>
      </c>
      <c r="M178" s="12"/>
      <c r="N178" s="11">
        <v>8531.738392521276</v>
      </c>
      <c r="O178" s="11">
        <v>8531.74</v>
      </c>
      <c r="P178" s="11">
        <v>7022.42</v>
      </c>
      <c r="Q178" s="14"/>
      <c r="R178" s="11">
        <f t="shared" si="23"/>
        <v>-3.47</v>
      </c>
      <c r="S178" s="11">
        <v>-2.71</v>
      </c>
      <c r="U178" s="22">
        <f t="shared" si="21"/>
        <v>8528.27</v>
      </c>
      <c r="V178" s="22">
        <f t="shared" si="20"/>
        <v>8528.27</v>
      </c>
      <c r="W178" s="22">
        <f t="shared" si="24"/>
        <v>7019.71</v>
      </c>
      <c r="Y178" s="11"/>
      <c r="Z178" s="11"/>
      <c r="AA178" s="11"/>
      <c r="AB178" s="11"/>
    </row>
    <row r="179" spans="1:28" ht="12.75">
      <c r="A179" s="1" t="s">
        <v>1</v>
      </c>
      <c r="B179" s="1" t="s">
        <v>212</v>
      </c>
      <c r="C179" s="11">
        <v>5499145.159168762</v>
      </c>
      <c r="D179" s="3">
        <v>2237.88</v>
      </c>
      <c r="E179" s="3">
        <v>0</v>
      </c>
      <c r="F179" s="3">
        <f>C179-D179-E179</f>
        <v>5496907.279168762</v>
      </c>
      <c r="G179" s="3">
        <f t="shared" si="22"/>
        <v>0</v>
      </c>
      <c r="H179" s="3">
        <f>D179-G179</f>
        <v>2237.88</v>
      </c>
      <c r="I179" s="3"/>
      <c r="J179" s="26">
        <v>669.7</v>
      </c>
      <c r="K179" s="26">
        <v>0</v>
      </c>
      <c r="L179" s="26">
        <f t="shared" si="19"/>
        <v>669.7</v>
      </c>
      <c r="M179" s="12"/>
      <c r="N179" s="11">
        <v>8211.356068640827</v>
      </c>
      <c r="O179" s="11">
        <v>8211.36</v>
      </c>
      <c r="P179" s="11">
        <v>7022.42</v>
      </c>
      <c r="Q179" s="14"/>
      <c r="R179" s="11">
        <f t="shared" si="23"/>
        <v>-3.34</v>
      </c>
      <c r="S179" s="11">
        <v>-2.71</v>
      </c>
      <c r="U179" s="22">
        <f t="shared" si="21"/>
        <v>8208.01</v>
      </c>
      <c r="V179" s="22">
        <f t="shared" si="20"/>
        <v>8208.02</v>
      </c>
      <c r="W179" s="22">
        <f t="shared" si="24"/>
        <v>7019.71</v>
      </c>
      <c r="Y179" s="11"/>
      <c r="Z179" s="11"/>
      <c r="AA179" s="11"/>
      <c r="AB179" s="11"/>
    </row>
    <row r="180" spans="1:28" ht="12.75">
      <c r="A180" s="1" t="s">
        <v>1</v>
      </c>
      <c r="B180" s="1" t="s">
        <v>213</v>
      </c>
      <c r="C180" s="11">
        <v>2522199.6943648523</v>
      </c>
      <c r="D180" s="3">
        <v>1026.41</v>
      </c>
      <c r="E180" s="3">
        <v>0</v>
      </c>
      <c r="F180" s="3">
        <f>C180-D180-E180</f>
        <v>2521173.284364852</v>
      </c>
      <c r="G180" s="3">
        <f t="shared" si="22"/>
        <v>0</v>
      </c>
      <c r="H180" s="3">
        <f>D180-G180</f>
        <v>1026.41</v>
      </c>
      <c r="I180" s="3"/>
      <c r="J180" s="26">
        <v>203.8</v>
      </c>
      <c r="K180" s="26">
        <v>0</v>
      </c>
      <c r="L180" s="26">
        <f t="shared" si="19"/>
        <v>203.8</v>
      </c>
      <c r="M180" s="12"/>
      <c r="N180" s="11">
        <v>12375.857185303494</v>
      </c>
      <c r="O180" s="11">
        <v>12375.86</v>
      </c>
      <c r="P180" s="11">
        <v>7022.42</v>
      </c>
      <c r="Q180" s="14"/>
      <c r="R180" s="11">
        <f t="shared" si="23"/>
        <v>-5.04</v>
      </c>
      <c r="S180" s="11">
        <v>-2.71</v>
      </c>
      <c r="U180" s="22">
        <f t="shared" si="21"/>
        <v>12370.82</v>
      </c>
      <c r="V180" s="22">
        <f t="shared" si="20"/>
        <v>12370.82</v>
      </c>
      <c r="W180" s="22">
        <f t="shared" si="24"/>
        <v>7019.71</v>
      </c>
      <c r="Y180" s="11"/>
      <c r="Z180" s="11"/>
      <c r="AA180" s="11"/>
      <c r="AB180" s="11"/>
    </row>
    <row r="181" spans="1:28" ht="12.75">
      <c r="A181" s="1" t="s">
        <v>1</v>
      </c>
      <c r="B181" s="1" t="s">
        <v>214</v>
      </c>
      <c r="C181" s="11">
        <v>1038805.3332994783</v>
      </c>
      <c r="D181" s="3">
        <v>422.73999999999995</v>
      </c>
      <c r="E181" s="3">
        <v>0</v>
      </c>
      <c r="F181" s="3">
        <f>C181-D181-E181</f>
        <v>1038382.5932994783</v>
      </c>
      <c r="G181" s="3">
        <f t="shared" si="22"/>
        <v>0</v>
      </c>
      <c r="H181" s="3">
        <f>D181-G181</f>
        <v>422.73999999999995</v>
      </c>
      <c r="I181" s="3"/>
      <c r="J181" s="26">
        <v>64.69999999999999</v>
      </c>
      <c r="K181" s="26">
        <v>0</v>
      </c>
      <c r="L181" s="26">
        <f t="shared" si="19"/>
        <v>64.69999999999999</v>
      </c>
      <c r="M181" s="12"/>
      <c r="N181" s="11">
        <v>16055.723853160409</v>
      </c>
      <c r="O181" s="11">
        <v>16055.72</v>
      </c>
      <c r="P181" s="11">
        <v>7022.42</v>
      </c>
      <c r="Q181" s="14"/>
      <c r="R181" s="11">
        <f t="shared" si="23"/>
        <v>-6.53</v>
      </c>
      <c r="S181" s="11">
        <v>-2.71</v>
      </c>
      <c r="U181" s="22">
        <f t="shared" si="21"/>
        <v>16049.19</v>
      </c>
      <c r="V181" s="22">
        <f t="shared" si="20"/>
        <v>16049.19</v>
      </c>
      <c r="W181" s="22">
        <f t="shared" si="24"/>
        <v>7019.71</v>
      </c>
      <c r="Y181" s="11"/>
      <c r="Z181" s="11"/>
      <c r="AA181" s="11"/>
      <c r="AB181" s="11"/>
    </row>
    <row r="182" spans="1:23" ht="12.75">
      <c r="A182" s="1" t="s">
        <v>0</v>
      </c>
      <c r="B182" s="1" t="s">
        <v>215</v>
      </c>
      <c r="C182" s="12">
        <v>127075959.79208547</v>
      </c>
      <c r="D182" s="3">
        <v>51713.64</v>
      </c>
      <c r="E182" s="3">
        <v>0</v>
      </c>
      <c r="F182" s="3">
        <f>C182-D182-E182</f>
        <v>127024246.15208547</v>
      </c>
      <c r="G182" s="3">
        <f>K182*-S181</f>
        <v>0</v>
      </c>
      <c r="H182" s="3">
        <f>D182-G182</f>
        <v>51713.64</v>
      </c>
      <c r="I182" s="3"/>
      <c r="J182" s="26">
        <v>16722.5</v>
      </c>
      <c r="K182" s="26">
        <v>0</v>
      </c>
      <c r="L182" s="26">
        <f t="shared" si="19"/>
        <v>16722.5</v>
      </c>
      <c r="M182" s="12"/>
      <c r="N182" s="15" t="s">
        <v>216</v>
      </c>
      <c r="O182" s="15" t="s">
        <v>216</v>
      </c>
      <c r="P182" s="15" t="s">
        <v>216</v>
      </c>
      <c r="Q182" s="11"/>
      <c r="R182" s="15" t="s">
        <v>216</v>
      </c>
      <c r="S182" s="11">
        <v>-2.71</v>
      </c>
      <c r="U182" s="23" t="s">
        <v>216</v>
      </c>
      <c r="V182" s="23" t="s">
        <v>216</v>
      </c>
      <c r="W182" s="23" t="s">
        <v>216</v>
      </c>
    </row>
    <row r="183" spans="4:26" ht="12.75">
      <c r="D183" s="3"/>
      <c r="E183" s="3"/>
      <c r="F183" s="3"/>
      <c r="G183" s="3"/>
      <c r="H183" s="3"/>
      <c r="I183" s="3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Z183" s="11"/>
    </row>
    <row r="184" spans="2:23" ht="12.75">
      <c r="B184" s="1" t="s">
        <v>217</v>
      </c>
      <c r="C184" s="12">
        <f>SUM(C4:C183)</f>
        <v>6627917198.594</v>
      </c>
      <c r="D184" s="3">
        <f>SUM(D2:D182)</f>
        <v>2695843.0000000014</v>
      </c>
      <c r="E184" s="3">
        <f>SUM(E2:E182)</f>
        <v>136527.44</v>
      </c>
      <c r="F184" s="3">
        <f>SUM(F2:F182)</f>
        <v>6625084828.153999</v>
      </c>
      <c r="G184" s="3">
        <f>SUM(G2:G182)</f>
        <v>48485.964999999975</v>
      </c>
      <c r="H184" s="3">
        <f>SUM(H4:H182)</f>
        <v>2647357.035</v>
      </c>
      <c r="I184" s="3"/>
      <c r="J184" s="26">
        <f>SUM(J4:J183)</f>
        <v>865016.8999999996</v>
      </c>
      <c r="K184" s="26">
        <f>SUM(K4:K183)</f>
        <v>17891.5</v>
      </c>
      <c r="L184" s="26">
        <f>SUM(L4:L183)</f>
        <v>847125.3999999996</v>
      </c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</row>
    <row r="186" spans="4:12" ht="12.75">
      <c r="D186" s="34"/>
      <c r="E186" s="3"/>
      <c r="F186" s="3"/>
      <c r="K186" s="28"/>
      <c r="L186" s="28"/>
    </row>
    <row r="189" ht="12.75">
      <c r="F189" s="2" t="s">
        <v>228</v>
      </c>
    </row>
  </sheetData>
  <sheetProtection/>
  <mergeCells count="4">
    <mergeCell ref="N1:P1"/>
    <mergeCell ref="U1:W1"/>
    <mergeCell ref="B1:D1"/>
    <mergeCell ref="R1:S1"/>
  </mergeCells>
  <printOptions/>
  <pageMargins left="0.5" right="0.5" top="0.75" bottom="0.75" header="0.3" footer="0.3"/>
  <pageSetup fitToHeight="5" fitToWidth="1" horizontalDpi="600" verticalDpi="600" orientation="landscape" paperSize="5" scale="56" r:id="rId1"/>
  <ignoredErrors>
    <ignoredError sqref="U18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186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4.28125" style="45" bestFit="1" customWidth="1"/>
    <col min="2" max="2" width="28.140625" style="45" bestFit="1" customWidth="1"/>
    <col min="3" max="4" width="17.7109375" style="45" customWidth="1"/>
    <col min="5" max="5" width="4.7109375" style="45" customWidth="1"/>
    <col min="6" max="6" width="17.7109375" style="45" customWidth="1"/>
    <col min="7" max="7" width="17.7109375" style="47" customWidth="1"/>
    <col min="8" max="8" width="4.7109375" style="47" customWidth="1"/>
    <col min="9" max="9" width="17.7109375" style="49" customWidth="1"/>
    <col min="10" max="16384" width="9.140625" style="45" customWidth="1"/>
  </cols>
  <sheetData>
    <row r="1" spans="1:9" ht="25.5">
      <c r="A1" s="41" t="s">
        <v>196</v>
      </c>
      <c r="B1" s="41" t="s">
        <v>195</v>
      </c>
      <c r="C1" s="42" t="s">
        <v>238</v>
      </c>
      <c r="D1" s="42" t="s">
        <v>239</v>
      </c>
      <c r="E1" s="43"/>
      <c r="F1" s="42" t="s">
        <v>240</v>
      </c>
      <c r="G1" s="42" t="s">
        <v>241</v>
      </c>
      <c r="H1" s="44"/>
      <c r="I1" s="42" t="s">
        <v>242</v>
      </c>
    </row>
    <row r="2" spans="5:8" ht="15">
      <c r="E2" s="46"/>
      <c r="H2" s="48"/>
    </row>
    <row r="3" spans="1:9" ht="15">
      <c r="A3" s="45" t="s">
        <v>189</v>
      </c>
      <c r="B3" s="45" t="s">
        <v>194</v>
      </c>
      <c r="C3" s="47">
        <v>64420308.768787436</v>
      </c>
      <c r="D3" s="47">
        <f>ROUND((C3*$D$185)*-1,2)</f>
        <v>-24895.5</v>
      </c>
      <c r="E3" s="48"/>
      <c r="F3" s="47">
        <v>64477559.233182676</v>
      </c>
      <c r="G3" s="47">
        <f>ROUND((F3*$G$185)*-1,2)</f>
        <v>-1343.69</v>
      </c>
      <c r="H3" s="48"/>
      <c r="I3" s="50">
        <f>D3+G3</f>
        <v>-26239.19</v>
      </c>
    </row>
    <row r="4" spans="1:9" ht="15">
      <c r="A4" s="45" t="s">
        <v>189</v>
      </c>
      <c r="B4" s="45" t="s">
        <v>198</v>
      </c>
      <c r="C4" s="47">
        <v>277152293.00780874</v>
      </c>
      <c r="D4" s="47">
        <f aca="true" t="shared" si="0" ref="D4:D67">ROUND((C4*$D$185)*-1,2)</f>
        <v>-107106.66</v>
      </c>
      <c r="E4" s="48"/>
      <c r="F4" s="47">
        <v>277398599.2092358</v>
      </c>
      <c r="G4" s="47">
        <f aca="true" t="shared" si="1" ref="G4:G67">ROUND((F4*$G$185)*-1,2)</f>
        <v>-5780.87</v>
      </c>
      <c r="H4" s="48"/>
      <c r="I4" s="50">
        <f aca="true" t="shared" si="2" ref="I4:I67">D4+G4</f>
        <v>-112887.53</v>
      </c>
    </row>
    <row r="5" spans="1:9" ht="15">
      <c r="A5" s="45" t="s">
        <v>189</v>
      </c>
      <c r="B5" s="45" t="s">
        <v>193</v>
      </c>
      <c r="C5" s="47">
        <v>57062333.418868795</v>
      </c>
      <c r="D5" s="47">
        <f t="shared" si="0"/>
        <v>-22051.98</v>
      </c>
      <c r="E5" s="48"/>
      <c r="F5" s="47">
        <v>57113039.70267263</v>
      </c>
      <c r="G5" s="47">
        <f t="shared" si="1"/>
        <v>-1190.21</v>
      </c>
      <c r="H5" s="48"/>
      <c r="I5" s="50">
        <f t="shared" si="2"/>
        <v>-23242.19</v>
      </c>
    </row>
    <row r="6" spans="1:9" ht="15">
      <c r="A6" s="45" t="s">
        <v>189</v>
      </c>
      <c r="B6" s="45" t="s">
        <v>243</v>
      </c>
      <c r="C6" s="47">
        <v>126354658.18553013</v>
      </c>
      <c r="D6" s="47">
        <f t="shared" si="0"/>
        <v>-48830.29</v>
      </c>
      <c r="E6" s="48"/>
      <c r="F6" s="47">
        <v>126466945.90550268</v>
      </c>
      <c r="G6" s="47">
        <f t="shared" si="1"/>
        <v>-2635.52</v>
      </c>
      <c r="H6" s="48"/>
      <c r="I6" s="50">
        <f t="shared" si="2"/>
        <v>-51465.81</v>
      </c>
    </row>
    <row r="7" spans="1:9" ht="15">
      <c r="A7" s="45" t="s">
        <v>189</v>
      </c>
      <c r="B7" s="45" t="s">
        <v>191</v>
      </c>
      <c r="C7" s="47">
        <v>8318664.371507741</v>
      </c>
      <c r="D7" s="47">
        <f t="shared" si="0"/>
        <v>-3214.78</v>
      </c>
      <c r="E7" s="48"/>
      <c r="F7" s="47">
        <v>8326057.186095549</v>
      </c>
      <c r="G7" s="47">
        <f t="shared" si="1"/>
        <v>-173.51</v>
      </c>
      <c r="H7" s="48"/>
      <c r="I7" s="50">
        <f t="shared" si="2"/>
        <v>-3388.29</v>
      </c>
    </row>
    <row r="8" spans="1:9" ht="15">
      <c r="A8" s="45" t="s">
        <v>189</v>
      </c>
      <c r="B8" s="45" t="s">
        <v>190</v>
      </c>
      <c r="C8" s="47">
        <v>7563504.559336401</v>
      </c>
      <c r="D8" s="47">
        <f t="shared" si="0"/>
        <v>-2922.95</v>
      </c>
      <c r="E8" s="48"/>
      <c r="F8" s="47">
        <v>7570226.261804976</v>
      </c>
      <c r="G8" s="47">
        <f t="shared" si="1"/>
        <v>-157.76</v>
      </c>
      <c r="H8" s="48"/>
      <c r="I8" s="50">
        <f t="shared" si="2"/>
        <v>-3080.71</v>
      </c>
    </row>
    <row r="9" spans="1:9" ht="15">
      <c r="A9" s="45" t="s">
        <v>189</v>
      </c>
      <c r="B9" s="45" t="s">
        <v>188</v>
      </c>
      <c r="C9" s="47">
        <v>75098483.94089681</v>
      </c>
      <c r="D9" s="47">
        <f t="shared" si="0"/>
        <v>-29022.12</v>
      </c>
      <c r="E9" s="48"/>
      <c r="F9" s="47">
        <v>75161145.60372968</v>
      </c>
      <c r="G9" s="47">
        <f t="shared" si="1"/>
        <v>-1566.33</v>
      </c>
      <c r="H9" s="48"/>
      <c r="I9" s="50">
        <f t="shared" si="2"/>
        <v>-30588.449999999997</v>
      </c>
    </row>
    <row r="10" spans="1:9" ht="15">
      <c r="A10" s="45" t="s">
        <v>187</v>
      </c>
      <c r="B10" s="45" t="s">
        <v>187</v>
      </c>
      <c r="C10" s="47">
        <v>17044013.745169643</v>
      </c>
      <c r="D10" s="47">
        <f t="shared" si="0"/>
        <v>-6586.73</v>
      </c>
      <c r="E10" s="48"/>
      <c r="F10" s="47">
        <v>17059160.79616519</v>
      </c>
      <c r="G10" s="47">
        <f t="shared" si="1"/>
        <v>-355.51</v>
      </c>
      <c r="H10" s="48"/>
      <c r="I10" s="50">
        <f t="shared" si="2"/>
        <v>-6942.24</v>
      </c>
    </row>
    <row r="11" spans="1:9" ht="15">
      <c r="A11" s="45" t="s">
        <v>187</v>
      </c>
      <c r="B11" s="45" t="s">
        <v>199</v>
      </c>
      <c r="C11" s="47">
        <v>3002280.2998907557</v>
      </c>
      <c r="D11" s="47">
        <f t="shared" si="0"/>
        <v>-1160.24</v>
      </c>
      <c r="E11" s="48"/>
      <c r="F11" s="47">
        <v>3004948.4327311357</v>
      </c>
      <c r="G11" s="47">
        <f t="shared" si="1"/>
        <v>-62.62</v>
      </c>
      <c r="H11" s="48"/>
      <c r="I11" s="50">
        <f t="shared" si="2"/>
        <v>-1222.86</v>
      </c>
    </row>
    <row r="12" spans="1:9" ht="15">
      <c r="A12" s="45" t="s">
        <v>180</v>
      </c>
      <c r="B12" s="45" t="s">
        <v>186</v>
      </c>
      <c r="C12" s="47">
        <v>21011605.405430287</v>
      </c>
      <c r="D12" s="47">
        <f t="shared" si="0"/>
        <v>-8120.02</v>
      </c>
      <c r="E12" s="48"/>
      <c r="F12" s="47">
        <v>21030278.463509966</v>
      </c>
      <c r="G12" s="47">
        <f t="shared" si="1"/>
        <v>-438.26</v>
      </c>
      <c r="H12" s="48"/>
      <c r="I12" s="50">
        <f t="shared" si="2"/>
        <v>-8558.28</v>
      </c>
    </row>
    <row r="13" spans="1:9" ht="15">
      <c r="A13" s="45" t="s">
        <v>180</v>
      </c>
      <c r="B13" s="45" t="s">
        <v>185</v>
      </c>
      <c r="C13" s="47">
        <v>12071118.999226049</v>
      </c>
      <c r="D13" s="47">
        <f t="shared" si="0"/>
        <v>-4664.93</v>
      </c>
      <c r="E13" s="48"/>
      <c r="F13" s="47">
        <v>12081846.628163008</v>
      </c>
      <c r="G13" s="47">
        <f t="shared" si="1"/>
        <v>-251.78</v>
      </c>
      <c r="H13" s="48"/>
      <c r="I13" s="50">
        <f t="shared" si="2"/>
        <v>-4916.71</v>
      </c>
    </row>
    <row r="14" spans="1:9" ht="15">
      <c r="A14" s="45" t="s">
        <v>180</v>
      </c>
      <c r="B14" s="45" t="s">
        <v>184</v>
      </c>
      <c r="C14" s="47">
        <v>401928158.7014574</v>
      </c>
      <c r="D14" s="47">
        <f t="shared" si="0"/>
        <v>-155326.81</v>
      </c>
      <c r="E14" s="48"/>
      <c r="F14" s="47">
        <v>402285353.10457283</v>
      </c>
      <c r="G14" s="47">
        <f t="shared" si="1"/>
        <v>-8383.46</v>
      </c>
      <c r="H14" s="48"/>
      <c r="I14" s="50">
        <f t="shared" si="2"/>
        <v>-163710.27</v>
      </c>
    </row>
    <row r="15" spans="1:9" ht="15">
      <c r="A15" s="45" t="s">
        <v>180</v>
      </c>
      <c r="B15" s="45" t="s">
        <v>183</v>
      </c>
      <c r="C15" s="47">
        <v>108309338.89290848</v>
      </c>
      <c r="D15" s="47">
        <f t="shared" si="0"/>
        <v>-41856.6</v>
      </c>
      <c r="E15" s="48"/>
      <c r="F15" s="47">
        <v>108405593.63102555</v>
      </c>
      <c r="G15" s="47">
        <f t="shared" si="1"/>
        <v>-2259.13</v>
      </c>
      <c r="H15" s="48"/>
      <c r="I15" s="50">
        <f t="shared" si="2"/>
        <v>-44115.729999999996</v>
      </c>
    </row>
    <row r="16" spans="1:9" ht="15">
      <c r="A16" s="45" t="s">
        <v>180</v>
      </c>
      <c r="B16" s="45" t="s">
        <v>182</v>
      </c>
      <c r="C16" s="47">
        <v>2488020.0656916574</v>
      </c>
      <c r="D16" s="47">
        <f t="shared" si="0"/>
        <v>-961.51</v>
      </c>
      <c r="E16" s="48"/>
      <c r="F16" s="47">
        <v>2490231.174376292</v>
      </c>
      <c r="G16" s="47">
        <f t="shared" si="1"/>
        <v>-51.9</v>
      </c>
      <c r="H16" s="48"/>
      <c r="I16" s="50">
        <f t="shared" si="2"/>
        <v>-1013.41</v>
      </c>
    </row>
    <row r="17" spans="1:9" ht="15">
      <c r="A17" s="45" t="s">
        <v>180</v>
      </c>
      <c r="B17" s="45" t="s">
        <v>181</v>
      </c>
      <c r="C17" s="47">
        <v>309882802.05844563</v>
      </c>
      <c r="D17" s="47">
        <f t="shared" si="0"/>
        <v>-119755.5</v>
      </c>
      <c r="E17" s="48"/>
      <c r="F17" s="47">
        <v>310158193.5327935</v>
      </c>
      <c r="G17" s="47">
        <f t="shared" si="1"/>
        <v>-6463.57</v>
      </c>
      <c r="H17" s="48"/>
      <c r="I17" s="50">
        <f t="shared" si="2"/>
        <v>-126219.07</v>
      </c>
    </row>
    <row r="18" spans="1:9" ht="15">
      <c r="A18" s="45" t="s">
        <v>180</v>
      </c>
      <c r="B18" s="45" t="s">
        <v>179</v>
      </c>
      <c r="C18" s="47">
        <v>20164159.067286942</v>
      </c>
      <c r="D18" s="47">
        <f t="shared" si="0"/>
        <v>-7792.52</v>
      </c>
      <c r="E18" s="48"/>
      <c r="F18" s="47">
        <v>20182078.99801694</v>
      </c>
      <c r="G18" s="47">
        <f t="shared" si="1"/>
        <v>-420.59</v>
      </c>
      <c r="H18" s="48"/>
      <c r="I18" s="50">
        <f t="shared" si="2"/>
        <v>-8213.11</v>
      </c>
    </row>
    <row r="19" spans="1:9" ht="15">
      <c r="A19" s="45" t="s">
        <v>178</v>
      </c>
      <c r="B19" s="45" t="s">
        <v>178</v>
      </c>
      <c r="C19" s="47">
        <v>12493698.398076588</v>
      </c>
      <c r="D19" s="47">
        <f t="shared" si="0"/>
        <v>-4828.24</v>
      </c>
      <c r="E19" s="48"/>
      <c r="F19" s="47">
        <v>12504801.57421738</v>
      </c>
      <c r="G19" s="47">
        <f t="shared" si="1"/>
        <v>-260.59</v>
      </c>
      <c r="H19" s="48"/>
      <c r="I19" s="50">
        <f t="shared" si="2"/>
        <v>-5088.83</v>
      </c>
    </row>
    <row r="20" spans="1:9" ht="15">
      <c r="A20" s="45" t="s">
        <v>173</v>
      </c>
      <c r="B20" s="45" t="s">
        <v>177</v>
      </c>
      <c r="C20" s="47">
        <v>1906445.0250378817</v>
      </c>
      <c r="D20" s="47">
        <f t="shared" si="0"/>
        <v>-736.75</v>
      </c>
      <c r="E20" s="48"/>
      <c r="F20" s="47">
        <v>1908139.2867561723</v>
      </c>
      <c r="G20" s="47">
        <f t="shared" si="1"/>
        <v>-39.76</v>
      </c>
      <c r="H20" s="48"/>
      <c r="I20" s="50">
        <f t="shared" si="2"/>
        <v>-776.51</v>
      </c>
    </row>
    <row r="21" spans="1:9" ht="15">
      <c r="A21" s="45" t="s">
        <v>173</v>
      </c>
      <c r="B21" s="45" t="s">
        <v>176</v>
      </c>
      <c r="C21" s="47">
        <v>784014.4150332661</v>
      </c>
      <c r="D21" s="47">
        <f t="shared" si="0"/>
        <v>-302.99</v>
      </c>
      <c r="E21" s="48"/>
      <c r="F21" s="47">
        <v>784711.1702989745</v>
      </c>
      <c r="G21" s="47">
        <f t="shared" si="1"/>
        <v>-16.35</v>
      </c>
      <c r="H21" s="48"/>
      <c r="I21" s="50">
        <f t="shared" si="2"/>
        <v>-319.34000000000003</v>
      </c>
    </row>
    <row r="22" spans="1:9" ht="15">
      <c r="A22" s="45" t="s">
        <v>173</v>
      </c>
      <c r="B22" s="45" t="s">
        <v>175</v>
      </c>
      <c r="C22" s="47">
        <v>2984266.9521380514</v>
      </c>
      <c r="D22" s="47">
        <f t="shared" si="0"/>
        <v>-1153.28</v>
      </c>
      <c r="E22" s="48"/>
      <c r="F22" s="47">
        <v>2986919.0764782573</v>
      </c>
      <c r="G22" s="47">
        <f t="shared" si="1"/>
        <v>-62.25</v>
      </c>
      <c r="H22" s="48"/>
      <c r="I22" s="50">
        <f t="shared" si="2"/>
        <v>-1215.53</v>
      </c>
    </row>
    <row r="23" spans="1:9" ht="15">
      <c r="A23" s="45" t="s">
        <v>173</v>
      </c>
      <c r="B23" s="45" t="s">
        <v>174</v>
      </c>
      <c r="C23" s="47">
        <v>792688.9620776669</v>
      </c>
      <c r="D23" s="47">
        <f t="shared" si="0"/>
        <v>-306.34</v>
      </c>
      <c r="E23" s="48"/>
      <c r="F23" s="47">
        <v>793393.4264316459</v>
      </c>
      <c r="G23" s="47">
        <f t="shared" si="1"/>
        <v>-16.53</v>
      </c>
      <c r="H23" s="48"/>
      <c r="I23" s="50">
        <f t="shared" si="2"/>
        <v>-322.87</v>
      </c>
    </row>
    <row r="24" spans="1:9" ht="15">
      <c r="A24" s="45" t="s">
        <v>173</v>
      </c>
      <c r="B24" s="45" t="s">
        <v>172</v>
      </c>
      <c r="C24" s="47">
        <v>761840.8071919179</v>
      </c>
      <c r="D24" s="47">
        <f t="shared" si="0"/>
        <v>-294.42</v>
      </c>
      <c r="E24" s="48"/>
      <c r="F24" s="47">
        <v>762517.856725529</v>
      </c>
      <c r="G24" s="47">
        <f t="shared" si="1"/>
        <v>-15.89</v>
      </c>
      <c r="H24" s="48"/>
      <c r="I24" s="50">
        <f t="shared" si="2"/>
        <v>-310.31</v>
      </c>
    </row>
    <row r="25" spans="1:9" ht="15">
      <c r="A25" s="45" t="s">
        <v>171</v>
      </c>
      <c r="B25" s="45" t="s">
        <v>91</v>
      </c>
      <c r="C25" s="47">
        <v>13513668.600352328</v>
      </c>
      <c r="D25" s="47">
        <f t="shared" si="0"/>
        <v>-5222.41</v>
      </c>
      <c r="E25" s="48"/>
      <c r="F25" s="47">
        <v>13525678.226165056</v>
      </c>
      <c r="G25" s="47">
        <f t="shared" si="1"/>
        <v>-281.87</v>
      </c>
      <c r="H25" s="48"/>
      <c r="I25" s="50">
        <f t="shared" si="2"/>
        <v>-5504.28</v>
      </c>
    </row>
    <row r="26" spans="1:9" ht="15">
      <c r="A26" s="45" t="s">
        <v>171</v>
      </c>
      <c r="B26" s="45" t="s">
        <v>170</v>
      </c>
      <c r="C26" s="47">
        <v>2596553.938001399</v>
      </c>
      <c r="D26" s="47">
        <f t="shared" si="0"/>
        <v>-1003.45</v>
      </c>
      <c r="E26" s="48"/>
      <c r="F26" s="47">
        <v>2598861.5009674723</v>
      </c>
      <c r="G26" s="47">
        <f t="shared" si="1"/>
        <v>-54.16</v>
      </c>
      <c r="H26" s="48"/>
      <c r="I26" s="50">
        <f t="shared" si="2"/>
        <v>-1057.6100000000001</v>
      </c>
    </row>
    <row r="27" spans="1:9" ht="15">
      <c r="A27" s="45" t="s">
        <v>168</v>
      </c>
      <c r="B27" s="45" t="s">
        <v>169</v>
      </c>
      <c r="C27" s="47">
        <v>224793040.42588297</v>
      </c>
      <c r="D27" s="47">
        <f t="shared" si="0"/>
        <v>-86872.21</v>
      </c>
      <c r="E27" s="48"/>
      <c r="F27" s="47">
        <v>224992814.47545156</v>
      </c>
      <c r="G27" s="47">
        <f t="shared" si="1"/>
        <v>-4688.76</v>
      </c>
      <c r="H27" s="48"/>
      <c r="I27" s="50">
        <f t="shared" si="2"/>
        <v>-91560.97</v>
      </c>
    </row>
    <row r="28" spans="1:9" ht="15">
      <c r="A28" s="45" t="s">
        <v>168</v>
      </c>
      <c r="B28" s="45" t="s">
        <v>168</v>
      </c>
      <c r="C28" s="47">
        <v>225896444.6070846</v>
      </c>
      <c r="D28" s="47">
        <f t="shared" si="0"/>
        <v>-87298.62</v>
      </c>
      <c r="E28" s="48"/>
      <c r="F28" s="47">
        <v>226097199.25427833</v>
      </c>
      <c r="G28" s="47">
        <f t="shared" si="1"/>
        <v>-4711.77</v>
      </c>
      <c r="H28" s="48"/>
      <c r="I28" s="50">
        <f t="shared" si="2"/>
        <v>-92010.39</v>
      </c>
    </row>
    <row r="29" spans="1:9" ht="15">
      <c r="A29" s="45" t="s">
        <v>166</v>
      </c>
      <c r="B29" s="45" t="s">
        <v>167</v>
      </c>
      <c r="C29" s="47">
        <v>7532090.9764730185</v>
      </c>
      <c r="D29" s="47">
        <f t="shared" si="0"/>
        <v>-2910.81</v>
      </c>
      <c r="E29" s="48"/>
      <c r="F29" s="47">
        <v>7538784.761624188</v>
      </c>
      <c r="G29" s="47">
        <f t="shared" si="1"/>
        <v>-157.11</v>
      </c>
      <c r="H29" s="48"/>
      <c r="I29" s="50">
        <f t="shared" si="2"/>
        <v>-3067.92</v>
      </c>
    </row>
    <row r="30" spans="1:9" ht="15">
      <c r="A30" s="45" t="s">
        <v>166</v>
      </c>
      <c r="B30" s="45" t="s">
        <v>165</v>
      </c>
      <c r="C30" s="47">
        <v>9034488.860673996</v>
      </c>
      <c r="D30" s="47">
        <f t="shared" si="0"/>
        <v>-3491.42</v>
      </c>
      <c r="E30" s="48"/>
      <c r="F30" s="47">
        <v>9042517.53767655</v>
      </c>
      <c r="G30" s="47">
        <f t="shared" si="1"/>
        <v>-188.44</v>
      </c>
      <c r="H30" s="48"/>
      <c r="I30" s="50">
        <f t="shared" si="2"/>
        <v>-3679.86</v>
      </c>
    </row>
    <row r="31" spans="1:9" ht="15">
      <c r="A31" s="45" t="s">
        <v>164</v>
      </c>
      <c r="B31" s="45" t="s">
        <v>106</v>
      </c>
      <c r="C31" s="47">
        <v>1540924.3013212748</v>
      </c>
      <c r="D31" s="47">
        <f t="shared" si="0"/>
        <v>-595.5</v>
      </c>
      <c r="E31" s="48"/>
      <c r="F31" s="47">
        <v>1542293.7240007776</v>
      </c>
      <c r="G31" s="47">
        <f t="shared" si="1"/>
        <v>-32.14</v>
      </c>
      <c r="H31" s="48"/>
      <c r="I31" s="50">
        <f t="shared" si="2"/>
        <v>-627.64</v>
      </c>
    </row>
    <row r="32" spans="1:9" ht="15">
      <c r="A32" s="45" t="s">
        <v>164</v>
      </c>
      <c r="B32" s="45" t="s">
        <v>200</v>
      </c>
      <c r="C32" s="47">
        <v>2203791.2503756923</v>
      </c>
      <c r="D32" s="47">
        <f t="shared" si="0"/>
        <v>-851.66</v>
      </c>
      <c r="E32" s="48"/>
      <c r="F32" s="47">
        <v>2205749.764312144</v>
      </c>
      <c r="G32" s="47">
        <f t="shared" si="1"/>
        <v>-45.97</v>
      </c>
      <c r="H32" s="48"/>
      <c r="I32" s="50">
        <f t="shared" si="2"/>
        <v>-897.63</v>
      </c>
    </row>
    <row r="33" spans="1:9" ht="15">
      <c r="A33" s="45" t="s">
        <v>163</v>
      </c>
      <c r="B33" s="45" t="s">
        <v>163</v>
      </c>
      <c r="C33" s="47">
        <v>6579297.976616088</v>
      </c>
      <c r="D33" s="47">
        <f t="shared" si="0"/>
        <v>-2542.6</v>
      </c>
      <c r="E33" s="48"/>
      <c r="F33" s="47">
        <v>6585145.012616922</v>
      </c>
      <c r="G33" s="47">
        <f t="shared" si="1"/>
        <v>-137.23</v>
      </c>
      <c r="H33" s="48"/>
      <c r="I33" s="50">
        <f t="shared" si="2"/>
        <v>-2679.83</v>
      </c>
    </row>
    <row r="34" spans="1:9" ht="15">
      <c r="A34" s="45" t="s">
        <v>160</v>
      </c>
      <c r="B34" s="45" t="s">
        <v>162</v>
      </c>
      <c r="C34" s="47">
        <v>7854057.587525436</v>
      </c>
      <c r="D34" s="47">
        <f t="shared" si="0"/>
        <v>-3035.23</v>
      </c>
      <c r="E34" s="48"/>
      <c r="F34" s="47">
        <v>7861037.505083526</v>
      </c>
      <c r="G34" s="47">
        <f t="shared" si="1"/>
        <v>-163.82</v>
      </c>
      <c r="H34" s="48"/>
      <c r="I34" s="50">
        <f t="shared" si="2"/>
        <v>-3199.05</v>
      </c>
    </row>
    <row r="35" spans="1:9" ht="15">
      <c r="A35" s="45" t="s">
        <v>160</v>
      </c>
      <c r="B35" s="45" t="s">
        <v>161</v>
      </c>
      <c r="C35" s="47">
        <v>3376071.939849489</v>
      </c>
      <c r="D35" s="47">
        <f t="shared" si="0"/>
        <v>-1304.7</v>
      </c>
      <c r="E35" s="48"/>
      <c r="F35" s="47">
        <v>3379072.262109381</v>
      </c>
      <c r="G35" s="47">
        <f t="shared" si="1"/>
        <v>-70.42</v>
      </c>
      <c r="H35" s="48"/>
      <c r="I35" s="50">
        <f t="shared" si="2"/>
        <v>-1375.1200000000001</v>
      </c>
    </row>
    <row r="36" spans="1:9" ht="15">
      <c r="A36" s="45" t="s">
        <v>160</v>
      </c>
      <c r="B36" s="45" t="s">
        <v>159</v>
      </c>
      <c r="C36" s="47">
        <v>2493841.8131881813</v>
      </c>
      <c r="D36" s="47">
        <f t="shared" si="0"/>
        <v>-963.76</v>
      </c>
      <c r="E36" s="48"/>
      <c r="F36" s="47">
        <v>2496058.095672106</v>
      </c>
      <c r="G36" s="47">
        <f t="shared" si="1"/>
        <v>-52.02</v>
      </c>
      <c r="H36" s="48"/>
      <c r="I36" s="50">
        <f t="shared" si="2"/>
        <v>-1015.78</v>
      </c>
    </row>
    <row r="37" spans="1:9" ht="15">
      <c r="A37" s="45" t="s">
        <v>157</v>
      </c>
      <c r="B37" s="45" t="s">
        <v>158</v>
      </c>
      <c r="C37" s="47">
        <v>2600389.732715198</v>
      </c>
      <c r="D37" s="47">
        <f t="shared" si="0"/>
        <v>-1004.93</v>
      </c>
      <c r="E37" s="48"/>
      <c r="F37" s="47">
        <v>2602700.704560131</v>
      </c>
      <c r="G37" s="47">
        <f t="shared" si="1"/>
        <v>-54.24</v>
      </c>
      <c r="H37" s="48"/>
      <c r="I37" s="50">
        <f t="shared" si="2"/>
        <v>-1059.1699999999998</v>
      </c>
    </row>
    <row r="38" spans="1:9" ht="15">
      <c r="A38" s="45" t="s">
        <v>157</v>
      </c>
      <c r="B38" s="45" t="s">
        <v>156</v>
      </c>
      <c r="C38" s="47">
        <v>2962738.7287338814</v>
      </c>
      <c r="D38" s="47">
        <f t="shared" si="0"/>
        <v>-1144.96</v>
      </c>
      <c r="E38" s="48"/>
      <c r="F38" s="47">
        <v>2965371.7208965016</v>
      </c>
      <c r="G38" s="47">
        <f t="shared" si="1"/>
        <v>-61.8</v>
      </c>
      <c r="H38" s="48"/>
      <c r="I38" s="50">
        <f t="shared" si="2"/>
        <v>-1206.76</v>
      </c>
    </row>
    <row r="39" spans="1:9" ht="15">
      <c r="A39" s="45" t="s">
        <v>155</v>
      </c>
      <c r="B39" s="45" t="s">
        <v>155</v>
      </c>
      <c r="C39" s="47">
        <v>3799593.582380066</v>
      </c>
      <c r="D39" s="47">
        <f t="shared" si="0"/>
        <v>-1468.37</v>
      </c>
      <c r="E39" s="48"/>
      <c r="F39" s="47">
        <v>3802970.289217737</v>
      </c>
      <c r="G39" s="47">
        <f t="shared" si="1"/>
        <v>-79.25</v>
      </c>
      <c r="H39" s="48"/>
      <c r="I39" s="50">
        <f t="shared" si="2"/>
        <v>-1547.62</v>
      </c>
    </row>
    <row r="40" spans="1:9" ht="15">
      <c r="A40" s="45" t="s">
        <v>154</v>
      </c>
      <c r="B40" s="45" t="s">
        <v>153</v>
      </c>
      <c r="C40" s="47">
        <v>3459251.464186658</v>
      </c>
      <c r="D40" s="47">
        <f t="shared" si="0"/>
        <v>-1336.84</v>
      </c>
      <c r="E40" s="48"/>
      <c r="F40" s="47">
        <v>3462325.7082654224</v>
      </c>
      <c r="G40" s="47">
        <f t="shared" si="1"/>
        <v>-72.15</v>
      </c>
      <c r="H40" s="48"/>
      <c r="I40" s="50">
        <f t="shared" si="2"/>
        <v>-1408.99</v>
      </c>
    </row>
    <row r="41" spans="1:9" ht="15">
      <c r="A41" s="45" t="s">
        <v>152</v>
      </c>
      <c r="B41" s="45" t="s">
        <v>152</v>
      </c>
      <c r="C41" s="47">
        <v>34984698.480632715</v>
      </c>
      <c r="D41" s="47">
        <f t="shared" si="0"/>
        <v>-13519.98</v>
      </c>
      <c r="E41" s="48"/>
      <c r="F41" s="47">
        <v>35015789.45602578</v>
      </c>
      <c r="G41" s="47">
        <f t="shared" si="1"/>
        <v>-729.71</v>
      </c>
      <c r="H41" s="48"/>
      <c r="I41" s="50">
        <f t="shared" si="2"/>
        <v>-14249.689999999999</v>
      </c>
    </row>
    <row r="42" spans="1:9" ht="15">
      <c r="A42" s="45" t="s">
        <v>151</v>
      </c>
      <c r="B42" s="45" t="s">
        <v>151</v>
      </c>
      <c r="C42" s="47">
        <v>689770168.5346584</v>
      </c>
      <c r="D42" s="47">
        <f t="shared" si="0"/>
        <v>-266564.56</v>
      </c>
      <c r="E42" s="48"/>
      <c r="F42" s="47">
        <v>690383168.7395524</v>
      </c>
      <c r="G42" s="47">
        <f t="shared" si="1"/>
        <v>-14387.29</v>
      </c>
      <c r="H42" s="48"/>
      <c r="I42" s="50">
        <f t="shared" si="2"/>
        <v>-280951.85</v>
      </c>
    </row>
    <row r="43" spans="1:9" ht="15">
      <c r="A43" s="45" t="s">
        <v>75</v>
      </c>
      <c r="B43" s="45" t="s">
        <v>75</v>
      </c>
      <c r="C43" s="47">
        <v>2880472.171000523</v>
      </c>
      <c r="D43" s="47">
        <f t="shared" si="0"/>
        <v>-1113.17</v>
      </c>
      <c r="E43" s="48"/>
      <c r="F43" s="47">
        <v>2883032.0526996194</v>
      </c>
      <c r="G43" s="47">
        <f t="shared" si="1"/>
        <v>-60.08</v>
      </c>
      <c r="H43" s="48"/>
      <c r="I43" s="50">
        <f t="shared" si="2"/>
        <v>-1173.25</v>
      </c>
    </row>
    <row r="44" spans="1:9" ht="15">
      <c r="A44" s="45" t="s">
        <v>150</v>
      </c>
      <c r="B44" s="45" t="s">
        <v>150</v>
      </c>
      <c r="C44" s="47">
        <v>472763388.8113384</v>
      </c>
      <c r="D44" s="47">
        <f t="shared" si="0"/>
        <v>-182701.39</v>
      </c>
      <c r="E44" s="48"/>
      <c r="F44" s="47">
        <v>473183533.9190729</v>
      </c>
      <c r="G44" s="47">
        <f t="shared" si="1"/>
        <v>-9860.94</v>
      </c>
      <c r="H44" s="48"/>
      <c r="I44" s="50">
        <f t="shared" si="2"/>
        <v>-192562.33000000002</v>
      </c>
    </row>
    <row r="45" spans="1:9" ht="15">
      <c r="A45" s="45" t="s">
        <v>149</v>
      </c>
      <c r="B45" s="45" t="s">
        <v>149</v>
      </c>
      <c r="C45" s="47">
        <v>52353925.319965705</v>
      </c>
      <c r="D45" s="47">
        <f t="shared" si="0"/>
        <v>-20232.39</v>
      </c>
      <c r="E45" s="48"/>
      <c r="F45" s="47">
        <v>52400453.70176864</v>
      </c>
      <c r="G45" s="47">
        <f t="shared" si="1"/>
        <v>-1092</v>
      </c>
      <c r="H45" s="48"/>
      <c r="I45" s="50">
        <f t="shared" si="2"/>
        <v>-21324.39</v>
      </c>
    </row>
    <row r="46" spans="1:9" ht="15">
      <c r="A46" s="45" t="s">
        <v>146</v>
      </c>
      <c r="B46" s="45" t="s">
        <v>148</v>
      </c>
      <c r="C46" s="47">
        <v>17643449.66169171</v>
      </c>
      <c r="D46" s="47">
        <f t="shared" si="0"/>
        <v>-6818.38</v>
      </c>
      <c r="E46" s="48"/>
      <c r="F46" s="47">
        <v>17659129.43265169</v>
      </c>
      <c r="G46" s="47">
        <f t="shared" si="1"/>
        <v>-368.01</v>
      </c>
      <c r="H46" s="48"/>
      <c r="I46" s="50">
        <f t="shared" si="2"/>
        <v>-7186.39</v>
      </c>
    </row>
    <row r="47" spans="1:9" ht="15">
      <c r="A47" s="45" t="s">
        <v>146</v>
      </c>
      <c r="B47" s="45" t="s">
        <v>111</v>
      </c>
      <c r="C47" s="47">
        <v>2965124.9526543966</v>
      </c>
      <c r="D47" s="47">
        <f t="shared" si="0"/>
        <v>-1145.88</v>
      </c>
      <c r="E47" s="48"/>
      <c r="F47" s="47">
        <v>2967760.0654592523</v>
      </c>
      <c r="G47" s="47">
        <f t="shared" si="1"/>
        <v>-61.85</v>
      </c>
      <c r="H47" s="48"/>
      <c r="I47" s="50">
        <f t="shared" si="2"/>
        <v>-1207.73</v>
      </c>
    </row>
    <row r="48" spans="1:9" ht="15">
      <c r="A48" s="45" t="s">
        <v>146</v>
      </c>
      <c r="B48" s="45" t="s">
        <v>147</v>
      </c>
      <c r="C48" s="47">
        <v>3207739.568242248</v>
      </c>
      <c r="D48" s="47">
        <f t="shared" si="0"/>
        <v>-1239.64</v>
      </c>
      <c r="E48" s="48"/>
      <c r="F48" s="47">
        <v>3210590.2931681406</v>
      </c>
      <c r="G48" s="47">
        <f t="shared" si="1"/>
        <v>-66.91</v>
      </c>
      <c r="H48" s="48"/>
      <c r="I48" s="50">
        <f t="shared" si="2"/>
        <v>-1306.5500000000002</v>
      </c>
    </row>
    <row r="49" spans="1:9" ht="15">
      <c r="A49" s="45" t="s">
        <v>146</v>
      </c>
      <c r="B49" s="45" t="s">
        <v>146</v>
      </c>
      <c r="C49" s="47">
        <v>2623950.3131567924</v>
      </c>
      <c r="D49" s="47">
        <f t="shared" si="0"/>
        <v>-1014.04</v>
      </c>
      <c r="E49" s="48"/>
      <c r="F49" s="47">
        <v>2626282.2233393006</v>
      </c>
      <c r="G49" s="47">
        <f t="shared" si="1"/>
        <v>-54.73</v>
      </c>
      <c r="H49" s="48"/>
      <c r="I49" s="50">
        <f t="shared" si="2"/>
        <v>-1068.77</v>
      </c>
    </row>
    <row r="50" spans="1:9" ht="15">
      <c r="A50" s="45" t="s">
        <v>146</v>
      </c>
      <c r="B50" s="45" t="s">
        <v>145</v>
      </c>
      <c r="C50" s="47">
        <v>811612.7789058215</v>
      </c>
      <c r="D50" s="47">
        <f t="shared" si="0"/>
        <v>-313.65</v>
      </c>
      <c r="E50" s="48"/>
      <c r="F50" s="47">
        <v>812334.0608957642</v>
      </c>
      <c r="G50" s="47">
        <f t="shared" si="1"/>
        <v>-16.93</v>
      </c>
      <c r="H50" s="48"/>
      <c r="I50" s="50">
        <f t="shared" si="2"/>
        <v>-330.58</v>
      </c>
    </row>
    <row r="51" spans="1:9" ht="15">
      <c r="A51" s="45" t="s">
        <v>130</v>
      </c>
      <c r="B51" s="45" t="s">
        <v>144</v>
      </c>
      <c r="C51" s="47">
        <v>3823209.8342274646</v>
      </c>
      <c r="D51" s="47">
        <f t="shared" si="0"/>
        <v>-1477.5</v>
      </c>
      <c r="E51" s="48"/>
      <c r="F51" s="47">
        <v>3826607.4611540325</v>
      </c>
      <c r="G51" s="47">
        <f t="shared" si="1"/>
        <v>-79.74</v>
      </c>
      <c r="H51" s="48"/>
      <c r="I51" s="50">
        <f t="shared" si="2"/>
        <v>-1557.24</v>
      </c>
    </row>
    <row r="52" spans="1:9" ht="15">
      <c r="A52" s="45" t="s">
        <v>130</v>
      </c>
      <c r="B52" s="45" t="s">
        <v>143</v>
      </c>
      <c r="C52" s="47">
        <v>89250446.79857215</v>
      </c>
      <c r="D52" s="47">
        <f t="shared" si="0"/>
        <v>-34491.21</v>
      </c>
      <c r="E52" s="48"/>
      <c r="F52" s="47">
        <v>89329763.85905133</v>
      </c>
      <c r="G52" s="47">
        <f t="shared" si="1"/>
        <v>-1861.59</v>
      </c>
      <c r="H52" s="48"/>
      <c r="I52" s="50">
        <f t="shared" si="2"/>
        <v>-36352.799999999996</v>
      </c>
    </row>
    <row r="53" spans="1:9" ht="15">
      <c r="A53" s="45" t="s">
        <v>130</v>
      </c>
      <c r="B53" s="45" t="s">
        <v>142</v>
      </c>
      <c r="C53" s="47">
        <v>65795317.70512564</v>
      </c>
      <c r="D53" s="47">
        <f t="shared" si="0"/>
        <v>-25426.88</v>
      </c>
      <c r="E53" s="48"/>
      <c r="F53" s="47">
        <v>65853790.14286527</v>
      </c>
      <c r="G53" s="47">
        <f t="shared" si="1"/>
        <v>-1372.37</v>
      </c>
      <c r="H53" s="48"/>
      <c r="I53" s="50">
        <f t="shared" si="2"/>
        <v>-26799.25</v>
      </c>
    </row>
    <row r="54" spans="1:9" ht="15">
      <c r="A54" s="45" t="s">
        <v>130</v>
      </c>
      <c r="B54" s="45" t="s">
        <v>141</v>
      </c>
      <c r="C54" s="47">
        <v>56911546.38703453</v>
      </c>
      <c r="D54" s="47">
        <f t="shared" si="0"/>
        <v>-21993.7</v>
      </c>
      <c r="E54" s="48"/>
      <c r="F54" s="47">
        <v>56962123.79844997</v>
      </c>
      <c r="G54" s="47">
        <f t="shared" si="1"/>
        <v>-1187.07</v>
      </c>
      <c r="H54" s="48"/>
      <c r="I54" s="50">
        <f t="shared" si="2"/>
        <v>-23180.77</v>
      </c>
    </row>
    <row r="55" spans="1:9" ht="15">
      <c r="A55" s="45" t="s">
        <v>130</v>
      </c>
      <c r="B55" s="45" t="s">
        <v>140</v>
      </c>
      <c r="C55" s="47">
        <v>201175198.04920563</v>
      </c>
      <c r="D55" s="47">
        <f t="shared" si="0"/>
        <v>-77745</v>
      </c>
      <c r="E55" s="48"/>
      <c r="F55" s="47">
        <v>201353978.17332444</v>
      </c>
      <c r="G55" s="47">
        <f t="shared" si="1"/>
        <v>-4196.13</v>
      </c>
      <c r="H55" s="48"/>
      <c r="I55" s="50">
        <f t="shared" si="2"/>
        <v>-81941.13</v>
      </c>
    </row>
    <row r="56" spans="1:9" ht="15">
      <c r="A56" s="45" t="s">
        <v>130</v>
      </c>
      <c r="B56" s="45" t="s">
        <v>139</v>
      </c>
      <c r="C56" s="47">
        <v>35964839.61868447</v>
      </c>
      <c r="D56" s="47">
        <f t="shared" si="0"/>
        <v>-13898.76</v>
      </c>
      <c r="E56" s="48"/>
      <c r="F56" s="47">
        <v>35996801.64757601</v>
      </c>
      <c r="G56" s="47">
        <f t="shared" si="1"/>
        <v>-750.16</v>
      </c>
      <c r="H56" s="48"/>
      <c r="I56" s="50">
        <f t="shared" si="2"/>
        <v>-14648.92</v>
      </c>
    </row>
    <row r="57" spans="1:9" ht="15">
      <c r="A57" s="45" t="s">
        <v>130</v>
      </c>
      <c r="B57" s="45" t="s">
        <v>138</v>
      </c>
      <c r="C57" s="47">
        <v>10901954.140810104</v>
      </c>
      <c r="D57" s="47">
        <f t="shared" si="0"/>
        <v>-4213.11</v>
      </c>
      <c r="E57" s="48"/>
      <c r="F57" s="47">
        <v>10911642.730469262</v>
      </c>
      <c r="G57" s="47">
        <f t="shared" si="1"/>
        <v>-227.39</v>
      </c>
      <c r="H57" s="48"/>
      <c r="I57" s="50">
        <f t="shared" si="2"/>
        <v>-4440.5</v>
      </c>
    </row>
    <row r="58" spans="1:9" ht="15">
      <c r="A58" s="45" t="s">
        <v>130</v>
      </c>
      <c r="B58" s="45" t="s">
        <v>137</v>
      </c>
      <c r="C58" s="47">
        <v>176742545.39299372</v>
      </c>
      <c r="D58" s="47">
        <f t="shared" si="0"/>
        <v>-68302.89</v>
      </c>
      <c r="E58" s="48"/>
      <c r="F58" s="47">
        <v>176899616.86619112</v>
      </c>
      <c r="G58" s="47">
        <f t="shared" si="1"/>
        <v>-3686.51</v>
      </c>
      <c r="H58" s="48"/>
      <c r="I58" s="50">
        <f t="shared" si="2"/>
        <v>-71989.4</v>
      </c>
    </row>
    <row r="59" spans="1:9" ht="15">
      <c r="A59" s="45" t="s">
        <v>130</v>
      </c>
      <c r="B59" s="45" t="s">
        <v>136</v>
      </c>
      <c r="C59" s="47">
        <v>7945961.342834178</v>
      </c>
      <c r="D59" s="47">
        <f t="shared" si="0"/>
        <v>-3070.75</v>
      </c>
      <c r="E59" s="48"/>
      <c r="F59" s="47">
        <v>7953022.935453621</v>
      </c>
      <c r="G59" s="47">
        <f t="shared" si="1"/>
        <v>-165.74</v>
      </c>
      <c r="H59" s="48"/>
      <c r="I59" s="50">
        <f t="shared" si="2"/>
        <v>-3236.49</v>
      </c>
    </row>
    <row r="60" spans="1:9" ht="15">
      <c r="A60" s="45" t="s">
        <v>130</v>
      </c>
      <c r="B60" s="45" t="s">
        <v>135</v>
      </c>
      <c r="C60" s="47">
        <v>5295771.561209023</v>
      </c>
      <c r="D60" s="47">
        <f t="shared" si="0"/>
        <v>-2046.57</v>
      </c>
      <c r="E60" s="48"/>
      <c r="F60" s="47">
        <v>5300477.924574938</v>
      </c>
      <c r="G60" s="47">
        <f t="shared" si="1"/>
        <v>-110.46</v>
      </c>
      <c r="H60" s="48"/>
      <c r="I60" s="50">
        <f t="shared" si="2"/>
        <v>-2157.0299999999997</v>
      </c>
    </row>
    <row r="61" spans="1:9" ht="15">
      <c r="A61" s="45" t="s">
        <v>130</v>
      </c>
      <c r="B61" s="45" t="s">
        <v>134</v>
      </c>
      <c r="C61" s="47">
        <v>2943037.7361855214</v>
      </c>
      <c r="D61" s="47">
        <f t="shared" si="0"/>
        <v>-1137.35</v>
      </c>
      <c r="E61" s="48"/>
      <c r="F61" s="47">
        <v>2945653.2200344745</v>
      </c>
      <c r="G61" s="47">
        <f t="shared" si="1"/>
        <v>-61.39</v>
      </c>
      <c r="H61" s="48"/>
      <c r="I61" s="50">
        <f t="shared" si="2"/>
        <v>-1198.74</v>
      </c>
    </row>
    <row r="62" spans="1:9" ht="15">
      <c r="A62" s="45" t="s">
        <v>130</v>
      </c>
      <c r="B62" s="45" t="s">
        <v>133</v>
      </c>
      <c r="C62" s="47">
        <v>45819375.83074724</v>
      </c>
      <c r="D62" s="47">
        <f t="shared" si="0"/>
        <v>-17707.09</v>
      </c>
      <c r="E62" s="48"/>
      <c r="F62" s="47">
        <v>45860095.60677354</v>
      </c>
      <c r="G62" s="47">
        <f t="shared" si="1"/>
        <v>-955.7</v>
      </c>
      <c r="H62" s="48"/>
      <c r="I62" s="50">
        <f t="shared" si="2"/>
        <v>-18662.79</v>
      </c>
    </row>
    <row r="63" spans="1:9" ht="15">
      <c r="A63" s="45" t="s">
        <v>130</v>
      </c>
      <c r="B63" s="45" t="s">
        <v>132</v>
      </c>
      <c r="C63" s="47">
        <v>163951331.20251322</v>
      </c>
      <c r="D63" s="47">
        <f t="shared" si="0"/>
        <v>-63359.68</v>
      </c>
      <c r="E63" s="48"/>
      <c r="F63" s="47">
        <v>164097035.0966571</v>
      </c>
      <c r="G63" s="47">
        <f t="shared" si="1"/>
        <v>-3419.71</v>
      </c>
      <c r="H63" s="48"/>
      <c r="I63" s="50">
        <f t="shared" si="2"/>
        <v>-66779.39</v>
      </c>
    </row>
    <row r="64" spans="1:9" ht="15">
      <c r="A64" s="45" t="s">
        <v>130</v>
      </c>
      <c r="B64" s="45" t="s">
        <v>131</v>
      </c>
      <c r="C64" s="47">
        <v>2478430.410035136</v>
      </c>
      <c r="D64" s="47">
        <f t="shared" si="0"/>
        <v>-957.8</v>
      </c>
      <c r="E64" s="48"/>
      <c r="F64" s="47">
        <v>2480632.996372545</v>
      </c>
      <c r="G64" s="47">
        <f t="shared" si="1"/>
        <v>-51.7</v>
      </c>
      <c r="H64" s="48"/>
      <c r="I64" s="50">
        <f t="shared" si="2"/>
        <v>-1009.5</v>
      </c>
    </row>
    <row r="65" spans="1:9" ht="15">
      <c r="A65" s="45" t="s">
        <v>130</v>
      </c>
      <c r="B65" s="45" t="s">
        <v>129</v>
      </c>
      <c r="C65" s="47">
        <v>3000657.573056472</v>
      </c>
      <c r="D65" s="47">
        <f t="shared" si="0"/>
        <v>-1159.62</v>
      </c>
      <c r="E65" s="48"/>
      <c r="F65" s="47">
        <v>3003324.2637760886</v>
      </c>
      <c r="G65" s="47">
        <f t="shared" si="1"/>
        <v>-62.59</v>
      </c>
      <c r="H65" s="48"/>
      <c r="I65" s="50">
        <f t="shared" si="2"/>
        <v>-1222.2099999999998</v>
      </c>
    </row>
    <row r="66" spans="1:9" ht="15">
      <c r="A66" s="45" t="s">
        <v>127</v>
      </c>
      <c r="B66" s="45" t="s">
        <v>128</v>
      </c>
      <c r="C66" s="47">
        <v>26688399.35471719</v>
      </c>
      <c r="D66" s="47">
        <f t="shared" si="0"/>
        <v>-10313.84</v>
      </c>
      <c r="E66" s="48"/>
      <c r="F66" s="47">
        <v>26712117.391563416</v>
      </c>
      <c r="G66" s="47">
        <f t="shared" si="1"/>
        <v>-556.67</v>
      </c>
      <c r="H66" s="48"/>
      <c r="I66" s="50">
        <f t="shared" si="2"/>
        <v>-10870.51</v>
      </c>
    </row>
    <row r="67" spans="1:9" ht="15">
      <c r="A67" s="45" t="s">
        <v>127</v>
      </c>
      <c r="B67" s="45" t="s">
        <v>201</v>
      </c>
      <c r="C67" s="47">
        <v>10309341.562426768</v>
      </c>
      <c r="D67" s="47">
        <f t="shared" si="0"/>
        <v>-3984.09</v>
      </c>
      <c r="E67" s="48"/>
      <c r="F67" s="47">
        <v>10318503.496036502</v>
      </c>
      <c r="G67" s="47">
        <f t="shared" si="1"/>
        <v>-215.03</v>
      </c>
      <c r="H67" s="48"/>
      <c r="I67" s="50">
        <f t="shared" si="2"/>
        <v>-4199.12</v>
      </c>
    </row>
    <row r="68" spans="1:9" ht="15">
      <c r="A68" s="45" t="s">
        <v>127</v>
      </c>
      <c r="B68" s="45" t="s">
        <v>126</v>
      </c>
      <c r="C68" s="47">
        <v>2471652.891320622</v>
      </c>
      <c r="D68" s="47">
        <f aca="true" t="shared" si="3" ref="D68:D131">ROUND((C68*$D$185)*-1,2)</f>
        <v>-955.18</v>
      </c>
      <c r="E68" s="48"/>
      <c r="F68" s="47">
        <v>2473849.454462842</v>
      </c>
      <c r="G68" s="47">
        <f aca="true" t="shared" si="4" ref="G68:G131">ROUND((F68*$G$185)*-1,2)</f>
        <v>-51.55</v>
      </c>
      <c r="H68" s="48"/>
      <c r="I68" s="50">
        <f aca="true" t="shared" si="5" ref="I68:I131">D68+G68</f>
        <v>-1006.7299999999999</v>
      </c>
    </row>
    <row r="69" spans="1:9" ht="15">
      <c r="A69" s="45" t="s">
        <v>124</v>
      </c>
      <c r="B69" s="45" t="s">
        <v>125</v>
      </c>
      <c r="C69" s="47">
        <v>43372341.71599507</v>
      </c>
      <c r="D69" s="47">
        <f t="shared" si="3"/>
        <v>-16761.42</v>
      </c>
      <c r="E69" s="48"/>
      <c r="F69" s="47">
        <v>43410884.86470708</v>
      </c>
      <c r="G69" s="47">
        <f t="shared" si="4"/>
        <v>-904.66</v>
      </c>
      <c r="H69" s="48"/>
      <c r="I69" s="50">
        <f t="shared" si="5"/>
        <v>-17666.079999999998</v>
      </c>
    </row>
    <row r="70" spans="1:9" ht="15">
      <c r="A70" s="45" t="s">
        <v>124</v>
      </c>
      <c r="B70" s="45" t="s">
        <v>202</v>
      </c>
      <c r="C70" s="47">
        <v>34830300.56634129</v>
      </c>
      <c r="D70" s="47">
        <f t="shared" si="3"/>
        <v>-13460.32</v>
      </c>
      <c r="E70" s="48"/>
      <c r="F70" s="47">
        <v>34861254.32798198</v>
      </c>
      <c r="G70" s="47">
        <f t="shared" si="4"/>
        <v>-726.49</v>
      </c>
      <c r="H70" s="48"/>
      <c r="I70" s="50">
        <f t="shared" si="5"/>
        <v>-14186.81</v>
      </c>
    </row>
    <row r="71" spans="1:9" ht="15">
      <c r="A71" s="45" t="s">
        <v>124</v>
      </c>
      <c r="B71" s="45" t="s">
        <v>203</v>
      </c>
      <c r="C71" s="47">
        <v>9011762.079326771</v>
      </c>
      <c r="D71" s="47">
        <f t="shared" si="3"/>
        <v>-3482.63</v>
      </c>
      <c r="E71" s="48"/>
      <c r="F71" s="47">
        <v>9019770.85131066</v>
      </c>
      <c r="G71" s="47">
        <f t="shared" si="4"/>
        <v>-187.97</v>
      </c>
      <c r="H71" s="48"/>
      <c r="I71" s="50">
        <f t="shared" si="5"/>
        <v>-3670.6</v>
      </c>
    </row>
    <row r="72" spans="1:9" ht="15">
      <c r="A72" s="45" t="s">
        <v>123</v>
      </c>
      <c r="B72" s="45" t="s">
        <v>123</v>
      </c>
      <c r="C72" s="47">
        <v>4013295.7342176377</v>
      </c>
      <c r="D72" s="47">
        <f t="shared" si="3"/>
        <v>-1550.95</v>
      </c>
      <c r="E72" s="48"/>
      <c r="F72" s="47">
        <v>4016862.358608776</v>
      </c>
      <c r="G72" s="47">
        <f t="shared" si="4"/>
        <v>-83.71</v>
      </c>
      <c r="H72" s="48"/>
      <c r="I72" s="50">
        <f t="shared" si="5"/>
        <v>-1634.66</v>
      </c>
    </row>
    <row r="73" spans="1:9" ht="15">
      <c r="A73" s="45" t="s">
        <v>121</v>
      </c>
      <c r="B73" s="45" t="s">
        <v>122</v>
      </c>
      <c r="C73" s="47">
        <v>3986380.6798837353</v>
      </c>
      <c r="D73" s="47">
        <f t="shared" si="3"/>
        <v>-1540.55</v>
      </c>
      <c r="E73" s="48"/>
      <c r="F73" s="47">
        <v>3989923.3848092686</v>
      </c>
      <c r="G73" s="47">
        <f t="shared" si="4"/>
        <v>-83.15</v>
      </c>
      <c r="H73" s="48"/>
      <c r="I73" s="50">
        <f t="shared" si="5"/>
        <v>-1623.7</v>
      </c>
    </row>
    <row r="74" spans="1:9" ht="15">
      <c r="A74" s="45" t="s">
        <v>121</v>
      </c>
      <c r="B74" s="45" t="s">
        <v>120</v>
      </c>
      <c r="C74" s="47">
        <v>9409511.163837597</v>
      </c>
      <c r="D74" s="47">
        <f t="shared" si="3"/>
        <v>-3636.34</v>
      </c>
      <c r="E74" s="48"/>
      <c r="F74" s="47">
        <v>9417873.475456774</v>
      </c>
      <c r="G74" s="47">
        <f t="shared" si="4"/>
        <v>-196.26</v>
      </c>
      <c r="H74" s="48"/>
      <c r="I74" s="50">
        <f t="shared" si="5"/>
        <v>-3832.6000000000004</v>
      </c>
    </row>
    <row r="75" spans="1:9" ht="15">
      <c r="A75" s="45" t="s">
        <v>119</v>
      </c>
      <c r="B75" s="45" t="s">
        <v>119</v>
      </c>
      <c r="C75" s="47">
        <v>14845650.16786718</v>
      </c>
      <c r="D75" s="47">
        <f t="shared" si="3"/>
        <v>-5737.16</v>
      </c>
      <c r="E75" s="48"/>
      <c r="F75" s="47">
        <v>14858843.528510796</v>
      </c>
      <c r="G75" s="47">
        <f t="shared" si="4"/>
        <v>-309.65</v>
      </c>
      <c r="H75" s="48"/>
      <c r="I75" s="50">
        <f t="shared" si="5"/>
        <v>-6046.8099999999995</v>
      </c>
    </row>
    <row r="76" spans="1:9" ht="15">
      <c r="A76" s="45" t="s">
        <v>118</v>
      </c>
      <c r="B76" s="45" t="s">
        <v>118</v>
      </c>
      <c r="C76" s="47">
        <v>1439725.5098225465</v>
      </c>
      <c r="D76" s="47">
        <f t="shared" si="3"/>
        <v>-556.39</v>
      </c>
      <c r="E76" s="48"/>
      <c r="F76" s="47">
        <v>1441004.996922412</v>
      </c>
      <c r="G76" s="47">
        <f t="shared" si="4"/>
        <v>-30.03</v>
      </c>
      <c r="H76" s="48"/>
      <c r="I76" s="50">
        <f t="shared" si="5"/>
        <v>-586.42</v>
      </c>
    </row>
    <row r="77" spans="1:9" ht="15">
      <c r="A77" s="45" t="s">
        <v>117</v>
      </c>
      <c r="B77" s="45" t="s">
        <v>117</v>
      </c>
      <c r="C77" s="47">
        <v>4467425.6089273235</v>
      </c>
      <c r="D77" s="47">
        <f t="shared" si="3"/>
        <v>-1726.46</v>
      </c>
      <c r="E77" s="48"/>
      <c r="F77" s="47">
        <v>4471395.819496793</v>
      </c>
      <c r="G77" s="47">
        <f t="shared" si="4"/>
        <v>-93.18</v>
      </c>
      <c r="H77" s="48"/>
      <c r="I77" s="50">
        <f t="shared" si="5"/>
        <v>-1819.64</v>
      </c>
    </row>
    <row r="78" spans="1:9" ht="15">
      <c r="A78" s="45" t="s">
        <v>117</v>
      </c>
      <c r="B78" s="45" t="s">
        <v>116</v>
      </c>
      <c r="C78" s="47">
        <v>2472138.940558796</v>
      </c>
      <c r="D78" s="47">
        <f t="shared" si="3"/>
        <v>-955.37</v>
      </c>
      <c r="E78" s="48"/>
      <c r="F78" s="47">
        <v>2474335.935654</v>
      </c>
      <c r="G78" s="47">
        <f t="shared" si="4"/>
        <v>-51.56</v>
      </c>
      <c r="H78" s="48"/>
      <c r="I78" s="50">
        <f t="shared" si="5"/>
        <v>-1006.9300000000001</v>
      </c>
    </row>
    <row r="79" spans="1:9" ht="15">
      <c r="A79" s="45" t="s">
        <v>115</v>
      </c>
      <c r="B79" s="45" t="s">
        <v>114</v>
      </c>
      <c r="C79" s="47">
        <v>2299117.2594745294</v>
      </c>
      <c r="D79" s="47">
        <f t="shared" si="3"/>
        <v>-888.5</v>
      </c>
      <c r="E79" s="48"/>
      <c r="F79" s="47">
        <v>2301160.489836502</v>
      </c>
      <c r="G79" s="47">
        <f t="shared" si="4"/>
        <v>-47.96</v>
      </c>
      <c r="H79" s="48"/>
      <c r="I79" s="50">
        <f t="shared" si="5"/>
        <v>-936.46</v>
      </c>
    </row>
    <row r="80" spans="1:9" ht="15">
      <c r="A80" s="45" t="s">
        <v>113</v>
      </c>
      <c r="B80" s="45" t="s">
        <v>113</v>
      </c>
      <c r="C80" s="47">
        <v>605178877.9399432</v>
      </c>
      <c r="D80" s="47">
        <f t="shared" si="3"/>
        <v>-233873.9</v>
      </c>
      <c r="E80" s="48"/>
      <c r="F80" s="47">
        <v>605716701.6863118</v>
      </c>
      <c r="G80" s="47">
        <f t="shared" si="4"/>
        <v>-12622.88</v>
      </c>
      <c r="H80" s="48"/>
      <c r="I80" s="50">
        <f t="shared" si="5"/>
        <v>-246496.78</v>
      </c>
    </row>
    <row r="81" spans="1:9" ht="15">
      <c r="A81" s="45" t="s">
        <v>111</v>
      </c>
      <c r="B81" s="45" t="s">
        <v>112</v>
      </c>
      <c r="C81" s="47">
        <v>2106872.2714708685</v>
      </c>
      <c r="D81" s="47">
        <f t="shared" si="3"/>
        <v>-814.21</v>
      </c>
      <c r="E81" s="48"/>
      <c r="F81" s="47">
        <v>2108744.6533061694</v>
      </c>
      <c r="G81" s="47">
        <f t="shared" si="4"/>
        <v>-43.95</v>
      </c>
      <c r="H81" s="48"/>
      <c r="I81" s="50">
        <f t="shared" si="5"/>
        <v>-858.1600000000001</v>
      </c>
    </row>
    <row r="82" spans="1:9" ht="15">
      <c r="A82" s="45" t="s">
        <v>111</v>
      </c>
      <c r="B82" s="45" t="s">
        <v>110</v>
      </c>
      <c r="C82" s="47">
        <v>882120.9464535448</v>
      </c>
      <c r="D82" s="47">
        <f t="shared" si="3"/>
        <v>-340.9</v>
      </c>
      <c r="E82" s="48"/>
      <c r="F82" s="47">
        <v>882904.8892008311</v>
      </c>
      <c r="G82" s="47">
        <f t="shared" si="4"/>
        <v>-18.4</v>
      </c>
      <c r="H82" s="48"/>
      <c r="I82" s="50">
        <f t="shared" si="5"/>
        <v>-359.29999999999995</v>
      </c>
    </row>
    <row r="83" spans="1:9" ht="15">
      <c r="A83" s="45" t="s">
        <v>106</v>
      </c>
      <c r="B83" s="45" t="s">
        <v>204</v>
      </c>
      <c r="C83" s="47">
        <v>2101386.0726867905</v>
      </c>
      <c r="D83" s="47">
        <f t="shared" si="3"/>
        <v>-812.09</v>
      </c>
      <c r="E83" s="48"/>
      <c r="F83" s="47">
        <v>2103253.5789256506</v>
      </c>
      <c r="G83" s="47">
        <f t="shared" si="4"/>
        <v>-43.83</v>
      </c>
      <c r="H83" s="48"/>
      <c r="I83" s="50">
        <f t="shared" si="5"/>
        <v>-855.9200000000001</v>
      </c>
    </row>
    <row r="84" spans="1:9" ht="15">
      <c r="A84" s="45" t="s">
        <v>106</v>
      </c>
      <c r="B84" s="45" t="s">
        <v>109</v>
      </c>
      <c r="C84" s="47">
        <v>1383517.2919794002</v>
      </c>
      <c r="D84" s="47">
        <f t="shared" si="3"/>
        <v>-534.67</v>
      </c>
      <c r="E84" s="48"/>
      <c r="F84" s="47">
        <v>1384746.8267174119</v>
      </c>
      <c r="G84" s="47">
        <f t="shared" si="4"/>
        <v>-28.86</v>
      </c>
      <c r="H84" s="48"/>
      <c r="I84" s="50">
        <f t="shared" si="5"/>
        <v>-563.53</v>
      </c>
    </row>
    <row r="85" spans="1:9" ht="15">
      <c r="A85" s="45" t="s">
        <v>106</v>
      </c>
      <c r="B85" s="45" t="s">
        <v>108</v>
      </c>
      <c r="C85" s="47">
        <v>2375011.226943835</v>
      </c>
      <c r="D85" s="47">
        <f t="shared" si="3"/>
        <v>-917.83</v>
      </c>
      <c r="E85" s="48"/>
      <c r="F85" s="47">
        <v>2377121.9044349114</v>
      </c>
      <c r="G85" s="47">
        <f t="shared" si="4"/>
        <v>-49.54</v>
      </c>
      <c r="H85" s="48"/>
      <c r="I85" s="50">
        <f t="shared" si="5"/>
        <v>-967.37</v>
      </c>
    </row>
    <row r="86" spans="1:9" ht="15">
      <c r="A86" s="45" t="s">
        <v>106</v>
      </c>
      <c r="B86" s="45" t="s">
        <v>107</v>
      </c>
      <c r="C86" s="47">
        <v>1580414.5264947359</v>
      </c>
      <c r="D86" s="47">
        <f t="shared" si="3"/>
        <v>-610.76</v>
      </c>
      <c r="E86" s="48"/>
      <c r="F86" s="47">
        <v>1581819.0442207148</v>
      </c>
      <c r="G86" s="47">
        <f t="shared" si="4"/>
        <v>-32.96</v>
      </c>
      <c r="H86" s="48"/>
      <c r="I86" s="50">
        <f t="shared" si="5"/>
        <v>-643.72</v>
      </c>
    </row>
    <row r="87" spans="1:9" ht="15">
      <c r="A87" s="45" t="s">
        <v>106</v>
      </c>
      <c r="B87" s="45" t="s">
        <v>105</v>
      </c>
      <c r="C87" s="47">
        <v>5670331.008934609</v>
      </c>
      <c r="D87" s="47">
        <f t="shared" si="3"/>
        <v>-2191.32</v>
      </c>
      <c r="E87" s="48"/>
      <c r="F87" s="47">
        <v>5675370.244072419</v>
      </c>
      <c r="G87" s="47">
        <f t="shared" si="4"/>
        <v>-118.27</v>
      </c>
      <c r="H87" s="48"/>
      <c r="I87" s="50">
        <f t="shared" si="5"/>
        <v>-2309.59</v>
      </c>
    </row>
    <row r="88" spans="1:9" ht="15">
      <c r="A88" s="45" t="s">
        <v>104</v>
      </c>
      <c r="B88" s="45" t="s">
        <v>104</v>
      </c>
      <c r="C88" s="47">
        <v>7781758.212191103</v>
      </c>
      <c r="D88" s="47">
        <f t="shared" si="3"/>
        <v>-3007.29</v>
      </c>
      <c r="E88" s="48"/>
      <c r="F88" s="47">
        <v>7788673.877141707</v>
      </c>
      <c r="G88" s="47">
        <f t="shared" si="4"/>
        <v>-162.31</v>
      </c>
      <c r="H88" s="48"/>
      <c r="I88" s="50">
        <f t="shared" si="5"/>
        <v>-3169.6</v>
      </c>
    </row>
    <row r="89" spans="1:9" ht="15">
      <c r="A89" s="45" t="s">
        <v>101</v>
      </c>
      <c r="B89" s="45" t="s">
        <v>103</v>
      </c>
      <c r="C89" s="47">
        <v>37599949.459493704</v>
      </c>
      <c r="D89" s="47">
        <f t="shared" si="3"/>
        <v>-14530.66</v>
      </c>
      <c r="E89" s="48"/>
      <c r="F89" s="47">
        <v>37633363.49257161</v>
      </c>
      <c r="G89" s="47">
        <f t="shared" si="4"/>
        <v>-784.26</v>
      </c>
      <c r="H89" s="48"/>
      <c r="I89" s="50">
        <f t="shared" si="5"/>
        <v>-15314.92</v>
      </c>
    </row>
    <row r="90" spans="1:9" ht="15">
      <c r="A90" s="45" t="s">
        <v>101</v>
      </c>
      <c r="B90" s="45" t="s">
        <v>102</v>
      </c>
      <c r="C90" s="47">
        <v>10496947.01376059</v>
      </c>
      <c r="D90" s="47">
        <f t="shared" si="3"/>
        <v>-4056.59</v>
      </c>
      <c r="E90" s="48"/>
      <c r="F90" s="47">
        <v>10506275.672730962</v>
      </c>
      <c r="G90" s="47">
        <f t="shared" si="4"/>
        <v>-218.95</v>
      </c>
      <c r="H90" s="48"/>
      <c r="I90" s="50">
        <f t="shared" si="5"/>
        <v>-4275.54</v>
      </c>
    </row>
    <row r="91" spans="1:9" ht="15">
      <c r="A91" s="45" t="s">
        <v>101</v>
      </c>
      <c r="B91" s="45" t="s">
        <v>100</v>
      </c>
      <c r="C91" s="47">
        <v>7140897.501025869</v>
      </c>
      <c r="D91" s="47">
        <f t="shared" si="3"/>
        <v>-2759.63</v>
      </c>
      <c r="E91" s="48"/>
      <c r="F91" s="47">
        <v>7147243.631709592</v>
      </c>
      <c r="G91" s="47">
        <f t="shared" si="4"/>
        <v>-148.95</v>
      </c>
      <c r="H91" s="48"/>
      <c r="I91" s="50">
        <f t="shared" si="5"/>
        <v>-2908.58</v>
      </c>
    </row>
    <row r="92" spans="1:9" ht="15">
      <c r="A92" s="45" t="s">
        <v>97</v>
      </c>
      <c r="B92" s="45" t="s">
        <v>99</v>
      </c>
      <c r="C92" s="47">
        <v>206123675.62944114</v>
      </c>
      <c r="D92" s="47">
        <f t="shared" si="3"/>
        <v>-79657.36</v>
      </c>
      <c r="E92" s="48"/>
      <c r="F92" s="47">
        <v>206306861.73945183</v>
      </c>
      <c r="G92" s="47">
        <f t="shared" si="4"/>
        <v>-4299.35</v>
      </c>
      <c r="H92" s="48"/>
      <c r="I92" s="50">
        <f t="shared" si="5"/>
        <v>-83956.71</v>
      </c>
    </row>
    <row r="93" spans="1:9" ht="15">
      <c r="A93" s="45" t="s">
        <v>97</v>
      </c>
      <c r="B93" s="45" t="s">
        <v>98</v>
      </c>
      <c r="C93" s="47">
        <v>110741044.92376894</v>
      </c>
      <c r="D93" s="47">
        <f t="shared" si="3"/>
        <v>-42796.34</v>
      </c>
      <c r="E93" s="48"/>
      <c r="F93" s="47">
        <v>110839460.724169</v>
      </c>
      <c r="G93" s="47">
        <f t="shared" si="4"/>
        <v>-2309.85</v>
      </c>
      <c r="H93" s="48"/>
      <c r="I93" s="50">
        <f t="shared" si="5"/>
        <v>-45106.189999999995</v>
      </c>
    </row>
    <row r="94" spans="1:9" ht="15">
      <c r="A94" s="45" t="s">
        <v>97</v>
      </c>
      <c r="B94" s="45" t="s">
        <v>205</v>
      </c>
      <c r="C94" s="47">
        <v>8635723.570419641</v>
      </c>
      <c r="D94" s="47">
        <f t="shared" si="3"/>
        <v>-3337.31</v>
      </c>
      <c r="E94" s="48"/>
      <c r="F94" s="47">
        <v>8643398.15618684</v>
      </c>
      <c r="G94" s="47">
        <f t="shared" si="4"/>
        <v>-180.12</v>
      </c>
      <c r="H94" s="48"/>
      <c r="I94" s="50">
        <f t="shared" si="5"/>
        <v>-3517.43</v>
      </c>
    </row>
    <row r="95" spans="1:9" ht="15">
      <c r="A95" s="45" t="s">
        <v>91</v>
      </c>
      <c r="B95" s="45" t="s">
        <v>96</v>
      </c>
      <c r="C95" s="47">
        <v>8567257.421166737</v>
      </c>
      <c r="D95" s="47">
        <f t="shared" si="3"/>
        <v>-3310.85</v>
      </c>
      <c r="E95" s="48"/>
      <c r="F95" s="47">
        <v>8574871.16092256</v>
      </c>
      <c r="G95" s="47">
        <f t="shared" si="4"/>
        <v>-178.7</v>
      </c>
      <c r="H95" s="48"/>
      <c r="I95" s="50">
        <f t="shared" si="5"/>
        <v>-3489.5499999999997</v>
      </c>
    </row>
    <row r="96" spans="1:9" ht="15">
      <c r="A96" s="45" t="s">
        <v>91</v>
      </c>
      <c r="B96" s="45" t="s">
        <v>95</v>
      </c>
      <c r="C96" s="47">
        <v>2321283.7302508466</v>
      </c>
      <c r="D96" s="47">
        <f t="shared" si="3"/>
        <v>-897.07</v>
      </c>
      <c r="E96" s="48"/>
      <c r="F96" s="47">
        <v>2323346.660002192</v>
      </c>
      <c r="G96" s="47">
        <f t="shared" si="4"/>
        <v>-48.42</v>
      </c>
      <c r="H96" s="48"/>
      <c r="I96" s="50">
        <f t="shared" si="5"/>
        <v>-945.49</v>
      </c>
    </row>
    <row r="97" spans="1:9" ht="15">
      <c r="A97" s="45" t="s">
        <v>91</v>
      </c>
      <c r="B97" s="45" t="s">
        <v>94</v>
      </c>
      <c r="C97" s="47">
        <v>3305999.444348666</v>
      </c>
      <c r="D97" s="47">
        <f t="shared" si="3"/>
        <v>-1277.62</v>
      </c>
      <c r="E97" s="48"/>
      <c r="F97" s="47">
        <v>3308937.493033882</v>
      </c>
      <c r="G97" s="47">
        <f t="shared" si="4"/>
        <v>-68.96</v>
      </c>
      <c r="H97" s="48"/>
      <c r="I97" s="50">
        <f t="shared" si="5"/>
        <v>-1346.58</v>
      </c>
    </row>
    <row r="98" spans="1:9" ht="15">
      <c r="A98" s="45" t="s">
        <v>91</v>
      </c>
      <c r="B98" s="45" t="s">
        <v>93</v>
      </c>
      <c r="C98" s="47">
        <v>1596251.4338212132</v>
      </c>
      <c r="D98" s="47">
        <f t="shared" si="3"/>
        <v>-616.88</v>
      </c>
      <c r="E98" s="48"/>
      <c r="F98" s="47">
        <v>1597670.0258401653</v>
      </c>
      <c r="G98" s="47">
        <f t="shared" si="4"/>
        <v>-33.29</v>
      </c>
      <c r="H98" s="48"/>
      <c r="I98" s="50">
        <f t="shared" si="5"/>
        <v>-650.17</v>
      </c>
    </row>
    <row r="99" spans="1:9" ht="15">
      <c r="A99" s="45" t="s">
        <v>91</v>
      </c>
      <c r="B99" s="45" t="s">
        <v>92</v>
      </c>
      <c r="C99" s="47">
        <v>3241825.5064514573</v>
      </c>
      <c r="D99" s="47">
        <f t="shared" si="3"/>
        <v>-1252.82</v>
      </c>
      <c r="E99" s="48"/>
      <c r="F99" s="47">
        <v>3244706.523622592</v>
      </c>
      <c r="G99" s="47">
        <f t="shared" si="4"/>
        <v>-67.62</v>
      </c>
      <c r="H99" s="48"/>
      <c r="I99" s="50">
        <f t="shared" si="5"/>
        <v>-1320.44</v>
      </c>
    </row>
    <row r="100" spans="1:9" ht="15">
      <c r="A100" s="45" t="s">
        <v>91</v>
      </c>
      <c r="B100" s="45" t="s">
        <v>90</v>
      </c>
      <c r="C100" s="47">
        <v>750057.2550746497</v>
      </c>
      <c r="D100" s="47">
        <f t="shared" si="3"/>
        <v>-289.86</v>
      </c>
      <c r="E100" s="48"/>
      <c r="F100" s="47">
        <v>750723.8325406188</v>
      </c>
      <c r="G100" s="47">
        <f t="shared" si="4"/>
        <v>-15.64</v>
      </c>
      <c r="H100" s="48"/>
      <c r="I100" s="50">
        <f t="shared" si="5"/>
        <v>-305.5</v>
      </c>
    </row>
    <row r="101" spans="1:9" ht="15">
      <c r="A101" s="45" t="s">
        <v>87</v>
      </c>
      <c r="B101" s="45" t="s">
        <v>89</v>
      </c>
      <c r="C101" s="47">
        <v>2133628.3727898207</v>
      </c>
      <c r="D101" s="47">
        <f t="shared" si="3"/>
        <v>-824.55</v>
      </c>
      <c r="E101" s="48"/>
      <c r="F101" s="47">
        <v>2135524.5328288465</v>
      </c>
      <c r="G101" s="47">
        <f t="shared" si="4"/>
        <v>-44.5</v>
      </c>
      <c r="H101" s="48"/>
      <c r="I101" s="50">
        <f t="shared" si="5"/>
        <v>-869.05</v>
      </c>
    </row>
    <row r="102" spans="1:9" ht="15">
      <c r="A102" s="45" t="s">
        <v>87</v>
      </c>
      <c r="B102" s="45" t="s">
        <v>88</v>
      </c>
      <c r="C102" s="47">
        <v>4082019.8665957875</v>
      </c>
      <c r="D102" s="47">
        <f t="shared" si="3"/>
        <v>-1577.51</v>
      </c>
      <c r="E102" s="48"/>
      <c r="F102" s="47">
        <v>4085647.566268448</v>
      </c>
      <c r="G102" s="47">
        <f t="shared" si="4"/>
        <v>-85.14</v>
      </c>
      <c r="H102" s="48"/>
      <c r="I102" s="50">
        <f t="shared" si="5"/>
        <v>-1662.65</v>
      </c>
    </row>
    <row r="103" spans="1:9" ht="15">
      <c r="A103" s="45" t="s">
        <v>87</v>
      </c>
      <c r="B103" s="45" t="s">
        <v>86</v>
      </c>
      <c r="C103" s="47">
        <v>780023.800225115</v>
      </c>
      <c r="D103" s="47">
        <f t="shared" si="3"/>
        <v>-301.44</v>
      </c>
      <c r="E103" s="48"/>
      <c r="F103" s="47">
        <v>780717.0090230192</v>
      </c>
      <c r="G103" s="47">
        <f t="shared" si="4"/>
        <v>-16.27</v>
      </c>
      <c r="H103" s="48"/>
      <c r="I103" s="50">
        <f t="shared" si="5"/>
        <v>-317.71</v>
      </c>
    </row>
    <row r="104" spans="1:9" ht="15">
      <c r="A104" s="45" t="s">
        <v>82</v>
      </c>
      <c r="B104" s="45" t="s">
        <v>85</v>
      </c>
      <c r="C104" s="47">
        <v>15705951.062282424</v>
      </c>
      <c r="D104" s="47">
        <f t="shared" si="3"/>
        <v>-6069.63</v>
      </c>
      <c r="E104" s="48"/>
      <c r="F104" s="47">
        <v>15719908.974147016</v>
      </c>
      <c r="G104" s="47">
        <f t="shared" si="4"/>
        <v>-327.6</v>
      </c>
      <c r="H104" s="48"/>
      <c r="I104" s="50">
        <f t="shared" si="5"/>
        <v>-6397.2300000000005</v>
      </c>
    </row>
    <row r="105" spans="1:9" ht="15">
      <c r="A105" s="45" t="s">
        <v>82</v>
      </c>
      <c r="B105" s="45" t="s">
        <v>84</v>
      </c>
      <c r="C105" s="47">
        <v>2286776.429676803</v>
      </c>
      <c r="D105" s="47">
        <f t="shared" si="3"/>
        <v>-883.73</v>
      </c>
      <c r="E105" s="48"/>
      <c r="F105" s="47">
        <v>2288808.6927172826</v>
      </c>
      <c r="G105" s="47">
        <f t="shared" si="4"/>
        <v>-47.7</v>
      </c>
      <c r="H105" s="48"/>
      <c r="I105" s="50">
        <f t="shared" si="5"/>
        <v>-931.4300000000001</v>
      </c>
    </row>
    <row r="106" spans="1:9" ht="15">
      <c r="A106" s="45" t="s">
        <v>82</v>
      </c>
      <c r="B106" s="45" t="s">
        <v>83</v>
      </c>
      <c r="C106" s="47">
        <v>3099526.0728267613</v>
      </c>
      <c r="D106" s="47">
        <f t="shared" si="3"/>
        <v>-1197.82</v>
      </c>
      <c r="E106" s="48"/>
      <c r="F106" s="47">
        <v>3102280.6281908373</v>
      </c>
      <c r="G106" s="47">
        <f t="shared" si="4"/>
        <v>-64.65</v>
      </c>
      <c r="H106" s="48"/>
      <c r="I106" s="50">
        <f t="shared" si="5"/>
        <v>-1262.47</v>
      </c>
    </row>
    <row r="107" spans="1:9" ht="15">
      <c r="A107" s="45" t="s">
        <v>82</v>
      </c>
      <c r="B107" s="45" t="s">
        <v>81</v>
      </c>
      <c r="C107" s="47">
        <v>2103486.1829579966</v>
      </c>
      <c r="D107" s="47">
        <f t="shared" si="3"/>
        <v>-812.9</v>
      </c>
      <c r="E107" s="48"/>
      <c r="F107" s="47">
        <v>2105355.5555692883</v>
      </c>
      <c r="G107" s="47">
        <f t="shared" si="4"/>
        <v>-43.87</v>
      </c>
      <c r="H107" s="48"/>
      <c r="I107" s="50">
        <f t="shared" si="5"/>
        <v>-856.77</v>
      </c>
    </row>
    <row r="108" spans="1:9" ht="15">
      <c r="A108" s="45" t="s">
        <v>79</v>
      </c>
      <c r="B108" s="45" t="s">
        <v>80</v>
      </c>
      <c r="C108" s="47">
        <v>2113204.0035930215</v>
      </c>
      <c r="D108" s="47">
        <f t="shared" si="3"/>
        <v>-816.66</v>
      </c>
      <c r="E108" s="48"/>
      <c r="F108" s="47">
        <v>2115082.012452026</v>
      </c>
      <c r="G108" s="47">
        <f t="shared" si="4"/>
        <v>-44.08</v>
      </c>
      <c r="H108" s="48"/>
      <c r="I108" s="50">
        <f t="shared" si="5"/>
        <v>-860.74</v>
      </c>
    </row>
    <row r="109" spans="1:9" ht="15">
      <c r="A109" s="45" t="s">
        <v>79</v>
      </c>
      <c r="B109" s="45" t="s">
        <v>81</v>
      </c>
      <c r="C109" s="47">
        <v>3814734.701414088</v>
      </c>
      <c r="D109" s="47">
        <f t="shared" si="3"/>
        <v>-1474.22</v>
      </c>
      <c r="E109" s="48"/>
      <c r="F109" s="47">
        <v>3818124.8641962074</v>
      </c>
      <c r="G109" s="47">
        <f t="shared" si="4"/>
        <v>-79.57</v>
      </c>
      <c r="H109" s="48"/>
      <c r="I109" s="50">
        <f t="shared" si="5"/>
        <v>-1553.79</v>
      </c>
    </row>
    <row r="110" spans="1:9" ht="15">
      <c r="A110" s="45" t="s">
        <v>79</v>
      </c>
      <c r="B110" s="45" t="s">
        <v>78</v>
      </c>
      <c r="C110" s="47">
        <v>153420521.1511352</v>
      </c>
      <c r="D110" s="47">
        <f t="shared" si="3"/>
        <v>-59290</v>
      </c>
      <c r="E110" s="48"/>
      <c r="F110" s="47">
        <v>153556868.22407752</v>
      </c>
      <c r="G110" s="47">
        <f t="shared" si="4"/>
        <v>-3200.06</v>
      </c>
      <c r="H110" s="48"/>
      <c r="I110" s="50">
        <f t="shared" si="5"/>
        <v>-62490.06</v>
      </c>
    </row>
    <row r="111" spans="1:9" ht="15">
      <c r="A111" s="45" t="s">
        <v>77</v>
      </c>
      <c r="B111" s="45" t="s">
        <v>76</v>
      </c>
      <c r="C111" s="47">
        <v>1238185.6633889265</v>
      </c>
      <c r="D111" s="47">
        <f t="shared" si="3"/>
        <v>-478.5</v>
      </c>
      <c r="E111" s="48"/>
      <c r="F111" s="47">
        <v>1239286.0416018122</v>
      </c>
      <c r="G111" s="47">
        <f t="shared" si="4"/>
        <v>-25.83</v>
      </c>
      <c r="H111" s="48"/>
      <c r="I111" s="50">
        <f t="shared" si="5"/>
        <v>-504.33</v>
      </c>
    </row>
    <row r="112" spans="1:9" ht="15">
      <c r="A112" s="45" t="s">
        <v>31</v>
      </c>
      <c r="B112" s="45" t="s">
        <v>31</v>
      </c>
      <c r="C112" s="47">
        <v>15048673.768347021</v>
      </c>
      <c r="D112" s="47">
        <f t="shared" si="3"/>
        <v>-5815.62</v>
      </c>
      <c r="E112" s="48"/>
      <c r="F112" s="47">
        <v>15062047.55649297</v>
      </c>
      <c r="G112" s="47">
        <f t="shared" si="4"/>
        <v>-313.89</v>
      </c>
      <c r="H112" s="48"/>
      <c r="I112" s="50">
        <f t="shared" si="5"/>
        <v>-6129.51</v>
      </c>
    </row>
    <row r="113" spans="1:9" ht="15">
      <c r="A113" s="45" t="s">
        <v>74</v>
      </c>
      <c r="B113" s="45" t="s">
        <v>74</v>
      </c>
      <c r="C113" s="47">
        <v>20042650.686239984</v>
      </c>
      <c r="D113" s="47">
        <f t="shared" si="3"/>
        <v>-7745.57</v>
      </c>
      <c r="E113" s="48"/>
      <c r="F113" s="47">
        <v>20060462.63221524</v>
      </c>
      <c r="G113" s="47">
        <f t="shared" si="4"/>
        <v>-418.05</v>
      </c>
      <c r="H113" s="48"/>
      <c r="I113" s="50">
        <f t="shared" si="5"/>
        <v>-8163.62</v>
      </c>
    </row>
    <row r="114" spans="1:9" ht="15">
      <c r="A114" s="45" t="s">
        <v>206</v>
      </c>
      <c r="B114" s="45" t="s">
        <v>75</v>
      </c>
      <c r="C114" s="47">
        <v>5657014.64989204</v>
      </c>
      <c r="D114" s="47">
        <f t="shared" si="3"/>
        <v>-2186.18</v>
      </c>
      <c r="E114" s="48"/>
      <c r="F114" s="47">
        <v>5662042.0507534575</v>
      </c>
      <c r="G114" s="47">
        <f t="shared" si="4"/>
        <v>-117.99</v>
      </c>
      <c r="H114" s="48"/>
      <c r="I114" s="50">
        <f t="shared" si="5"/>
        <v>-2304.1699999999996</v>
      </c>
    </row>
    <row r="115" spans="1:9" ht="15">
      <c r="A115" s="45" t="s">
        <v>74</v>
      </c>
      <c r="B115" s="45" t="s">
        <v>73</v>
      </c>
      <c r="C115" s="47">
        <v>3939601.120441866</v>
      </c>
      <c r="D115" s="47">
        <f t="shared" si="3"/>
        <v>-1522.48</v>
      </c>
      <c r="E115" s="48"/>
      <c r="F115" s="47">
        <v>3943102.2522741705</v>
      </c>
      <c r="G115" s="47">
        <f t="shared" si="4"/>
        <v>-82.17</v>
      </c>
      <c r="H115" s="48"/>
      <c r="I115" s="50">
        <f t="shared" si="5"/>
        <v>-1604.65</v>
      </c>
    </row>
    <row r="116" spans="1:9" ht="15">
      <c r="A116" s="45" t="s">
        <v>72</v>
      </c>
      <c r="B116" s="45" t="s">
        <v>72</v>
      </c>
      <c r="C116" s="47">
        <v>44392894.40985122</v>
      </c>
      <c r="D116" s="47">
        <f t="shared" si="3"/>
        <v>-17155.82</v>
      </c>
      <c r="E116" s="48"/>
      <c r="F116" s="47">
        <v>44432346.46882744</v>
      </c>
      <c r="G116" s="47">
        <f t="shared" si="4"/>
        <v>-925.95</v>
      </c>
      <c r="H116" s="48"/>
      <c r="I116" s="50">
        <f t="shared" si="5"/>
        <v>-18081.77</v>
      </c>
    </row>
    <row r="117" spans="1:9" ht="15">
      <c r="A117" s="45" t="s">
        <v>72</v>
      </c>
      <c r="B117" s="45" t="s">
        <v>71</v>
      </c>
      <c r="C117" s="47">
        <v>3457952.2961510886</v>
      </c>
      <c r="D117" s="47">
        <f t="shared" si="3"/>
        <v>-1336.34</v>
      </c>
      <c r="E117" s="48"/>
      <c r="F117" s="47">
        <v>3461025.385656477</v>
      </c>
      <c r="G117" s="47">
        <f t="shared" si="4"/>
        <v>-72.13</v>
      </c>
      <c r="H117" s="48"/>
      <c r="I117" s="50">
        <f t="shared" si="5"/>
        <v>-1408.4699999999998</v>
      </c>
    </row>
    <row r="118" spans="1:9" ht="15">
      <c r="A118" s="45" t="s">
        <v>68</v>
      </c>
      <c r="B118" s="45" t="s">
        <v>70</v>
      </c>
      <c r="C118" s="47">
        <v>11580025.295931652</v>
      </c>
      <c r="D118" s="47">
        <f t="shared" si="3"/>
        <v>-4475.15</v>
      </c>
      <c r="E118" s="48"/>
      <c r="F118" s="47">
        <v>11590316.488857787</v>
      </c>
      <c r="G118" s="47">
        <f t="shared" si="4"/>
        <v>-241.54</v>
      </c>
      <c r="H118" s="48"/>
      <c r="I118" s="50">
        <f t="shared" si="5"/>
        <v>-4716.69</v>
      </c>
    </row>
    <row r="119" spans="1:9" ht="15">
      <c r="A119" s="45" t="s">
        <v>68</v>
      </c>
      <c r="B119" s="45" t="s">
        <v>207</v>
      </c>
      <c r="C119" s="47">
        <v>23982990.72844453</v>
      </c>
      <c r="D119" s="47">
        <f t="shared" si="3"/>
        <v>-9268.33</v>
      </c>
      <c r="E119" s="48"/>
      <c r="F119" s="47">
        <v>24004304.46293342</v>
      </c>
      <c r="G119" s="47">
        <f t="shared" si="4"/>
        <v>-500.24</v>
      </c>
      <c r="H119" s="48"/>
      <c r="I119" s="50">
        <f t="shared" si="5"/>
        <v>-9768.57</v>
      </c>
    </row>
    <row r="120" spans="1:9" ht="15">
      <c r="A120" s="45" t="s">
        <v>68</v>
      </c>
      <c r="B120" s="45" t="s">
        <v>69</v>
      </c>
      <c r="C120" s="47">
        <v>2603065.0744294543</v>
      </c>
      <c r="D120" s="47">
        <f t="shared" si="3"/>
        <v>-1005.97</v>
      </c>
      <c r="E120" s="48"/>
      <c r="F120" s="47">
        <v>2605378.4238562165</v>
      </c>
      <c r="G120" s="47">
        <f t="shared" si="4"/>
        <v>-54.29</v>
      </c>
      <c r="H120" s="48"/>
      <c r="I120" s="50">
        <f t="shared" si="5"/>
        <v>-1060.26</v>
      </c>
    </row>
    <row r="121" spans="1:9" ht="15">
      <c r="A121" s="45" t="s">
        <v>68</v>
      </c>
      <c r="B121" s="45" t="s">
        <v>67</v>
      </c>
      <c r="C121" s="47">
        <v>4778660.331726308</v>
      </c>
      <c r="D121" s="47">
        <f t="shared" si="3"/>
        <v>-1846.73</v>
      </c>
      <c r="E121" s="48"/>
      <c r="F121" s="47">
        <v>4782907.13725095</v>
      </c>
      <c r="G121" s="47">
        <f t="shared" si="4"/>
        <v>-99.67</v>
      </c>
      <c r="H121" s="48"/>
      <c r="I121" s="50">
        <f t="shared" si="5"/>
        <v>-1946.4</v>
      </c>
    </row>
    <row r="122" spans="1:9" ht="15">
      <c r="A122" s="45" t="s">
        <v>61</v>
      </c>
      <c r="B122" s="45" t="s">
        <v>66</v>
      </c>
      <c r="C122" s="47">
        <v>11438036.729039839</v>
      </c>
      <c r="D122" s="47">
        <f t="shared" si="3"/>
        <v>-4420.28</v>
      </c>
      <c r="E122" s="48"/>
      <c r="F122" s="47">
        <v>11448201.736426836</v>
      </c>
      <c r="G122" s="47">
        <f t="shared" si="4"/>
        <v>-238.58</v>
      </c>
      <c r="H122" s="48"/>
      <c r="I122" s="50">
        <f t="shared" si="5"/>
        <v>-4658.86</v>
      </c>
    </row>
    <row r="123" spans="1:9" ht="15">
      <c r="A123" s="45" t="s">
        <v>61</v>
      </c>
      <c r="B123" s="45" t="s">
        <v>65</v>
      </c>
      <c r="C123" s="47">
        <v>6745434.931914363</v>
      </c>
      <c r="D123" s="47">
        <f t="shared" si="3"/>
        <v>-2606.8</v>
      </c>
      <c r="E123" s="48"/>
      <c r="F123" s="47">
        <v>6751429.6141780885</v>
      </c>
      <c r="G123" s="47">
        <f t="shared" si="4"/>
        <v>-140.7</v>
      </c>
      <c r="H123" s="48"/>
      <c r="I123" s="50">
        <f t="shared" si="5"/>
        <v>-2747.5</v>
      </c>
    </row>
    <row r="124" spans="1:9" ht="15">
      <c r="A124" s="45" t="s">
        <v>61</v>
      </c>
      <c r="B124" s="45" t="s">
        <v>64</v>
      </c>
      <c r="C124" s="47">
        <v>1914243.6062278133</v>
      </c>
      <c r="D124" s="47">
        <f t="shared" si="3"/>
        <v>-739.77</v>
      </c>
      <c r="E124" s="48"/>
      <c r="F124" s="47">
        <v>1915944.7985616704</v>
      </c>
      <c r="G124" s="47">
        <f t="shared" si="4"/>
        <v>-39.93</v>
      </c>
      <c r="H124" s="48"/>
      <c r="I124" s="50">
        <f t="shared" si="5"/>
        <v>-779.6999999999999</v>
      </c>
    </row>
    <row r="125" spans="1:9" ht="15">
      <c r="A125" s="45" t="s">
        <v>61</v>
      </c>
      <c r="B125" s="45" t="s">
        <v>63</v>
      </c>
      <c r="C125" s="47">
        <v>3593742.335395981</v>
      </c>
      <c r="D125" s="47">
        <f t="shared" si="3"/>
        <v>-1388.82</v>
      </c>
      <c r="E125" s="48"/>
      <c r="F125" s="47">
        <v>3596936.1017959015</v>
      </c>
      <c r="G125" s="47">
        <f t="shared" si="4"/>
        <v>-74.96</v>
      </c>
      <c r="H125" s="48"/>
      <c r="I125" s="50">
        <f t="shared" si="5"/>
        <v>-1463.78</v>
      </c>
    </row>
    <row r="126" spans="1:9" ht="15">
      <c r="A126" s="45" t="s">
        <v>61</v>
      </c>
      <c r="B126" s="45" t="s">
        <v>62</v>
      </c>
      <c r="C126" s="47">
        <v>2432911.3647112553</v>
      </c>
      <c r="D126" s="47">
        <f t="shared" si="3"/>
        <v>-940.21</v>
      </c>
      <c r="E126" s="48"/>
      <c r="F126" s="47">
        <v>2435073.4981769933</v>
      </c>
      <c r="G126" s="47">
        <f t="shared" si="4"/>
        <v>-50.75</v>
      </c>
      <c r="H126" s="48"/>
      <c r="I126" s="50">
        <f t="shared" si="5"/>
        <v>-990.96</v>
      </c>
    </row>
    <row r="127" spans="1:9" ht="15">
      <c r="A127" s="45" t="s">
        <v>61</v>
      </c>
      <c r="B127" s="45" t="s">
        <v>60</v>
      </c>
      <c r="C127" s="47">
        <v>3395597.367708502</v>
      </c>
      <c r="D127" s="47">
        <f t="shared" si="3"/>
        <v>-1312.24</v>
      </c>
      <c r="E127" s="48"/>
      <c r="F127" s="47">
        <v>3398615.042257351</v>
      </c>
      <c r="G127" s="47">
        <f t="shared" si="4"/>
        <v>-70.83</v>
      </c>
      <c r="H127" s="48"/>
      <c r="I127" s="50">
        <f t="shared" si="5"/>
        <v>-1383.07</v>
      </c>
    </row>
    <row r="128" spans="1:9" ht="15">
      <c r="A128" s="45" t="s">
        <v>59</v>
      </c>
      <c r="B128" s="45" t="s">
        <v>59</v>
      </c>
      <c r="C128" s="47">
        <v>2479738.697160022</v>
      </c>
      <c r="D128" s="47">
        <f t="shared" si="3"/>
        <v>-958.31</v>
      </c>
      <c r="E128" s="48"/>
      <c r="F128" s="47">
        <v>2481942.4461749606</v>
      </c>
      <c r="G128" s="47">
        <f t="shared" si="4"/>
        <v>-51.72</v>
      </c>
      <c r="H128" s="48"/>
      <c r="I128" s="50">
        <f t="shared" si="5"/>
        <v>-1010.03</v>
      </c>
    </row>
    <row r="129" spans="1:9" ht="15">
      <c r="A129" s="45" t="s">
        <v>59</v>
      </c>
      <c r="B129" s="45" t="s">
        <v>58</v>
      </c>
      <c r="C129" s="47">
        <v>3503636.596082829</v>
      </c>
      <c r="D129" s="47">
        <f t="shared" si="3"/>
        <v>-1353.99</v>
      </c>
      <c r="E129" s="48"/>
      <c r="F129" s="47">
        <v>3506750.2853220073</v>
      </c>
      <c r="G129" s="47">
        <f t="shared" si="4"/>
        <v>-73.08</v>
      </c>
      <c r="H129" s="48"/>
      <c r="I129" s="50">
        <f t="shared" si="5"/>
        <v>-1427.07</v>
      </c>
    </row>
    <row r="130" spans="1:9" ht="15">
      <c r="A130" s="45" t="s">
        <v>56</v>
      </c>
      <c r="B130" s="45" t="s">
        <v>57</v>
      </c>
      <c r="C130" s="47">
        <v>7540976.880187933</v>
      </c>
      <c r="D130" s="47">
        <f t="shared" si="3"/>
        <v>-2914.24</v>
      </c>
      <c r="E130" s="48"/>
      <c r="F130" s="47">
        <v>7547678.562260493</v>
      </c>
      <c r="G130" s="47">
        <f t="shared" si="4"/>
        <v>-157.29</v>
      </c>
      <c r="H130" s="48"/>
      <c r="I130" s="50">
        <f t="shared" si="5"/>
        <v>-3071.5299999999997</v>
      </c>
    </row>
    <row r="131" spans="1:9" ht="15">
      <c r="A131" s="45" t="s">
        <v>56</v>
      </c>
      <c r="B131" s="45" t="s">
        <v>56</v>
      </c>
      <c r="C131" s="47">
        <v>5669373.868964421</v>
      </c>
      <c r="D131" s="47">
        <f t="shared" si="3"/>
        <v>-2190.95</v>
      </c>
      <c r="E131" s="48"/>
      <c r="F131" s="47">
        <v>5674412.253489918</v>
      </c>
      <c r="G131" s="47">
        <f t="shared" si="4"/>
        <v>-118.25</v>
      </c>
      <c r="H131" s="48"/>
      <c r="I131" s="50">
        <f t="shared" si="5"/>
        <v>-2309.2</v>
      </c>
    </row>
    <row r="132" spans="1:9" ht="15">
      <c r="A132" s="45" t="s">
        <v>54</v>
      </c>
      <c r="B132" s="45" t="s">
        <v>55</v>
      </c>
      <c r="C132" s="47">
        <v>4739959.103314759</v>
      </c>
      <c r="D132" s="47">
        <f aca="true" t="shared" si="6" ref="D132:D181">ROUND((C132*$D$185)*-1,2)</f>
        <v>-1831.78</v>
      </c>
      <c r="E132" s="48"/>
      <c r="F132" s="47">
        <v>4744171.514976013</v>
      </c>
      <c r="G132" s="47">
        <f aca="true" t="shared" si="7" ref="G132:G181">ROUND((F132*$G$185)*-1,2)</f>
        <v>-98.87</v>
      </c>
      <c r="H132" s="48"/>
      <c r="I132" s="50">
        <f aca="true" t="shared" si="8" ref="I132:I181">D132+G132</f>
        <v>-1930.65</v>
      </c>
    </row>
    <row r="133" spans="1:9" ht="15">
      <c r="A133" s="45" t="s">
        <v>54</v>
      </c>
      <c r="B133" s="45" t="s">
        <v>53</v>
      </c>
      <c r="C133" s="47">
        <v>2927102.8475328973</v>
      </c>
      <c r="D133" s="47">
        <f t="shared" si="6"/>
        <v>-1131.19</v>
      </c>
      <c r="E133" s="48"/>
      <c r="F133" s="47">
        <v>2929704.170012666</v>
      </c>
      <c r="G133" s="47">
        <f t="shared" si="7"/>
        <v>-61.05</v>
      </c>
      <c r="H133" s="48"/>
      <c r="I133" s="50">
        <f t="shared" si="8"/>
        <v>-1192.24</v>
      </c>
    </row>
    <row r="134" spans="1:9" ht="15">
      <c r="A134" s="45" t="s">
        <v>52</v>
      </c>
      <c r="B134" s="45" t="s">
        <v>51</v>
      </c>
      <c r="C134" s="47">
        <v>16426427.973638365</v>
      </c>
      <c r="D134" s="47">
        <f t="shared" si="6"/>
        <v>-6348.06</v>
      </c>
      <c r="E134" s="48"/>
      <c r="F134" s="47">
        <v>16441026.17485502</v>
      </c>
      <c r="G134" s="47">
        <f t="shared" si="7"/>
        <v>-342.62</v>
      </c>
      <c r="H134" s="48"/>
      <c r="I134" s="50">
        <f t="shared" si="8"/>
        <v>-6690.68</v>
      </c>
    </row>
    <row r="135" spans="1:9" ht="15">
      <c r="A135" s="45" t="s">
        <v>47</v>
      </c>
      <c r="B135" s="45" t="s">
        <v>50</v>
      </c>
      <c r="C135" s="47">
        <v>2334920.9905797467</v>
      </c>
      <c r="D135" s="47">
        <f t="shared" si="6"/>
        <v>-902.34</v>
      </c>
      <c r="E135" s="48"/>
      <c r="F135" s="47">
        <v>2336996.0397931347</v>
      </c>
      <c r="G135" s="47">
        <f t="shared" si="7"/>
        <v>-48.7</v>
      </c>
      <c r="H135" s="48"/>
      <c r="I135" s="50">
        <f t="shared" si="8"/>
        <v>-951.0400000000001</v>
      </c>
    </row>
    <row r="136" spans="1:9" ht="15">
      <c r="A136" s="45" t="s">
        <v>47</v>
      </c>
      <c r="B136" s="45" t="s">
        <v>49</v>
      </c>
      <c r="C136" s="47">
        <v>11380570.379063047</v>
      </c>
      <c r="D136" s="47">
        <f t="shared" si="6"/>
        <v>-4398.07</v>
      </c>
      <c r="E136" s="48"/>
      <c r="F136" s="47">
        <v>11390684.315983508</v>
      </c>
      <c r="G136" s="47">
        <f t="shared" si="7"/>
        <v>-237.38</v>
      </c>
      <c r="H136" s="48"/>
      <c r="I136" s="50">
        <f t="shared" si="8"/>
        <v>-4635.45</v>
      </c>
    </row>
    <row r="137" spans="1:9" ht="15">
      <c r="A137" s="45" t="s">
        <v>47</v>
      </c>
      <c r="B137" s="45" t="s">
        <v>48</v>
      </c>
      <c r="C137" s="47">
        <v>2815495.2999553895</v>
      </c>
      <c r="D137" s="47">
        <f t="shared" si="6"/>
        <v>-1088.06</v>
      </c>
      <c r="E137" s="48"/>
      <c r="F137" s="47">
        <v>2817997.4365720204</v>
      </c>
      <c r="G137" s="47">
        <f t="shared" si="7"/>
        <v>-58.73</v>
      </c>
      <c r="H137" s="48"/>
      <c r="I137" s="50">
        <f t="shared" si="8"/>
        <v>-1146.79</v>
      </c>
    </row>
    <row r="138" spans="1:9" ht="15">
      <c r="A138" s="45" t="s">
        <v>47</v>
      </c>
      <c r="B138" s="45" t="s">
        <v>46</v>
      </c>
      <c r="C138" s="47">
        <v>2573303.5843565944</v>
      </c>
      <c r="D138" s="47">
        <f t="shared" si="6"/>
        <v>-994.46</v>
      </c>
      <c r="E138" s="48"/>
      <c r="F138" s="47">
        <v>2575590.4846843015</v>
      </c>
      <c r="G138" s="47">
        <f t="shared" si="7"/>
        <v>-53.67</v>
      </c>
      <c r="H138" s="48"/>
      <c r="I138" s="50">
        <f t="shared" si="8"/>
        <v>-1048.13</v>
      </c>
    </row>
    <row r="139" spans="1:9" ht="15">
      <c r="A139" s="45" t="s">
        <v>44</v>
      </c>
      <c r="B139" s="45" t="s">
        <v>45</v>
      </c>
      <c r="C139" s="47">
        <v>131842084.14983615</v>
      </c>
      <c r="D139" s="47">
        <f t="shared" si="6"/>
        <v>-50950.92</v>
      </c>
      <c r="E139" s="48"/>
      <c r="F139" s="47">
        <v>131959252.48834111</v>
      </c>
      <c r="G139" s="47">
        <f t="shared" si="7"/>
        <v>-2749.97</v>
      </c>
      <c r="H139" s="48"/>
      <c r="I139" s="50">
        <f t="shared" si="8"/>
        <v>-53700.89</v>
      </c>
    </row>
    <row r="140" spans="1:9" ht="15">
      <c r="A140" s="45" t="s">
        <v>44</v>
      </c>
      <c r="B140" s="45" t="s">
        <v>43</v>
      </c>
      <c r="C140" s="47">
        <v>68573107.10127078</v>
      </c>
      <c r="D140" s="47">
        <f t="shared" si="6"/>
        <v>-26500.36</v>
      </c>
      <c r="E140" s="48"/>
      <c r="F140" s="47">
        <v>68634048.16631073</v>
      </c>
      <c r="G140" s="47">
        <f t="shared" si="7"/>
        <v>-1430.3</v>
      </c>
      <c r="H140" s="48"/>
      <c r="I140" s="50">
        <f t="shared" si="8"/>
        <v>-27930.66</v>
      </c>
    </row>
    <row r="141" spans="1:9" ht="15">
      <c r="A141" s="45" t="s">
        <v>41</v>
      </c>
      <c r="B141" s="45" t="s">
        <v>42</v>
      </c>
      <c r="C141" s="47">
        <v>5485209.167351363</v>
      </c>
      <c r="D141" s="47">
        <f t="shared" si="6"/>
        <v>-2119.78</v>
      </c>
      <c r="E141" s="48"/>
      <c r="F141" s="47">
        <v>5490083.884317762</v>
      </c>
      <c r="G141" s="47">
        <f t="shared" si="7"/>
        <v>-114.41</v>
      </c>
      <c r="H141" s="48"/>
      <c r="I141" s="50">
        <f t="shared" si="8"/>
        <v>-2234.19</v>
      </c>
    </row>
    <row r="142" spans="1:9" ht="15">
      <c r="A142" s="45" t="s">
        <v>41</v>
      </c>
      <c r="B142" s="45" t="s">
        <v>40</v>
      </c>
      <c r="C142" s="47">
        <v>3937030.1683026804</v>
      </c>
      <c r="D142" s="47">
        <f t="shared" si="6"/>
        <v>-1521.48</v>
      </c>
      <c r="E142" s="48"/>
      <c r="F142" s="47">
        <v>3940529.015324392</v>
      </c>
      <c r="G142" s="47">
        <f t="shared" si="7"/>
        <v>-82.12</v>
      </c>
      <c r="H142" s="48"/>
      <c r="I142" s="50">
        <f t="shared" si="8"/>
        <v>-1603.6</v>
      </c>
    </row>
    <row r="143" spans="1:9" ht="15">
      <c r="A143" s="45" t="s">
        <v>37</v>
      </c>
      <c r="B143" s="45" t="s">
        <v>39</v>
      </c>
      <c r="C143" s="47">
        <v>3785851.025899964</v>
      </c>
      <c r="D143" s="47">
        <f t="shared" si="6"/>
        <v>-1463.06</v>
      </c>
      <c r="E143" s="48"/>
      <c r="F143" s="47">
        <v>3789215.51969868</v>
      </c>
      <c r="G143" s="47">
        <f t="shared" si="7"/>
        <v>-78.97</v>
      </c>
      <c r="H143" s="48"/>
      <c r="I143" s="50">
        <f t="shared" si="8"/>
        <v>-1542.03</v>
      </c>
    </row>
    <row r="144" spans="1:9" ht="15">
      <c r="A144" s="45" t="s">
        <v>37</v>
      </c>
      <c r="B144" s="45" t="s">
        <v>38</v>
      </c>
      <c r="C144" s="47">
        <v>8608125.15321908</v>
      </c>
      <c r="D144" s="47">
        <f t="shared" si="6"/>
        <v>-3326.65</v>
      </c>
      <c r="E144" s="48"/>
      <c r="F144" s="47">
        <v>8615775.21221465</v>
      </c>
      <c r="G144" s="47">
        <f t="shared" si="7"/>
        <v>-179.55</v>
      </c>
      <c r="H144" s="48"/>
      <c r="I144" s="50">
        <f t="shared" si="8"/>
        <v>-3506.2000000000003</v>
      </c>
    </row>
    <row r="145" spans="1:9" ht="15">
      <c r="A145" s="45" t="s">
        <v>37</v>
      </c>
      <c r="B145" s="45" t="s">
        <v>36</v>
      </c>
      <c r="C145" s="47">
        <v>3545702.1818441115</v>
      </c>
      <c r="D145" s="47">
        <f t="shared" si="6"/>
        <v>-1370.25</v>
      </c>
      <c r="E145" s="48"/>
      <c r="F145" s="47">
        <v>3548853.2548581567</v>
      </c>
      <c r="G145" s="47">
        <f t="shared" si="7"/>
        <v>-73.96</v>
      </c>
      <c r="H145" s="48"/>
      <c r="I145" s="50">
        <f t="shared" si="8"/>
        <v>-1444.21</v>
      </c>
    </row>
    <row r="146" spans="1:9" ht="15">
      <c r="A146" s="45" t="s">
        <v>33</v>
      </c>
      <c r="B146" s="45" t="s">
        <v>35</v>
      </c>
      <c r="C146" s="47">
        <v>3868012.998522222</v>
      </c>
      <c r="D146" s="47">
        <f t="shared" si="6"/>
        <v>-1494.81</v>
      </c>
      <c r="E146" s="48"/>
      <c r="F146" s="47">
        <v>3871450.5098394533</v>
      </c>
      <c r="G146" s="47">
        <f t="shared" si="7"/>
        <v>-80.68</v>
      </c>
      <c r="H146" s="48"/>
      <c r="I146" s="50">
        <f t="shared" si="8"/>
        <v>-1575.49</v>
      </c>
    </row>
    <row r="147" spans="1:9" ht="15">
      <c r="A147" s="45" t="s">
        <v>33</v>
      </c>
      <c r="B147" s="45" t="s">
        <v>34</v>
      </c>
      <c r="C147" s="47">
        <v>19673965.71981208</v>
      </c>
      <c r="D147" s="47">
        <f t="shared" si="6"/>
        <v>-7603.09</v>
      </c>
      <c r="E147" s="48"/>
      <c r="F147" s="47">
        <v>19691450.84101983</v>
      </c>
      <c r="G147" s="47">
        <f t="shared" si="7"/>
        <v>-410.36</v>
      </c>
      <c r="H147" s="48"/>
      <c r="I147" s="50">
        <f t="shared" si="8"/>
        <v>-8013.45</v>
      </c>
    </row>
    <row r="148" spans="1:9" ht="15">
      <c r="A148" s="45" t="s">
        <v>33</v>
      </c>
      <c r="B148" s="45" t="s">
        <v>32</v>
      </c>
      <c r="C148" s="47">
        <v>3593874.606631078</v>
      </c>
      <c r="D148" s="47">
        <f t="shared" si="6"/>
        <v>-1388.87</v>
      </c>
      <c r="E148" s="48"/>
      <c r="F148" s="47">
        <v>3597068.490580724</v>
      </c>
      <c r="G148" s="47">
        <f t="shared" si="7"/>
        <v>-74.96</v>
      </c>
      <c r="H148" s="48"/>
      <c r="I148" s="50">
        <f t="shared" si="8"/>
        <v>-1463.83</v>
      </c>
    </row>
    <row r="149" spans="1:9" ht="15">
      <c r="A149" s="45" t="s">
        <v>30</v>
      </c>
      <c r="B149" s="45" t="s">
        <v>208</v>
      </c>
      <c r="C149" s="47">
        <v>1749773.8088822383</v>
      </c>
      <c r="D149" s="47">
        <f t="shared" si="6"/>
        <v>-676.21</v>
      </c>
      <c r="E149" s="48"/>
      <c r="F149" s="47">
        <v>1751328.8365599955</v>
      </c>
      <c r="G149" s="47">
        <f t="shared" si="7"/>
        <v>-36.5</v>
      </c>
      <c r="H149" s="48"/>
      <c r="I149" s="50">
        <f t="shared" si="8"/>
        <v>-712.71</v>
      </c>
    </row>
    <row r="150" spans="1:9" ht="15">
      <c r="A150" s="45" t="s">
        <v>30</v>
      </c>
      <c r="B150" s="45" t="s">
        <v>31</v>
      </c>
      <c r="C150" s="47">
        <v>2935734.4122030926</v>
      </c>
      <c r="D150" s="47">
        <f t="shared" si="6"/>
        <v>-1134.53</v>
      </c>
      <c r="E150" s="48"/>
      <c r="F150" s="47">
        <v>2938343.4055726053</v>
      </c>
      <c r="G150" s="47">
        <f t="shared" si="7"/>
        <v>-61.23</v>
      </c>
      <c r="H150" s="48"/>
      <c r="I150" s="50">
        <f t="shared" si="8"/>
        <v>-1195.76</v>
      </c>
    </row>
    <row r="151" spans="1:9" ht="15">
      <c r="A151" s="45" t="s">
        <v>30</v>
      </c>
      <c r="B151" s="45" t="s">
        <v>29</v>
      </c>
      <c r="C151" s="47">
        <v>5734786.963112536</v>
      </c>
      <c r="D151" s="47">
        <f t="shared" si="6"/>
        <v>-2216.23</v>
      </c>
      <c r="E151" s="48"/>
      <c r="F151" s="47">
        <v>5731033.385313623</v>
      </c>
      <c r="G151" s="47">
        <f t="shared" si="7"/>
        <v>-119.43</v>
      </c>
      <c r="H151" s="48"/>
      <c r="I151" s="50">
        <f t="shared" si="8"/>
        <v>-2335.66</v>
      </c>
    </row>
    <row r="152" spans="1:9" ht="15">
      <c r="A152" s="45" t="s">
        <v>28</v>
      </c>
      <c r="B152" s="45" t="s">
        <v>27</v>
      </c>
      <c r="C152" s="47">
        <v>1088912.09957333</v>
      </c>
      <c r="D152" s="47">
        <f t="shared" si="6"/>
        <v>-420.81</v>
      </c>
      <c r="E152" s="48"/>
      <c r="F152" s="47">
        <v>1089879.8180549338</v>
      </c>
      <c r="G152" s="47">
        <f t="shared" si="7"/>
        <v>-22.71</v>
      </c>
      <c r="H152" s="48"/>
      <c r="I152" s="50">
        <f t="shared" si="8"/>
        <v>-443.52</v>
      </c>
    </row>
    <row r="153" spans="1:9" ht="15">
      <c r="A153" s="45" t="s">
        <v>25</v>
      </c>
      <c r="B153" s="45" t="s">
        <v>26</v>
      </c>
      <c r="C153" s="47">
        <v>9183739.055852206</v>
      </c>
      <c r="D153" s="47">
        <f t="shared" si="6"/>
        <v>-3549.09</v>
      </c>
      <c r="E153" s="48"/>
      <c r="F153" s="47">
        <v>9191900.66413818</v>
      </c>
      <c r="G153" s="47">
        <f t="shared" si="7"/>
        <v>-191.56</v>
      </c>
      <c r="H153" s="48"/>
      <c r="I153" s="50">
        <f t="shared" si="8"/>
        <v>-3740.65</v>
      </c>
    </row>
    <row r="154" spans="1:9" ht="15">
      <c r="A154" s="45" t="s">
        <v>25</v>
      </c>
      <c r="B154" s="45" t="s">
        <v>24</v>
      </c>
      <c r="C154" s="47">
        <v>2914577.387284515</v>
      </c>
      <c r="D154" s="47">
        <f t="shared" si="6"/>
        <v>-1126.35</v>
      </c>
      <c r="E154" s="48"/>
      <c r="F154" s="47">
        <v>2917167.5783613194</v>
      </c>
      <c r="G154" s="47">
        <f t="shared" si="7"/>
        <v>-60.79</v>
      </c>
      <c r="H154" s="48"/>
      <c r="I154" s="50">
        <f t="shared" si="8"/>
        <v>-1187.1399999999999</v>
      </c>
    </row>
    <row r="155" spans="1:9" ht="15">
      <c r="A155" s="45" t="s">
        <v>22</v>
      </c>
      <c r="B155" s="45" t="s">
        <v>23</v>
      </c>
      <c r="C155" s="47">
        <v>3862242.037065031</v>
      </c>
      <c r="D155" s="47">
        <f t="shared" si="6"/>
        <v>-1492.58</v>
      </c>
      <c r="E155" s="48"/>
      <c r="F155" s="47">
        <v>3865674.419716633</v>
      </c>
      <c r="G155" s="47">
        <f t="shared" si="7"/>
        <v>-80.56</v>
      </c>
      <c r="H155" s="48"/>
      <c r="I155" s="50">
        <f t="shared" si="8"/>
        <v>-1573.1399999999999</v>
      </c>
    </row>
    <row r="156" spans="1:9" ht="15">
      <c r="A156" s="45" t="s">
        <v>22</v>
      </c>
      <c r="B156" s="45" t="s">
        <v>244</v>
      </c>
      <c r="C156" s="47">
        <v>1763389.8713280777</v>
      </c>
      <c r="D156" s="47">
        <f t="shared" si="6"/>
        <v>-681.47</v>
      </c>
      <c r="E156" s="48"/>
      <c r="F156" s="47">
        <v>1764956.9996292745</v>
      </c>
      <c r="G156" s="47">
        <f t="shared" si="7"/>
        <v>-36.78</v>
      </c>
      <c r="H156" s="48"/>
      <c r="I156" s="50">
        <f t="shared" si="8"/>
        <v>-718.25</v>
      </c>
    </row>
    <row r="157" spans="1:9" ht="15">
      <c r="A157" s="45" t="s">
        <v>21</v>
      </c>
      <c r="B157" s="45" t="s">
        <v>21</v>
      </c>
      <c r="C157" s="47">
        <v>26867546.70494666</v>
      </c>
      <c r="D157" s="47">
        <f t="shared" si="6"/>
        <v>-10383.08</v>
      </c>
      <c r="E157" s="48"/>
      <c r="F157" s="47">
        <v>26891423.950421214</v>
      </c>
      <c r="G157" s="47">
        <f t="shared" si="7"/>
        <v>-560.41</v>
      </c>
      <c r="H157" s="48"/>
      <c r="I157" s="50">
        <f t="shared" si="8"/>
        <v>-10943.49</v>
      </c>
    </row>
    <row r="158" spans="1:9" ht="15">
      <c r="A158" s="45" t="s">
        <v>19</v>
      </c>
      <c r="B158" s="45" t="s">
        <v>20</v>
      </c>
      <c r="C158" s="47">
        <v>0</v>
      </c>
      <c r="D158" s="47">
        <f t="shared" si="6"/>
        <v>0</v>
      </c>
      <c r="E158" s="48"/>
      <c r="F158" s="47">
        <v>3619381.48</v>
      </c>
      <c r="G158" s="47">
        <f t="shared" si="7"/>
        <v>-75.43</v>
      </c>
      <c r="H158" s="48"/>
      <c r="I158" s="50">
        <f t="shared" si="8"/>
        <v>-75.43</v>
      </c>
    </row>
    <row r="159" spans="1:9" ht="15">
      <c r="A159" s="45" t="s">
        <v>19</v>
      </c>
      <c r="B159" s="45" t="s">
        <v>18</v>
      </c>
      <c r="C159" s="47">
        <v>17249580.169042207</v>
      </c>
      <c r="D159" s="47">
        <f t="shared" si="6"/>
        <v>-6666.17</v>
      </c>
      <c r="E159" s="48"/>
      <c r="F159" s="47">
        <v>17263603.366509512</v>
      </c>
      <c r="G159" s="47">
        <f t="shared" si="7"/>
        <v>-359.77</v>
      </c>
      <c r="H159" s="48"/>
      <c r="I159" s="50">
        <f t="shared" si="8"/>
        <v>-7025.9400000000005</v>
      </c>
    </row>
    <row r="160" spans="1:9" ht="15">
      <c r="A160" s="45" t="s">
        <v>13</v>
      </c>
      <c r="B160" s="45" t="s">
        <v>17</v>
      </c>
      <c r="C160" s="47">
        <v>3445597.601071361</v>
      </c>
      <c r="D160" s="47">
        <f t="shared" si="6"/>
        <v>-1331.57</v>
      </c>
      <c r="E160" s="48"/>
      <c r="F160" s="47">
        <v>3448659.7109331507</v>
      </c>
      <c r="G160" s="47">
        <f t="shared" si="7"/>
        <v>-71.87</v>
      </c>
      <c r="H160" s="48"/>
      <c r="I160" s="50">
        <f t="shared" si="8"/>
        <v>-1403.44</v>
      </c>
    </row>
    <row r="161" spans="1:9" ht="15">
      <c r="A161" s="45" t="s">
        <v>13</v>
      </c>
      <c r="B161" s="45" t="s">
        <v>16</v>
      </c>
      <c r="C161" s="47">
        <v>1483513.2347124654</v>
      </c>
      <c r="D161" s="47">
        <f t="shared" si="6"/>
        <v>-573.31</v>
      </c>
      <c r="E161" s="48"/>
      <c r="F161" s="47">
        <v>1484831.6360558772</v>
      </c>
      <c r="G161" s="47">
        <f t="shared" si="7"/>
        <v>-30.94</v>
      </c>
      <c r="H161" s="48"/>
      <c r="I161" s="50">
        <f t="shared" si="8"/>
        <v>-604.25</v>
      </c>
    </row>
    <row r="162" spans="1:9" ht="15">
      <c r="A162" s="45" t="s">
        <v>13</v>
      </c>
      <c r="B162" s="45" t="s">
        <v>15</v>
      </c>
      <c r="C162" s="47">
        <v>2680559.4331858195</v>
      </c>
      <c r="D162" s="47">
        <f t="shared" si="6"/>
        <v>-1035.91</v>
      </c>
      <c r="E162" s="48"/>
      <c r="F162" s="47">
        <v>2682941.6520128003</v>
      </c>
      <c r="G162" s="47">
        <f t="shared" si="7"/>
        <v>-55.91</v>
      </c>
      <c r="H162" s="48"/>
      <c r="I162" s="50">
        <f t="shared" si="8"/>
        <v>-1091.8200000000002</v>
      </c>
    </row>
    <row r="163" spans="1:9" ht="15">
      <c r="A163" s="45" t="s">
        <v>13</v>
      </c>
      <c r="B163" s="45" t="s">
        <v>14</v>
      </c>
      <c r="C163" s="47">
        <v>1676517.1247056937</v>
      </c>
      <c r="D163" s="47">
        <f t="shared" si="6"/>
        <v>-647.9</v>
      </c>
      <c r="E163" s="48"/>
      <c r="F163" s="47">
        <v>1678007.049013577</v>
      </c>
      <c r="G163" s="47">
        <f t="shared" si="7"/>
        <v>-34.97</v>
      </c>
      <c r="H163" s="48"/>
      <c r="I163" s="50">
        <f t="shared" si="8"/>
        <v>-682.87</v>
      </c>
    </row>
    <row r="164" spans="1:9" ht="15">
      <c r="A164" s="45" t="s">
        <v>13</v>
      </c>
      <c r="B164" s="45" t="s">
        <v>12</v>
      </c>
      <c r="C164" s="47">
        <v>1416521.8537364837</v>
      </c>
      <c r="D164" s="47">
        <f t="shared" si="6"/>
        <v>-547.42</v>
      </c>
      <c r="E164" s="48"/>
      <c r="F164" s="47">
        <v>1417780.719698202</v>
      </c>
      <c r="G164" s="47">
        <f t="shared" si="7"/>
        <v>-29.55</v>
      </c>
      <c r="H164" s="48"/>
      <c r="I164" s="50">
        <f t="shared" si="8"/>
        <v>-576.9699999999999</v>
      </c>
    </row>
    <row r="165" spans="1:9" ht="15">
      <c r="A165" s="45" t="s">
        <v>3</v>
      </c>
      <c r="B165" s="45" t="s">
        <v>11</v>
      </c>
      <c r="C165" s="47">
        <v>14065744.56028313</v>
      </c>
      <c r="D165" s="47">
        <f t="shared" si="6"/>
        <v>-5435.77</v>
      </c>
      <c r="E165" s="48"/>
      <c r="F165" s="47">
        <v>14078244.817166891</v>
      </c>
      <c r="G165" s="47">
        <f t="shared" si="7"/>
        <v>-293.38</v>
      </c>
      <c r="H165" s="48"/>
      <c r="I165" s="50">
        <f t="shared" si="8"/>
        <v>-5729.150000000001</v>
      </c>
    </row>
    <row r="166" spans="1:9" ht="15">
      <c r="A166" s="45" t="s">
        <v>3</v>
      </c>
      <c r="B166" s="45" t="s">
        <v>10</v>
      </c>
      <c r="C166" s="47">
        <v>14012102.850578526</v>
      </c>
      <c r="D166" s="47">
        <f t="shared" si="6"/>
        <v>-5415.04</v>
      </c>
      <c r="E166" s="48"/>
      <c r="F166" s="47">
        <v>14024555.435961634</v>
      </c>
      <c r="G166" s="47">
        <f t="shared" si="7"/>
        <v>-292.27</v>
      </c>
      <c r="H166" s="48"/>
      <c r="I166" s="50">
        <f t="shared" si="8"/>
        <v>-5707.3099999999995</v>
      </c>
    </row>
    <row r="167" spans="1:9" ht="15">
      <c r="A167" s="45" t="s">
        <v>3</v>
      </c>
      <c r="B167" s="45" t="s">
        <v>245</v>
      </c>
      <c r="C167" s="47">
        <v>16778896.08086248</v>
      </c>
      <c r="D167" s="47">
        <f t="shared" si="6"/>
        <v>-6484.27</v>
      </c>
      <c r="E167" s="48"/>
      <c r="F167" s="47">
        <v>16793807.52123009</v>
      </c>
      <c r="G167" s="47">
        <f t="shared" si="7"/>
        <v>-349.98</v>
      </c>
      <c r="H167" s="48"/>
      <c r="I167" s="50">
        <f t="shared" si="8"/>
        <v>-6834.25</v>
      </c>
    </row>
    <row r="168" spans="1:9" ht="15">
      <c r="A168" s="45" t="s">
        <v>3</v>
      </c>
      <c r="B168" s="45" t="s">
        <v>8</v>
      </c>
      <c r="C168" s="47">
        <v>43376102.387962334</v>
      </c>
      <c r="D168" s="47">
        <f t="shared" si="6"/>
        <v>-16762.88</v>
      </c>
      <c r="E168" s="48"/>
      <c r="F168" s="47">
        <v>43414650.82172224</v>
      </c>
      <c r="G168" s="47">
        <f t="shared" si="7"/>
        <v>-904.74</v>
      </c>
      <c r="H168" s="48"/>
      <c r="I168" s="50">
        <f t="shared" si="8"/>
        <v>-17667.620000000003</v>
      </c>
    </row>
    <row r="169" spans="1:9" ht="15">
      <c r="A169" s="45" t="s">
        <v>3</v>
      </c>
      <c r="B169" s="45" t="s">
        <v>7</v>
      </c>
      <c r="C169" s="47">
        <v>26929818.03995958</v>
      </c>
      <c r="D169" s="47">
        <f t="shared" si="6"/>
        <v>-10407.14</v>
      </c>
      <c r="E169" s="48"/>
      <c r="F169" s="47">
        <v>26953750.626101017</v>
      </c>
      <c r="G169" s="47">
        <f t="shared" si="7"/>
        <v>-561.7</v>
      </c>
      <c r="H169" s="48"/>
      <c r="I169" s="50">
        <f t="shared" si="8"/>
        <v>-10968.84</v>
      </c>
    </row>
    <row r="170" spans="1:9" ht="15">
      <c r="A170" s="45" t="s">
        <v>3</v>
      </c>
      <c r="B170" s="45" t="s">
        <v>6</v>
      </c>
      <c r="C170" s="47">
        <v>163194708.42533067</v>
      </c>
      <c r="D170" s="47">
        <f t="shared" si="6"/>
        <v>-63067.28</v>
      </c>
      <c r="E170" s="48"/>
      <c r="F170" s="47">
        <v>163339739.9072152</v>
      </c>
      <c r="G170" s="47">
        <f t="shared" si="7"/>
        <v>-3403.93</v>
      </c>
      <c r="H170" s="48"/>
      <c r="I170" s="50">
        <f t="shared" si="8"/>
        <v>-66471.20999999999</v>
      </c>
    </row>
    <row r="171" spans="1:9" ht="15">
      <c r="A171" s="45" t="s">
        <v>3</v>
      </c>
      <c r="B171" s="45" t="s">
        <v>209</v>
      </c>
      <c r="C171" s="47">
        <v>8634913.055806622</v>
      </c>
      <c r="D171" s="47">
        <f t="shared" si="6"/>
        <v>-3337</v>
      </c>
      <c r="E171" s="48"/>
      <c r="F171" s="47">
        <v>8642586.921267772</v>
      </c>
      <c r="G171" s="47">
        <f t="shared" si="7"/>
        <v>-180.11</v>
      </c>
      <c r="H171" s="48"/>
      <c r="I171" s="50">
        <f t="shared" si="8"/>
        <v>-3517.11</v>
      </c>
    </row>
    <row r="172" spans="1:9" ht="15">
      <c r="A172" s="45" t="s">
        <v>3</v>
      </c>
      <c r="B172" s="45" t="s">
        <v>210</v>
      </c>
      <c r="C172" s="47">
        <v>17698155.43402194</v>
      </c>
      <c r="D172" s="47">
        <f t="shared" si="6"/>
        <v>-6839.53</v>
      </c>
      <c r="E172" s="48"/>
      <c r="F172" s="47">
        <v>17713883.822117276</v>
      </c>
      <c r="G172" s="47">
        <f t="shared" si="7"/>
        <v>-369.15</v>
      </c>
      <c r="H172" s="48"/>
      <c r="I172" s="50">
        <f t="shared" si="8"/>
        <v>-7208.679999999999</v>
      </c>
    </row>
    <row r="173" spans="1:9" ht="15">
      <c r="A173" s="45" t="s">
        <v>3</v>
      </c>
      <c r="B173" s="45" t="s">
        <v>211</v>
      </c>
      <c r="C173" s="47">
        <v>7131681.825799342</v>
      </c>
      <c r="D173" s="47">
        <f t="shared" si="6"/>
        <v>-2756.07</v>
      </c>
      <c r="E173" s="48"/>
      <c r="F173" s="47">
        <v>7138019.766493037</v>
      </c>
      <c r="G173" s="47">
        <f t="shared" si="7"/>
        <v>-148.75</v>
      </c>
      <c r="H173" s="48"/>
      <c r="I173" s="50">
        <f t="shared" si="8"/>
        <v>-2904.82</v>
      </c>
    </row>
    <row r="174" spans="1:9" ht="15">
      <c r="A174" s="45" t="s">
        <v>3</v>
      </c>
      <c r="B174" s="45" t="s">
        <v>5</v>
      </c>
      <c r="C174" s="47">
        <v>2200079.665479827</v>
      </c>
      <c r="D174" s="47">
        <f t="shared" si="6"/>
        <v>-850.23</v>
      </c>
      <c r="E174" s="48"/>
      <c r="F174" s="47">
        <v>2202034.880922946</v>
      </c>
      <c r="G174" s="47">
        <f t="shared" si="7"/>
        <v>-45.89</v>
      </c>
      <c r="H174" s="48"/>
      <c r="I174" s="50">
        <f t="shared" si="8"/>
        <v>-896.12</v>
      </c>
    </row>
    <row r="175" spans="1:9" ht="15">
      <c r="A175" s="45" t="s">
        <v>3</v>
      </c>
      <c r="B175" s="45" t="s">
        <v>4</v>
      </c>
      <c r="C175" s="47">
        <v>2406560.6806828356</v>
      </c>
      <c r="D175" s="47">
        <f t="shared" si="6"/>
        <v>-930.03</v>
      </c>
      <c r="E175" s="48"/>
      <c r="F175" s="47">
        <v>2408699.396240051</v>
      </c>
      <c r="G175" s="47">
        <f t="shared" si="7"/>
        <v>-50.2</v>
      </c>
      <c r="H175" s="48"/>
      <c r="I175" s="50">
        <f t="shared" si="8"/>
        <v>-980.23</v>
      </c>
    </row>
    <row r="176" spans="1:9" ht="15">
      <c r="A176" s="45" t="s">
        <v>3</v>
      </c>
      <c r="B176" s="45" t="s">
        <v>2</v>
      </c>
      <c r="C176" s="47">
        <v>1246031.7687217197</v>
      </c>
      <c r="D176" s="47">
        <f t="shared" si="6"/>
        <v>-481.53</v>
      </c>
      <c r="E176" s="48"/>
      <c r="F176" s="47">
        <v>1247139.119784978</v>
      </c>
      <c r="G176" s="47">
        <f t="shared" si="7"/>
        <v>-25.99</v>
      </c>
      <c r="H176" s="48"/>
      <c r="I176" s="50">
        <f t="shared" si="8"/>
        <v>-507.52</v>
      </c>
    </row>
    <row r="177" spans="1:9" ht="15">
      <c r="A177" s="45" t="s">
        <v>1</v>
      </c>
      <c r="B177" s="45" t="s">
        <v>1</v>
      </c>
      <c r="C177" s="47">
        <v>6567867.553677804</v>
      </c>
      <c r="D177" s="47">
        <f t="shared" si="6"/>
        <v>-2538.18</v>
      </c>
      <c r="E177" s="48"/>
      <c r="F177" s="47">
        <v>6573704.431437643</v>
      </c>
      <c r="G177" s="47">
        <f t="shared" si="7"/>
        <v>-136.99</v>
      </c>
      <c r="H177" s="48"/>
      <c r="I177" s="50">
        <f t="shared" si="8"/>
        <v>-2675.17</v>
      </c>
    </row>
    <row r="178" spans="1:9" ht="15">
      <c r="A178" s="45" t="s">
        <v>1</v>
      </c>
      <c r="B178" s="45" t="s">
        <v>212</v>
      </c>
      <c r="C178" s="47">
        <v>5494262.396578437</v>
      </c>
      <c r="D178" s="47">
        <f t="shared" si="6"/>
        <v>-2123.28</v>
      </c>
      <c r="E178" s="48"/>
      <c r="F178" s="47">
        <v>5499145.159168762</v>
      </c>
      <c r="G178" s="47">
        <f t="shared" si="7"/>
        <v>-114.6</v>
      </c>
      <c r="H178" s="48"/>
      <c r="I178" s="50">
        <f t="shared" si="8"/>
        <v>-2237.88</v>
      </c>
    </row>
    <row r="179" spans="1:9" ht="15">
      <c r="A179" s="45" t="s">
        <v>1</v>
      </c>
      <c r="B179" s="45" t="s">
        <v>213</v>
      </c>
      <c r="C179" s="47">
        <v>2519960.2004150627</v>
      </c>
      <c r="D179" s="47">
        <f t="shared" si="6"/>
        <v>-973.85</v>
      </c>
      <c r="E179" s="48"/>
      <c r="F179" s="47">
        <v>2522199.6943648523</v>
      </c>
      <c r="G179" s="47">
        <f t="shared" si="7"/>
        <v>-52.56</v>
      </c>
      <c r="H179" s="48"/>
      <c r="I179" s="50">
        <f t="shared" si="8"/>
        <v>-1026.41</v>
      </c>
    </row>
    <row r="180" spans="1:9" ht="15">
      <c r="A180" s="45" t="s">
        <v>1</v>
      </c>
      <c r="B180" s="45" t="s">
        <v>214</v>
      </c>
      <c r="C180" s="47">
        <v>1037882.9645179218</v>
      </c>
      <c r="D180" s="47">
        <f t="shared" si="6"/>
        <v>-401.09</v>
      </c>
      <c r="E180" s="48"/>
      <c r="F180" s="47">
        <v>1038805.3332994783</v>
      </c>
      <c r="G180" s="47">
        <f t="shared" si="7"/>
        <v>-21.65</v>
      </c>
      <c r="H180" s="48"/>
      <c r="I180" s="50">
        <f t="shared" si="8"/>
        <v>-422.73999999999995</v>
      </c>
    </row>
    <row r="181" spans="1:9" ht="15">
      <c r="A181" s="45" t="s">
        <v>0</v>
      </c>
      <c r="B181" s="45" t="s">
        <v>215</v>
      </c>
      <c r="C181" s="47">
        <v>126963121.34027782</v>
      </c>
      <c r="D181" s="47">
        <f t="shared" si="6"/>
        <v>-49065.43</v>
      </c>
      <c r="E181" s="48"/>
      <c r="F181" s="47">
        <v>127075959.79208547</v>
      </c>
      <c r="G181" s="47">
        <f t="shared" si="7"/>
        <v>-2648.21</v>
      </c>
      <c r="H181" s="48"/>
      <c r="I181" s="50">
        <f t="shared" si="8"/>
        <v>-51713.64</v>
      </c>
    </row>
    <row r="183" spans="2:9" ht="15">
      <c r="B183" s="47"/>
      <c r="C183" s="51">
        <f>SUM(C3:C181)</f>
        <v>6618430245.113998</v>
      </c>
      <c r="D183" s="51">
        <f>SUM(D3:D181)</f>
        <v>-2557719.9999999986</v>
      </c>
      <c r="E183" s="51"/>
      <c r="F183" s="51">
        <f>SUM(F3:F182)</f>
        <v>6627917198.594</v>
      </c>
      <c r="G183" s="47">
        <f>SUM(G3:G181)</f>
        <v>-138122.99999999997</v>
      </c>
      <c r="I183" s="52">
        <f>SUM(I3:I181)</f>
        <v>-2695843.0000000014</v>
      </c>
    </row>
    <row r="185" spans="2:8" ht="15">
      <c r="B185" s="47"/>
      <c r="C185" s="47"/>
      <c r="D185" s="53">
        <v>0.000386454175</v>
      </c>
      <c r="E185" s="53"/>
      <c r="F185" s="53"/>
      <c r="G185" s="53">
        <v>2.08395769E-05</v>
      </c>
      <c r="H185" s="53"/>
    </row>
    <row r="186" ht="15">
      <c r="F186" s="5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Lynn Christel</dc:creator>
  <cp:keywords/>
  <dc:description/>
  <cp:lastModifiedBy>Tim Kahle</cp:lastModifiedBy>
  <cp:lastPrinted>2018-04-17T19:57:42Z</cp:lastPrinted>
  <dcterms:created xsi:type="dcterms:W3CDTF">2010-04-22T14:56:12Z</dcterms:created>
  <dcterms:modified xsi:type="dcterms:W3CDTF">2018-04-17T19:58:03Z</dcterms:modified>
  <cp:category/>
  <cp:version/>
  <cp:contentType/>
  <cp:contentStatus/>
</cp:coreProperties>
</file>