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Rescission" sheetId="1" r:id="rId1"/>
  </sheets>
  <definedNames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<sst xmlns="http://schemas.openxmlformats.org/spreadsheetml/2006/main" count="391" uniqueCount="238">
  <si>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</si>
  <si>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</si>
  <si>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</si>
  <si>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</si>
  <si>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</si>
  <si>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</si>
  <si>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</si>
  <si>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</si>
  <si>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</si>
  <si>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</si>
  <si>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</si>
  <si>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</si>
  <si>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</si>
  <si>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</si>
  <si>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</si>
  <si>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</si>
  <si>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</si>
  <si>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</si>
  <si>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</si>
  <si>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</si>
  <si>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</si>
  <si>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</si>
  <si>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</si>
  <si>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</si>
  <si>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</si>
  <si>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</si>
  <si>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</si>
  <si>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</si>
  <si>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</si>
  <si>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</si>
  <si>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</si>
  <si>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</si>
  <si>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</si>
  <si>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</si>
  <si>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</si>
  <si>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</si>
  <si>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</si>
  <si>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</si>
  <si>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</si>
  <si>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</si>
  <si>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</si>
  <si>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</si>
  <si>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</si>
  <si>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</si>
  <si>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</si>
  <si>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</si>
  <si>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</si>
  <si>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</si>
  <si>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</si>
  <si>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</si>
  <si>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</si>
  <si>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</si>
  <si>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</si>
  <si>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</si>
  <si>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</si>
  <si>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</si>
  <si>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</si>
  <si>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</si>
  <si>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</si>
  <si>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</si>
  <si>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</si>
  <si>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</si>
  <si>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</si>
  <si>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</si>
  <si>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</si>
  <si>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</si>
  <si>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</si>
  <si>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</si>
  <si>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</si>
  <si>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</si>
  <si>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</si>
  <si>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</si>
  <si>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</si>
  <si>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</si>
  <si>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</si>
  <si>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</si>
  <si>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</si>
  <si>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</si>
  <si>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</si>
  <si>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</si>
  <si>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</si>
  <si>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</si>
  <si>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</si>
  <si>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</si>
  <si>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</si>
  <si>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</si>
  <si>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</si>
  <si>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</si>
  <si>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</si>
  <si>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</si>
  <si>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</si>
  <si>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</si>
  <si>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</si>
  <si>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</si>
  <si>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</si>
  <si>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</si>
  <si>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</si>
  <si>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</si>
  <si>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</si>
  <si>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</si>
  <si>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</si>
  <si>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</si>
  <si>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</si>
  <si>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</si>
  <si>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</si>
  <si>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</si>
  <si>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</si>
  <si>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</si>
  <si>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</si>
  <si>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</si>
  <si>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</si>
  <si>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</si>
  <si>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</si>
  <si>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</si>
  <si>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</si>
  <si>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</si>
  <si>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</si>
  <si>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</si>
  <si>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</si>
  <si>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</si>
  <si>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</si>
  <si>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</si>
  <si>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</si>
  <si>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</si>
  <si>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</si>
  <si>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</si>
  <si>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</si>
  <si>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</si>
  <si>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</si>
  <si>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</si>
  <si>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</si>
  <si>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</si>
  <si>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</si>
  <si>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</si>
  <si>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</si>
  <si>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</si>
  <si>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</si>
  <si>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</si>
  <si>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</si>
  <si>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</si>
  <si>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</si>
  <si>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</si>
  <si>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</si>
  <si>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</si>
  <si>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</si>
  <si>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</si>
  <si>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</si>
  <si>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</si>
  <si>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</si>
  <si>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</si>
  <si>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</si>
  <si>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</si>
  <si>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</si>
  <si>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</si>
  <si>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</si>
  <si>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</si>
  <si>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</si>
  <si>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</si>
  <si>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</si>
  <si>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</si>
  <si>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</si>
  <si>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</si>
  <si>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</si>
  <si>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</si>
  <si>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</si>
  <si>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</si>
  <si>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</si>
  <si>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</si>
  <si>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</si>
  <si>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</si>
  <si>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</si>
  <si>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</si>
  <si>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</si>
  <si>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</si>
  <si>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</si>
  <si>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</si>
  <si>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</si>
  <si>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</si>
  <si>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</si>
  <si>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</si>
  <si>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</si>
  <si>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</si>
  <si>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</si>
  <si>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</si>
  <si>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</si>
  <si>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</si>
  <si>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</si>
  <si>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</si>
  <si>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</si>
  <si>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</si>
  <si>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</si>
  <si>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</si>
  <si>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</si>
  <si>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</si>
  <si>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</si>
  <si>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</si>
  <si>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</si>
  <si>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</si>
  <si>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</si>
  <si>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</si>
  <si>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</si>
  <si>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</si>
  <si>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</si>
  <si>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</si>
  <si>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</si>
  <si>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</si>
  <si>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</si>
  <si>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</si>
  <si>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</si>
  <si>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</si>
  <si>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</si>
  <si>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</si>
  <si>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</si>
  <si>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</si>
  <si>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</si>
  <si>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</si>
  <si>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</si>
  <si>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</si>
  <si>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</si>
  <si>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</si>
  <si>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</si>
  <si>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</si>
  <si>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</si>
  <si>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</si>
  <si>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</si>
  <si>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</si>
  <si>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</si>
  <si>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District On-Line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</si>
  <si>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</si>
  <si>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</si>
  <si>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</si>
  <si>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</si>
  <si>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</si>
  <si>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</si>
  <si>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</si>
  <si>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</si>
  <si>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</si>
  <si>
    <t>Online &amp; ASCENT Rescission Amount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</si>
</sst>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4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Fill="1" applyAlignment="1">
      <alignment/>
    </xf>
    <xf numFmtId="4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right" wrapText="1"/>
    </xf>
    <xf numFmtId="43" fontId="37" fillId="0" borderId="0" xfId="42" applyFont="1" applyFill="1" applyAlignment="1">
      <alignment horizontal="center" wrapText="1"/>
    </xf>
    <xf numFmtId="40" fontId="37" fillId="0" borderId="0" xfId="0" applyNumberFormat="1" applyFont="1" applyFill="1" applyAlignment="1" applyProtection="1">
      <alignment horizontal="right" wrapText="1"/>
      <protection/>
    </xf>
    <xf numFmtId="4" fontId="37" fillId="0" borderId="0" xfId="0" applyNumberFormat="1" applyFont="1" applyAlignment="1">
      <alignment horizontal="right"/>
    </xf>
    <xf numFmtId="4" fontId="37" fillId="32" borderId="0" xfId="0" applyNumberFormat="1" applyFont="1" applyFill="1" applyAlignment="1">
      <alignment horizontal="center" wrapText="1"/>
    </xf>
    <xf numFmtId="40" fontId="37" fillId="32" borderId="0" xfId="0" applyNumberFormat="1" applyFont="1" applyFill="1" applyAlignment="1" applyProtection="1">
      <alignment horizontal="center" wrapText="1"/>
      <protection/>
    </xf>
    <xf numFmtId="40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165" fontId="37" fillId="0" borderId="0" xfId="58" applyNumberFormat="1" applyFont="1" applyAlignment="1">
      <alignment/>
    </xf>
    <xf numFmtId="164" fontId="37" fillId="0" borderId="0" xfId="58" applyNumberFormat="1" applyFont="1" applyAlignment="1">
      <alignment/>
    </xf>
    <xf numFmtId="40" fontId="37" fillId="0" borderId="0" xfId="0" applyNumberFormat="1" applyFont="1" applyAlignment="1">
      <alignment horizontal="center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right" wrapText="1"/>
    </xf>
    <xf numFmtId="43" fontId="37" fillId="0" borderId="10" xfId="42" applyFont="1" applyFill="1" applyBorder="1" applyAlignment="1">
      <alignment horizontal="center" wrapText="1"/>
    </xf>
    <xf numFmtId="4" fontId="37" fillId="0" borderId="10" xfId="0" applyNumberFormat="1" applyFont="1" applyBorder="1" applyAlignment="1">
      <alignment horizontal="right"/>
    </xf>
    <xf numFmtId="4" fontId="37" fillId="32" borderId="10" xfId="0" applyNumberFormat="1" applyFont="1" applyFill="1" applyBorder="1" applyAlignment="1">
      <alignment horizontal="center" wrapText="1"/>
    </xf>
    <xf numFmtId="40" fontId="37" fillId="32" borderId="10" xfId="0" applyNumberFormat="1" applyFont="1" applyFill="1" applyBorder="1" applyAlignment="1" applyProtection="1">
      <alignment horizontal="center" wrapText="1"/>
      <protection/>
    </xf>
    <xf numFmtId="40" fontId="37" fillId="32" borderId="0" xfId="0" applyNumberFormat="1" applyFont="1" applyFill="1" applyAlignment="1">
      <alignment/>
    </xf>
    <xf numFmtId="40" fontId="37" fillId="32" borderId="0" xfId="0" applyNumberFormat="1" applyFont="1" applyFill="1" applyAlignment="1">
      <alignment horizontal="center"/>
    </xf>
    <xf numFmtId="166" fontId="37" fillId="0" borderId="0" xfId="0" applyNumberFormat="1" applyFont="1" applyAlignment="1">
      <alignment horizontal="center"/>
    </xf>
    <xf numFmtId="166" fontId="37" fillId="0" borderId="0" xfId="0" applyNumberFormat="1" applyFont="1" applyAlignment="1">
      <alignment horizontal="center" wrapText="1"/>
    </xf>
    <xf numFmtId="166" fontId="37" fillId="0" borderId="0" xfId="0" applyNumberFormat="1" applyFont="1" applyAlignment="1">
      <alignment/>
    </xf>
    <xf numFmtId="4" fontId="38" fillId="0" borderId="0" xfId="0" applyNumberFormat="1" applyFont="1" applyBorder="1" applyAlignment="1">
      <alignment horizontal="center"/>
    </xf>
    <xf numFmtId="170" fontId="37" fillId="0" borderId="0" xfId="0" applyNumberFormat="1" applyFont="1" applyAlignment="1">
      <alignment/>
    </xf>
    <xf numFmtId="0" fontId="37" fillId="0" borderId="10" xfId="0" applyFont="1" applyFill="1" applyBorder="1" applyAlignment="1">
      <alignment wrapText="1"/>
    </xf>
    <xf numFmtId="4" fontId="37" fillId="0" borderId="10" xfId="0" applyNumberFormat="1" applyFont="1" applyFill="1" applyBorder="1" applyAlignment="1">
      <alignment horizontal="right" wrapText="1"/>
    </xf>
    <xf numFmtId="166" fontId="37" fillId="0" borderId="10" xfId="0" applyNumberFormat="1" applyFont="1" applyFill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center"/>
    </xf>
    <xf numFmtId="40" fontId="37" fillId="0" borderId="10" xfId="0" applyNumberFormat="1" applyFont="1" applyFill="1" applyBorder="1" applyAlignment="1" applyProtection="1">
      <alignment horizontal="right" wrapText="1"/>
      <protection/>
    </xf>
    <xf numFmtId="175" fontId="37" fillId="0" borderId="0" xfId="0" applyNumberFormat="1" applyFont="1" applyFill="1" applyAlignment="1">
      <alignment/>
    </xf>
    <xf numFmtId="4" fontId="38" fillId="0" borderId="11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  <xf numFmtId="4" fontId="38" fillId="32" borderId="11" xfId="0" applyNumberFormat="1" applyFont="1" applyFill="1" applyBorder="1" applyAlignment="1">
      <alignment horizontal="center" wrapText="1"/>
    </xf>
    <xf numFmtId="4" fontId="38" fillId="32" borderId="12" xfId="0" applyNumberFormat="1" applyFont="1" applyFill="1" applyBorder="1" applyAlignment="1">
      <alignment horizontal="center" wrapText="1"/>
    </xf>
    <xf numFmtId="4" fontId="38" fillId="32" borderId="13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9"/>
  <sheetViews>
    <sheetView tabSelected="1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5"/>
  <cols>
    <col min="1" max="1" width="12.7109375" style="1" customWidth="1"/>
    <col min="2" max="2" width="25.00390625" style="1" customWidth="1"/>
    <col min="3" max="3" width="20.8515625" style="1" customWidth="1"/>
    <col min="4" max="6" width="16.421875" style="2" customWidth="1"/>
    <col min="7" max="7" width="13.7109375" style="2" customWidth="1"/>
    <col min="8" max="8" width="16.421875" style="2" customWidth="1"/>
    <col min="9" max="9" width="2.421875" style="2" customWidth="1"/>
    <col min="10" max="10" width="14.140625" style="26" customWidth="1"/>
    <col min="11" max="11" width="11.28125" style="26" customWidth="1"/>
    <col min="12" max="12" width="13.421875" style="26" customWidth="1"/>
    <col min="13" max="13" width="2.8515625" style="1" customWidth="1"/>
    <col min="14" max="14" width="11.421875" style="1" customWidth="1"/>
    <col min="15" max="15" width="13.8515625" style="1" customWidth="1"/>
    <col min="16" max="16" width="13.28125" style="1" customWidth="1"/>
    <col min="17" max="17" width="2.71093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24" width="9.140625" style="1" customWidth="1"/>
    <col min="25" max="25" width="14.421875" style="1" bestFit="1" customWidth="1"/>
    <col min="26" max="26" width="14.00390625" style="1" bestFit="1" customWidth="1"/>
    <col min="27" max="16384" width="9.140625" style="1" customWidth="1"/>
  </cols>
  <sheetData>
    <row r="1" spans="2:23" ht="13.5" thickBot="1">
      <c r="B1" s="35" t="s">
        <v>225</v>
      </c>
      <c r="C1" s="36"/>
      <c r="D1" s="37"/>
      <c r="E1" s="27"/>
      <c r="F1" s="3"/>
      <c r="G1" s="3"/>
      <c r="H1" s="3"/>
      <c r="I1" s="3"/>
      <c r="J1" s="24"/>
      <c r="K1" s="24"/>
      <c r="L1" s="24"/>
      <c r="M1" s="4"/>
      <c r="N1" s="35" t="s">
        <v>219</v>
      </c>
      <c r="O1" s="36"/>
      <c r="P1" s="37"/>
      <c r="Q1" s="4"/>
      <c r="R1" s="36"/>
      <c r="S1" s="37"/>
      <c r="T1" s="4"/>
      <c r="U1" s="38" t="s">
        <v>220</v>
      </c>
      <c r="V1" s="39"/>
      <c r="W1" s="40"/>
    </row>
    <row r="2" spans="1:23" ht="63.75">
      <c r="A2" s="16" t="s">
        <v>196</v>
      </c>
      <c r="B2" s="16" t="s">
        <v>195</v>
      </c>
      <c r="C2" s="29" t="s">
        <v>231</v>
      </c>
      <c r="D2" s="30" t="s">
        <v>197</v>
      </c>
      <c r="E2" s="30" t="s">
        <v>236</v>
      </c>
      <c r="F2" s="30" t="s">
        <v>232</v>
      </c>
      <c r="G2" s="30" t="s">
        <v>237</v>
      </c>
      <c r="H2" s="30" t="s">
        <v>221</v>
      </c>
      <c r="I2" s="18"/>
      <c r="J2" s="31" t="s">
        <v>218</v>
      </c>
      <c r="K2" s="31" t="s">
        <v>233</v>
      </c>
      <c r="L2" s="31" t="s">
        <v>222</v>
      </c>
      <c r="M2" s="32"/>
      <c r="N2" s="30" t="s">
        <v>223</v>
      </c>
      <c r="O2" s="33" t="s">
        <v>226</v>
      </c>
      <c r="P2" s="30" t="s">
        <v>227</v>
      </c>
      <c r="Q2" s="19"/>
      <c r="R2" s="17" t="s">
        <v>230</v>
      </c>
      <c r="S2" s="17" t="s">
        <v>234</v>
      </c>
      <c r="T2" s="16"/>
      <c r="U2" s="20" t="s">
        <v>224</v>
      </c>
      <c r="V2" s="21" t="s">
        <v>228</v>
      </c>
      <c r="W2" s="20" t="s">
        <v>235</v>
      </c>
    </row>
    <row r="3" spans="4:23" ht="12.75">
      <c r="D3" s="5"/>
      <c r="E3" s="5"/>
      <c r="F3" s="5"/>
      <c r="G3" s="5" t="s">
        <v>229</v>
      </c>
      <c r="H3" s="5"/>
      <c r="I3" s="6"/>
      <c r="J3" s="25"/>
      <c r="K3" s="25"/>
      <c r="L3" s="25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8" ht="12.75">
      <c r="A4" s="1" t="s">
        <v>189</v>
      </c>
      <c r="B4" s="1" t="s">
        <v>194</v>
      </c>
      <c r="C4" s="11">
        <v>60338152.186744824</v>
      </c>
      <c r="D4" s="3">
        <v>16088.03</v>
      </c>
      <c r="E4" s="3">
        <v>0</v>
      </c>
      <c r="F4" s="3">
        <f aca="true" t="shared" si="0" ref="F4:F35">C4-D4-E4</f>
        <v>60322064.15674482</v>
      </c>
      <c r="G4" s="3">
        <f aca="true" t="shared" si="1" ref="G4:G35">K4*-S4</f>
        <v>4218.6</v>
      </c>
      <c r="H4" s="3">
        <f aca="true" t="shared" si="2" ref="H4:H35">D4-G4</f>
        <v>11869.43</v>
      </c>
      <c r="I4" s="3"/>
      <c r="J4" s="26">
        <v>8262.3</v>
      </c>
      <c r="K4" s="26">
        <v>2370</v>
      </c>
      <c r="L4" s="26">
        <f>J4-K4</f>
        <v>5892.299999999999</v>
      </c>
      <c r="M4" s="12"/>
      <c r="N4" s="11">
        <v>7302.827564569772</v>
      </c>
      <c r="O4" s="11">
        <v>7549.18</v>
      </c>
      <c r="P4" s="11">
        <v>6690.343524851091</v>
      </c>
      <c r="Q4" s="11"/>
      <c r="R4" s="11">
        <f aca="true" t="shared" si="3" ref="R4:R35">ROUND(H4/-L4,2)</f>
        <v>-2.01</v>
      </c>
      <c r="S4" s="11">
        <v>-1.78</v>
      </c>
      <c r="U4" s="22">
        <f>ROUND(F4/J4,2)</f>
        <v>7300.88</v>
      </c>
      <c r="V4" s="22">
        <f>ROUND(O4+R4,2)</f>
        <v>7547.17</v>
      </c>
      <c r="W4" s="22">
        <f aca="true" t="shared" si="4" ref="W4:W35">P4+S4</f>
        <v>6688.563524851092</v>
      </c>
      <c r="X4" s="11"/>
      <c r="Y4" s="11"/>
      <c r="Z4" s="11"/>
      <c r="AA4" s="11"/>
      <c r="AB4" s="11"/>
    </row>
    <row r="5" spans="1:28" ht="12.75">
      <c r="A5" s="1" t="s">
        <v>189</v>
      </c>
      <c r="B5" s="1" t="s">
        <v>198</v>
      </c>
      <c r="C5" s="11">
        <v>267491684.80996296</v>
      </c>
      <c r="D5" s="3">
        <v>71321.61</v>
      </c>
      <c r="E5" s="3">
        <v>0</v>
      </c>
      <c r="F5" s="3">
        <f t="shared" si="0"/>
        <v>267420363.19996294</v>
      </c>
      <c r="G5" s="3">
        <f t="shared" si="1"/>
        <v>0</v>
      </c>
      <c r="H5" s="3">
        <f t="shared" si="2"/>
        <v>71321.61</v>
      </c>
      <c r="I5" s="3"/>
      <c r="J5" s="26">
        <v>37428.3</v>
      </c>
      <c r="K5" s="26">
        <v>0</v>
      </c>
      <c r="L5" s="26">
        <f aca="true" t="shared" si="5" ref="L5:L68">J5-K5</f>
        <v>37428.3</v>
      </c>
      <c r="M5" s="12"/>
      <c r="N5" s="11">
        <v>7146.754685240244</v>
      </c>
      <c r="O5" s="11">
        <v>7146.78</v>
      </c>
      <c r="P5" s="11">
        <v>6690.343524851091</v>
      </c>
      <c r="Q5" s="11"/>
      <c r="R5" s="11">
        <f t="shared" si="3"/>
        <v>-1.91</v>
      </c>
      <c r="S5" s="11">
        <v>-1.78</v>
      </c>
      <c r="U5" s="22">
        <f>ROUND(F5/J5,2)</f>
        <v>7144.87</v>
      </c>
      <c r="V5" s="22">
        <f aca="true" t="shared" si="6" ref="V5:V68">ROUND(O5+R5,2)</f>
        <v>7144.87</v>
      </c>
      <c r="W5" s="22">
        <f t="shared" si="4"/>
        <v>6688.563524851092</v>
      </c>
      <c r="X5" s="11"/>
      <c r="Y5" s="11"/>
      <c r="Z5" s="11"/>
      <c r="AA5" s="11"/>
      <c r="AB5" s="11"/>
    </row>
    <row r="6" spans="1:28" ht="12.75">
      <c r="A6" s="1" t="s">
        <v>189</v>
      </c>
      <c r="B6" s="1" t="s">
        <v>193</v>
      </c>
      <c r="C6" s="11">
        <v>55202280.54665317</v>
      </c>
      <c r="D6" s="3">
        <v>14718.65</v>
      </c>
      <c r="E6" s="3">
        <v>0</v>
      </c>
      <c r="F6" s="3">
        <f t="shared" si="0"/>
        <v>55187561.89665317</v>
      </c>
      <c r="G6" s="3">
        <f t="shared" si="1"/>
        <v>5.34</v>
      </c>
      <c r="H6" s="3">
        <f t="shared" si="2"/>
        <v>14713.31</v>
      </c>
      <c r="I6" s="3"/>
      <c r="J6" s="26">
        <v>7185.3</v>
      </c>
      <c r="K6" s="26">
        <v>3</v>
      </c>
      <c r="L6" s="26">
        <f t="shared" si="5"/>
        <v>7182.3</v>
      </c>
      <c r="M6" s="12"/>
      <c r="N6" s="11">
        <v>7682.716561027159</v>
      </c>
      <c r="O6" s="11">
        <v>7683.08</v>
      </c>
      <c r="P6" s="11">
        <v>6690.343524851091</v>
      </c>
      <c r="Q6" s="11"/>
      <c r="R6" s="11">
        <f t="shared" si="3"/>
        <v>-2.05</v>
      </c>
      <c r="S6" s="11">
        <v>-1.78</v>
      </c>
      <c r="U6" s="22">
        <f aca="true" t="shared" si="7" ref="U6:U69">ROUND(F6/J6,2)</f>
        <v>7680.62</v>
      </c>
      <c r="V6" s="22">
        <f t="shared" si="6"/>
        <v>7681.03</v>
      </c>
      <c r="W6" s="22">
        <f t="shared" si="4"/>
        <v>6688.563524851092</v>
      </c>
      <c r="X6" s="11"/>
      <c r="Y6" s="11"/>
      <c r="Z6" s="11"/>
      <c r="AA6" s="11"/>
      <c r="AB6" s="11"/>
    </row>
    <row r="7" spans="1:28" ht="12.75">
      <c r="A7" s="1" t="s">
        <v>189</v>
      </c>
      <c r="B7" s="1" t="s">
        <v>192</v>
      </c>
      <c r="C7" s="11">
        <v>115335880.38090415</v>
      </c>
      <c r="D7" s="3">
        <v>30752.13</v>
      </c>
      <c r="E7" s="3">
        <v>0</v>
      </c>
      <c r="F7" s="3">
        <f t="shared" si="0"/>
        <v>115305128.25090416</v>
      </c>
      <c r="G7" s="3">
        <f t="shared" si="1"/>
        <v>3.56</v>
      </c>
      <c r="H7" s="3">
        <f t="shared" si="2"/>
        <v>30748.57</v>
      </c>
      <c r="I7" s="3"/>
      <c r="J7" s="26">
        <v>16384.4</v>
      </c>
      <c r="K7" s="26">
        <v>2</v>
      </c>
      <c r="L7" s="26">
        <f t="shared" si="5"/>
        <v>16382.400000000001</v>
      </c>
      <c r="M7" s="12"/>
      <c r="N7" s="11">
        <v>7039.373222633166</v>
      </c>
      <c r="O7" s="11">
        <v>7039.41</v>
      </c>
      <c r="P7" s="11">
        <v>6690.343524851091</v>
      </c>
      <c r="Q7" s="11"/>
      <c r="R7" s="11">
        <f t="shared" si="3"/>
        <v>-1.88</v>
      </c>
      <c r="S7" s="11">
        <v>-1.78</v>
      </c>
      <c r="U7" s="22">
        <f t="shared" si="7"/>
        <v>7037.49</v>
      </c>
      <c r="V7" s="22">
        <f t="shared" si="6"/>
        <v>7037.53</v>
      </c>
      <c r="W7" s="22">
        <f t="shared" si="4"/>
        <v>6688.563524851092</v>
      </c>
      <c r="X7" s="11"/>
      <c r="Y7" s="11"/>
      <c r="Z7" s="11"/>
      <c r="AA7" s="11"/>
      <c r="AB7" s="11"/>
    </row>
    <row r="8" spans="1:28" ht="12.75">
      <c r="A8" s="1" t="s">
        <v>189</v>
      </c>
      <c r="B8" s="1" t="s">
        <v>191</v>
      </c>
      <c r="C8" s="11">
        <v>7758157.566535985</v>
      </c>
      <c r="D8" s="3">
        <v>2068.57</v>
      </c>
      <c r="E8" s="3">
        <v>0</v>
      </c>
      <c r="F8" s="3">
        <f t="shared" si="0"/>
        <v>7756088.996535985</v>
      </c>
      <c r="G8" s="3">
        <f t="shared" si="1"/>
        <v>0</v>
      </c>
      <c r="H8" s="3">
        <f t="shared" si="2"/>
        <v>2068.57</v>
      </c>
      <c r="I8" s="3"/>
      <c r="J8" s="26">
        <v>1024.1</v>
      </c>
      <c r="K8" s="26">
        <v>0</v>
      </c>
      <c r="L8" s="26">
        <f t="shared" si="5"/>
        <v>1024.1</v>
      </c>
      <c r="M8" s="12"/>
      <c r="N8" s="11">
        <v>7575.585945255332</v>
      </c>
      <c r="O8" s="11">
        <v>7575.59</v>
      </c>
      <c r="P8" s="11">
        <v>6690.343524851091</v>
      </c>
      <c r="Q8" s="11"/>
      <c r="R8" s="11">
        <f t="shared" si="3"/>
        <v>-2.02</v>
      </c>
      <c r="S8" s="11">
        <v>-1.78</v>
      </c>
      <c r="U8" s="22">
        <f t="shared" si="7"/>
        <v>7573.57</v>
      </c>
      <c r="V8" s="22">
        <f t="shared" si="6"/>
        <v>7573.57</v>
      </c>
      <c r="W8" s="22">
        <f t="shared" si="4"/>
        <v>6688.563524851092</v>
      </c>
      <c r="X8" s="11"/>
      <c r="Y8" s="11"/>
      <c r="Z8" s="11"/>
      <c r="AA8" s="11"/>
      <c r="AB8" s="11"/>
    </row>
    <row r="9" spans="1:28" ht="12.75">
      <c r="A9" s="1" t="s">
        <v>189</v>
      </c>
      <c r="B9" s="1" t="s">
        <v>190</v>
      </c>
      <c r="C9" s="11">
        <v>7315280.789810901</v>
      </c>
      <c r="D9" s="3">
        <v>1950.48</v>
      </c>
      <c r="E9" s="3">
        <v>0</v>
      </c>
      <c r="F9" s="3">
        <f t="shared" si="0"/>
        <v>7313330.3098109</v>
      </c>
      <c r="G9" s="3">
        <f t="shared" si="1"/>
        <v>3.56</v>
      </c>
      <c r="H9" s="3">
        <f t="shared" si="2"/>
        <v>1946.92</v>
      </c>
      <c r="I9" s="3"/>
      <c r="J9" s="26">
        <v>971.3</v>
      </c>
      <c r="K9" s="26">
        <v>2</v>
      </c>
      <c r="L9" s="26">
        <f t="shared" si="5"/>
        <v>969.3</v>
      </c>
      <c r="M9" s="12"/>
      <c r="N9" s="11">
        <v>7531.432914455781</v>
      </c>
      <c r="O9" s="11">
        <v>7533.17</v>
      </c>
      <c r="P9" s="11">
        <v>6690.343524851091</v>
      </c>
      <c r="Q9" s="11"/>
      <c r="R9" s="11">
        <f t="shared" si="3"/>
        <v>-2.01</v>
      </c>
      <c r="S9" s="11">
        <v>-1.78</v>
      </c>
      <c r="U9" s="22">
        <f t="shared" si="7"/>
        <v>7529.42</v>
      </c>
      <c r="V9" s="22">
        <f t="shared" si="6"/>
        <v>7531.16</v>
      </c>
      <c r="W9" s="22">
        <f t="shared" si="4"/>
        <v>6688.563524851092</v>
      </c>
      <c r="X9" s="11"/>
      <c r="Y9" s="11"/>
      <c r="Z9" s="11"/>
      <c r="AA9" s="11"/>
      <c r="AB9" s="11"/>
    </row>
    <row r="10" spans="1:28" ht="12.75">
      <c r="A10" s="1" t="s">
        <v>189</v>
      </c>
      <c r="B10" s="1" t="s">
        <v>188</v>
      </c>
      <c r="C10" s="11">
        <v>70966183.9264778</v>
      </c>
      <c r="D10" s="3">
        <v>18921.79</v>
      </c>
      <c r="E10" s="3">
        <v>0</v>
      </c>
      <c r="F10" s="3">
        <f t="shared" si="0"/>
        <v>70947262.1364778</v>
      </c>
      <c r="G10" s="3">
        <f t="shared" si="1"/>
        <v>3.56</v>
      </c>
      <c r="H10" s="3">
        <f t="shared" si="2"/>
        <v>18918.23</v>
      </c>
      <c r="I10" s="3"/>
      <c r="J10" s="26">
        <v>9378</v>
      </c>
      <c r="K10" s="26">
        <v>2</v>
      </c>
      <c r="L10" s="26">
        <f t="shared" si="5"/>
        <v>9376</v>
      </c>
      <c r="M10" s="12"/>
      <c r="N10" s="11">
        <v>7567.324589158976</v>
      </c>
      <c r="O10" s="11">
        <v>7567.49</v>
      </c>
      <c r="P10" s="11">
        <v>6690.34</v>
      </c>
      <c r="Q10" s="11"/>
      <c r="R10" s="11">
        <f t="shared" si="3"/>
        <v>-2.02</v>
      </c>
      <c r="S10" s="11">
        <v>-1.78</v>
      </c>
      <c r="U10" s="22">
        <f t="shared" si="7"/>
        <v>7565.29</v>
      </c>
      <c r="V10" s="22">
        <f t="shared" si="6"/>
        <v>7565.47</v>
      </c>
      <c r="W10" s="22">
        <f t="shared" si="4"/>
        <v>6688.56</v>
      </c>
      <c r="Y10" s="11"/>
      <c r="Z10" s="11"/>
      <c r="AA10" s="11"/>
      <c r="AB10" s="11"/>
    </row>
    <row r="11" spans="1:28" ht="12.75">
      <c r="A11" s="1" t="s">
        <v>187</v>
      </c>
      <c r="B11" s="1" t="s">
        <v>187</v>
      </c>
      <c r="C11" s="11">
        <v>15865592.090594264</v>
      </c>
      <c r="D11" s="3">
        <v>4230.26</v>
      </c>
      <c r="E11" s="3">
        <v>0</v>
      </c>
      <c r="F11" s="3">
        <f t="shared" si="0"/>
        <v>15861361.830594264</v>
      </c>
      <c r="G11" s="3">
        <f t="shared" si="1"/>
        <v>0</v>
      </c>
      <c r="H11" s="3">
        <f t="shared" si="2"/>
        <v>4230.26</v>
      </c>
      <c r="I11" s="3"/>
      <c r="J11" s="26">
        <v>2263.6</v>
      </c>
      <c r="K11" s="26">
        <v>0</v>
      </c>
      <c r="L11" s="26">
        <f t="shared" si="5"/>
        <v>2263.6</v>
      </c>
      <c r="M11" s="12"/>
      <c r="N11" s="11">
        <v>7009.00869879584</v>
      </c>
      <c r="O11" s="11">
        <v>7009.01</v>
      </c>
      <c r="P11" s="11">
        <v>6690.343524851091</v>
      </c>
      <c r="Q11" s="11"/>
      <c r="R11" s="11">
        <f t="shared" si="3"/>
        <v>-1.87</v>
      </c>
      <c r="S11" s="11">
        <v>-1.78</v>
      </c>
      <c r="U11" s="22">
        <f t="shared" si="7"/>
        <v>7007.14</v>
      </c>
      <c r="V11" s="22">
        <f t="shared" si="6"/>
        <v>7007.14</v>
      </c>
      <c r="W11" s="22">
        <f t="shared" si="4"/>
        <v>6688.563524851092</v>
      </c>
      <c r="Y11" s="11"/>
      <c r="Z11" s="11"/>
      <c r="AA11" s="11"/>
      <c r="AB11" s="11"/>
    </row>
    <row r="12" spans="1:28" ht="12.75">
      <c r="A12" s="1" t="s">
        <v>187</v>
      </c>
      <c r="B12" s="1" t="s">
        <v>199</v>
      </c>
      <c r="C12" s="11">
        <v>2908296.2626370764</v>
      </c>
      <c r="D12" s="3">
        <v>775.44</v>
      </c>
      <c r="E12" s="3">
        <v>0</v>
      </c>
      <c r="F12" s="3">
        <f t="shared" si="0"/>
        <v>2907520.8226370765</v>
      </c>
      <c r="G12" s="3">
        <f t="shared" si="1"/>
        <v>0</v>
      </c>
      <c r="H12" s="3">
        <f t="shared" si="2"/>
        <v>775.44</v>
      </c>
      <c r="I12" s="3"/>
      <c r="J12" s="26">
        <v>307.3</v>
      </c>
      <c r="K12" s="26">
        <v>0</v>
      </c>
      <c r="L12" s="26">
        <f t="shared" si="5"/>
        <v>307.3</v>
      </c>
      <c r="M12" s="12"/>
      <c r="N12" s="11">
        <v>9464.029491171743</v>
      </c>
      <c r="O12" s="11">
        <v>9464.03</v>
      </c>
      <c r="P12" s="11">
        <v>6690.343524851091</v>
      </c>
      <c r="Q12" s="11"/>
      <c r="R12" s="11">
        <f t="shared" si="3"/>
        <v>-2.52</v>
      </c>
      <c r="S12" s="11">
        <v>-1.78</v>
      </c>
      <c r="U12" s="22">
        <f>ROUND(F12/J12,2)</f>
        <v>9461.51</v>
      </c>
      <c r="V12" s="22">
        <f t="shared" si="6"/>
        <v>9461.51</v>
      </c>
      <c r="W12" s="22">
        <f t="shared" si="4"/>
        <v>6688.563524851092</v>
      </c>
      <c r="Y12" s="11"/>
      <c r="Z12" s="11"/>
      <c r="AA12" s="11"/>
      <c r="AB12" s="11"/>
    </row>
    <row r="13" spans="1:28" ht="12.75">
      <c r="A13" s="1" t="s">
        <v>180</v>
      </c>
      <c r="B13" s="1" t="s">
        <v>186</v>
      </c>
      <c r="C13" s="11">
        <v>20458387.472054943</v>
      </c>
      <c r="D13" s="3">
        <v>5454.84</v>
      </c>
      <c r="E13" s="3">
        <v>0</v>
      </c>
      <c r="F13" s="3">
        <f t="shared" si="0"/>
        <v>20452932.632054944</v>
      </c>
      <c r="G13" s="3">
        <f t="shared" si="1"/>
        <v>1.78</v>
      </c>
      <c r="H13" s="3">
        <f t="shared" si="2"/>
        <v>5453.06</v>
      </c>
      <c r="I13" s="3"/>
      <c r="J13" s="26">
        <v>2720.5</v>
      </c>
      <c r="K13" s="26">
        <v>1</v>
      </c>
      <c r="L13" s="26">
        <f t="shared" si="5"/>
        <v>2719.5</v>
      </c>
      <c r="M13" s="12"/>
      <c r="N13" s="11">
        <v>7520.083614061733</v>
      </c>
      <c r="O13" s="11">
        <v>7520.39</v>
      </c>
      <c r="P13" s="11">
        <v>6690.343524851091</v>
      </c>
      <c r="Q13" s="11"/>
      <c r="R13" s="11">
        <f t="shared" si="3"/>
        <v>-2.01</v>
      </c>
      <c r="S13" s="11">
        <v>-1.78</v>
      </c>
      <c r="U13" s="22">
        <f t="shared" si="7"/>
        <v>7518.08</v>
      </c>
      <c r="V13" s="22">
        <f t="shared" si="6"/>
        <v>7518.38</v>
      </c>
      <c r="W13" s="22">
        <f t="shared" si="4"/>
        <v>6688.563524851092</v>
      </c>
      <c r="Y13" s="11"/>
      <c r="Z13" s="11"/>
      <c r="AA13" s="11"/>
      <c r="AB13" s="11"/>
    </row>
    <row r="14" spans="1:28" ht="12.75">
      <c r="A14" s="1" t="s">
        <v>180</v>
      </c>
      <c r="B14" s="1" t="s">
        <v>185</v>
      </c>
      <c r="C14" s="11">
        <v>12104321.686669871</v>
      </c>
      <c r="D14" s="3">
        <v>3227.39</v>
      </c>
      <c r="E14" s="3">
        <v>0</v>
      </c>
      <c r="F14" s="3">
        <f t="shared" si="0"/>
        <v>12101094.29666987</v>
      </c>
      <c r="G14" s="3">
        <f t="shared" si="1"/>
        <v>1.78</v>
      </c>
      <c r="H14" s="3">
        <f t="shared" si="2"/>
        <v>3225.6099999999997</v>
      </c>
      <c r="I14" s="3"/>
      <c r="J14" s="26">
        <v>1429.6000000000001</v>
      </c>
      <c r="K14" s="26">
        <v>1</v>
      </c>
      <c r="L14" s="26">
        <f t="shared" si="5"/>
        <v>1428.6000000000001</v>
      </c>
      <c r="M14" s="12"/>
      <c r="N14" s="11">
        <v>8466.928991794817</v>
      </c>
      <c r="O14" s="11">
        <v>8468.17</v>
      </c>
      <c r="P14" s="11">
        <v>6690.343524851091</v>
      </c>
      <c r="Q14" s="11"/>
      <c r="R14" s="11">
        <f t="shared" si="3"/>
        <v>-2.26</v>
      </c>
      <c r="S14" s="11">
        <v>-1.78</v>
      </c>
      <c r="U14" s="22">
        <f t="shared" si="7"/>
        <v>8464.67</v>
      </c>
      <c r="V14" s="22">
        <f t="shared" si="6"/>
        <v>8465.91</v>
      </c>
      <c r="W14" s="22">
        <f t="shared" si="4"/>
        <v>6688.563524851092</v>
      </c>
      <c r="Y14" s="11"/>
      <c r="Z14" s="11"/>
      <c r="AA14" s="11"/>
      <c r="AB14" s="11"/>
    </row>
    <row r="15" spans="1:28" ht="12.75">
      <c r="A15" s="1" t="s">
        <v>180</v>
      </c>
      <c r="B15" s="1" t="s">
        <v>184</v>
      </c>
      <c r="C15" s="11">
        <v>374718918.43884164</v>
      </c>
      <c r="D15" s="3">
        <v>99911.72</v>
      </c>
      <c r="E15" s="3">
        <v>0</v>
      </c>
      <c r="F15" s="3">
        <f t="shared" si="0"/>
        <v>374619006.7188416</v>
      </c>
      <c r="G15" s="3">
        <f t="shared" si="1"/>
        <v>17.8</v>
      </c>
      <c r="H15" s="3">
        <f t="shared" si="2"/>
        <v>99893.92</v>
      </c>
      <c r="I15" s="3"/>
      <c r="J15" s="26">
        <v>51581.7</v>
      </c>
      <c r="K15" s="26">
        <v>10</v>
      </c>
      <c r="L15" s="26">
        <f t="shared" si="5"/>
        <v>51571.7</v>
      </c>
      <c r="M15" s="12"/>
      <c r="N15" s="11">
        <v>7264.570931916584</v>
      </c>
      <c r="O15" s="11">
        <v>7264.68</v>
      </c>
      <c r="P15" s="11">
        <v>6690.343524851091</v>
      </c>
      <c r="Q15" s="11"/>
      <c r="R15" s="11">
        <f t="shared" si="3"/>
        <v>-1.94</v>
      </c>
      <c r="S15" s="11">
        <v>-1.78</v>
      </c>
      <c r="U15" s="22">
        <f t="shared" si="7"/>
        <v>7262.63</v>
      </c>
      <c r="V15" s="22">
        <f t="shared" si="6"/>
        <v>7262.74</v>
      </c>
      <c r="W15" s="22">
        <f t="shared" si="4"/>
        <v>6688.563524851092</v>
      </c>
      <c r="Y15" s="11"/>
      <c r="Z15" s="11"/>
      <c r="AA15" s="11"/>
      <c r="AB15" s="11"/>
    </row>
    <row r="16" spans="1:28" ht="12.75">
      <c r="A16" s="1" t="s">
        <v>180</v>
      </c>
      <c r="B16" s="1" t="s">
        <v>183</v>
      </c>
      <c r="C16" s="11">
        <v>104089689.19122237</v>
      </c>
      <c r="D16" s="3">
        <v>27753.55</v>
      </c>
      <c r="E16" s="3">
        <v>0</v>
      </c>
      <c r="F16" s="3">
        <f t="shared" si="0"/>
        <v>104061935.64122237</v>
      </c>
      <c r="G16" s="3">
        <f t="shared" si="1"/>
        <v>0</v>
      </c>
      <c r="H16" s="3">
        <f t="shared" si="2"/>
        <v>27753.55</v>
      </c>
      <c r="I16" s="3"/>
      <c r="J16" s="26">
        <v>14785</v>
      </c>
      <c r="K16" s="26">
        <v>0</v>
      </c>
      <c r="L16" s="26">
        <f t="shared" si="5"/>
        <v>14785</v>
      </c>
      <c r="M16" s="12"/>
      <c r="N16" s="11">
        <v>7040.222468124611</v>
      </c>
      <c r="O16" s="11">
        <v>7040.22</v>
      </c>
      <c r="P16" s="11">
        <v>6690.343524851091</v>
      </c>
      <c r="Q16" s="11"/>
      <c r="R16" s="11">
        <f t="shared" si="3"/>
        <v>-1.88</v>
      </c>
      <c r="S16" s="11">
        <v>-1.78</v>
      </c>
      <c r="U16" s="22">
        <f t="shared" si="7"/>
        <v>7038.35</v>
      </c>
      <c r="V16" s="22">
        <f t="shared" si="6"/>
        <v>7038.34</v>
      </c>
      <c r="W16" s="22">
        <f t="shared" si="4"/>
        <v>6688.563524851092</v>
      </c>
      <c r="Y16" s="11"/>
      <c r="Z16" s="11"/>
      <c r="AA16" s="11"/>
      <c r="AB16" s="11"/>
    </row>
    <row r="17" spans="1:28" ht="12.75">
      <c r="A17" s="1" t="s">
        <v>180</v>
      </c>
      <c r="B17" s="1" t="s">
        <v>182</v>
      </c>
      <c r="C17" s="11">
        <v>2217082.724823677</v>
      </c>
      <c r="D17" s="3">
        <v>591.14</v>
      </c>
      <c r="E17" s="3">
        <v>0</v>
      </c>
      <c r="F17" s="3">
        <f t="shared" si="0"/>
        <v>2216491.584823677</v>
      </c>
      <c r="G17" s="3">
        <f t="shared" si="1"/>
        <v>0</v>
      </c>
      <c r="H17" s="3">
        <f t="shared" si="2"/>
        <v>591.14</v>
      </c>
      <c r="I17" s="3"/>
      <c r="J17" s="26">
        <v>166.5</v>
      </c>
      <c r="K17" s="26">
        <v>0</v>
      </c>
      <c r="L17" s="26">
        <f t="shared" si="5"/>
        <v>166.5</v>
      </c>
      <c r="M17" s="12"/>
      <c r="N17" s="11">
        <v>13315.812161103166</v>
      </c>
      <c r="O17" s="11">
        <v>13315.81</v>
      </c>
      <c r="P17" s="11">
        <v>6690.343524851091</v>
      </c>
      <c r="Q17" s="11"/>
      <c r="R17" s="11">
        <f t="shared" si="3"/>
        <v>-3.55</v>
      </c>
      <c r="S17" s="11">
        <v>-1.78</v>
      </c>
      <c r="U17" s="22">
        <f t="shared" si="7"/>
        <v>13312.26</v>
      </c>
      <c r="V17" s="22">
        <f t="shared" si="6"/>
        <v>13312.26</v>
      </c>
      <c r="W17" s="22">
        <f t="shared" si="4"/>
        <v>6688.563524851092</v>
      </c>
      <c r="Y17" s="11"/>
      <c r="Z17" s="11"/>
      <c r="AA17" s="11"/>
      <c r="AB17" s="11"/>
    </row>
    <row r="18" spans="1:28" ht="12.75">
      <c r="A18" s="1" t="s">
        <v>180</v>
      </c>
      <c r="B18" s="1" t="s">
        <v>181</v>
      </c>
      <c r="C18" s="11">
        <v>299064903.5955459</v>
      </c>
      <c r="D18" s="3">
        <v>79740.01</v>
      </c>
      <c r="E18" s="3">
        <v>0</v>
      </c>
      <c r="F18" s="3">
        <f t="shared" si="0"/>
        <v>298985163.5855459</v>
      </c>
      <c r="G18" s="3">
        <f t="shared" si="1"/>
        <v>256.32</v>
      </c>
      <c r="H18" s="3">
        <f t="shared" si="2"/>
        <v>79483.68999999999</v>
      </c>
      <c r="I18" s="3"/>
      <c r="J18" s="26">
        <v>39387.4</v>
      </c>
      <c r="K18" s="26">
        <v>144</v>
      </c>
      <c r="L18" s="26">
        <f t="shared" si="5"/>
        <v>39243.4</v>
      </c>
      <c r="M18" s="12"/>
      <c r="N18" s="11">
        <v>7592.947220636347</v>
      </c>
      <c r="O18" s="11">
        <v>7596.22</v>
      </c>
      <c r="P18" s="11">
        <v>6690.343524851091</v>
      </c>
      <c r="Q18" s="11"/>
      <c r="R18" s="11">
        <f t="shared" si="3"/>
        <v>-2.03</v>
      </c>
      <c r="S18" s="11">
        <v>-1.78</v>
      </c>
      <c r="U18" s="22">
        <f t="shared" si="7"/>
        <v>7590.88</v>
      </c>
      <c r="V18" s="22">
        <f t="shared" si="6"/>
        <v>7594.19</v>
      </c>
      <c r="W18" s="22">
        <f t="shared" si="4"/>
        <v>6688.563524851092</v>
      </c>
      <c r="Y18" s="11"/>
      <c r="Z18" s="11"/>
      <c r="AA18" s="11"/>
      <c r="AB18" s="11"/>
    </row>
    <row r="19" spans="1:28" ht="12.75">
      <c r="A19" s="1" t="s">
        <v>180</v>
      </c>
      <c r="B19" s="1" t="s">
        <v>179</v>
      </c>
      <c r="C19" s="11">
        <v>20201826.40251589</v>
      </c>
      <c r="D19" s="3">
        <v>5386.44</v>
      </c>
      <c r="E19" s="3">
        <v>0</v>
      </c>
      <c r="F19" s="3">
        <f t="shared" si="0"/>
        <v>20196439.962515887</v>
      </c>
      <c r="G19" s="3">
        <f t="shared" si="1"/>
        <v>4270.22</v>
      </c>
      <c r="H19" s="3">
        <f t="shared" si="2"/>
        <v>1116.2199999999993</v>
      </c>
      <c r="I19" s="3"/>
      <c r="J19" s="26">
        <v>2859.1</v>
      </c>
      <c r="K19" s="26">
        <v>2399</v>
      </c>
      <c r="L19" s="26">
        <f t="shared" si="5"/>
        <v>460.0999999999999</v>
      </c>
      <c r="M19" s="12"/>
      <c r="N19" s="11">
        <v>7065.799168450173</v>
      </c>
      <c r="O19" s="11">
        <v>9023.46</v>
      </c>
      <c r="P19" s="11">
        <v>6690.343524851091</v>
      </c>
      <c r="Q19" s="11"/>
      <c r="R19" s="11">
        <f t="shared" si="3"/>
        <v>-2.43</v>
      </c>
      <c r="S19" s="11">
        <v>-1.78</v>
      </c>
      <c r="U19" s="22">
        <f t="shared" si="7"/>
        <v>7063.92</v>
      </c>
      <c r="V19" s="22">
        <f t="shared" si="6"/>
        <v>9021.03</v>
      </c>
      <c r="W19" s="22">
        <f t="shared" si="4"/>
        <v>6688.563524851092</v>
      </c>
      <c r="Y19" s="11"/>
      <c r="Z19" s="11"/>
      <c r="AA19" s="11"/>
      <c r="AB19" s="11"/>
    </row>
    <row r="20" spans="1:28" ht="12.75">
      <c r="A20" s="1" t="s">
        <v>178</v>
      </c>
      <c r="B20" s="1" t="s">
        <v>178</v>
      </c>
      <c r="C20" s="11">
        <v>10218926.664141854</v>
      </c>
      <c r="D20" s="3">
        <v>2724.68</v>
      </c>
      <c r="E20" s="3">
        <v>0</v>
      </c>
      <c r="F20" s="3">
        <f t="shared" si="0"/>
        <v>10216201.984141855</v>
      </c>
      <c r="G20" s="3">
        <f t="shared" si="1"/>
        <v>0</v>
      </c>
      <c r="H20" s="3">
        <f t="shared" si="2"/>
        <v>2724.68</v>
      </c>
      <c r="I20" s="3"/>
      <c r="J20" s="26">
        <v>1369.9</v>
      </c>
      <c r="K20" s="26">
        <v>0</v>
      </c>
      <c r="L20" s="26">
        <f t="shared" si="5"/>
        <v>1369.9</v>
      </c>
      <c r="M20" s="12"/>
      <c r="N20" s="11">
        <v>7459.615055217062</v>
      </c>
      <c r="O20" s="11">
        <v>7459.62</v>
      </c>
      <c r="P20" s="11">
        <v>6690.343524851091</v>
      </c>
      <c r="Q20" s="11"/>
      <c r="R20" s="11">
        <f t="shared" si="3"/>
        <v>-1.99</v>
      </c>
      <c r="S20" s="11">
        <v>-1.78</v>
      </c>
      <c r="U20" s="22">
        <f t="shared" si="7"/>
        <v>7457.63</v>
      </c>
      <c r="V20" s="22">
        <f t="shared" si="6"/>
        <v>7457.63</v>
      </c>
      <c r="W20" s="22">
        <f t="shared" si="4"/>
        <v>6688.563524851092</v>
      </c>
      <c r="Y20" s="11"/>
      <c r="Z20" s="11"/>
      <c r="AA20" s="11"/>
      <c r="AB20" s="11"/>
    </row>
    <row r="21" spans="1:28" ht="12.75">
      <c r="A21" s="1" t="s">
        <v>173</v>
      </c>
      <c r="B21" s="1" t="s">
        <v>177</v>
      </c>
      <c r="C21" s="11">
        <v>1856150.2860197627</v>
      </c>
      <c r="D21" s="3">
        <v>494.91</v>
      </c>
      <c r="E21" s="3">
        <v>0</v>
      </c>
      <c r="F21" s="3">
        <f t="shared" si="0"/>
        <v>1855655.3760197628</v>
      </c>
      <c r="G21" s="3">
        <f t="shared" si="1"/>
        <v>0</v>
      </c>
      <c r="H21" s="3">
        <f t="shared" si="2"/>
        <v>494.91</v>
      </c>
      <c r="I21" s="3"/>
      <c r="J21" s="26">
        <v>147</v>
      </c>
      <c r="K21" s="26">
        <v>0</v>
      </c>
      <c r="L21" s="26">
        <f t="shared" si="5"/>
        <v>147</v>
      </c>
      <c r="M21" s="12"/>
      <c r="N21" s="11">
        <v>12626.872694011992</v>
      </c>
      <c r="O21" s="11">
        <v>12626.87</v>
      </c>
      <c r="P21" s="11">
        <v>6690.343524851091</v>
      </c>
      <c r="Q21" s="11"/>
      <c r="R21" s="11">
        <f t="shared" si="3"/>
        <v>-3.37</v>
      </c>
      <c r="S21" s="11">
        <v>-1.78</v>
      </c>
      <c r="U21" s="22">
        <f t="shared" si="7"/>
        <v>12623.51</v>
      </c>
      <c r="V21" s="22">
        <f t="shared" si="6"/>
        <v>12623.5</v>
      </c>
      <c r="W21" s="22">
        <f t="shared" si="4"/>
        <v>6688.563524851092</v>
      </c>
      <c r="Y21" s="11"/>
      <c r="Z21" s="11"/>
      <c r="AA21" s="11"/>
      <c r="AB21" s="11"/>
    </row>
    <row r="22" spans="1:28" ht="12.75">
      <c r="A22" s="1" t="s">
        <v>173</v>
      </c>
      <c r="B22" s="1" t="s">
        <v>176</v>
      </c>
      <c r="C22" s="11">
        <v>732646.2586306636</v>
      </c>
      <c r="D22" s="3">
        <v>195.35</v>
      </c>
      <c r="E22" s="3">
        <v>0</v>
      </c>
      <c r="F22" s="3">
        <f t="shared" si="0"/>
        <v>732450.9086306636</v>
      </c>
      <c r="G22" s="3">
        <f t="shared" si="1"/>
        <v>0</v>
      </c>
      <c r="H22" s="3">
        <f t="shared" si="2"/>
        <v>195.35</v>
      </c>
      <c r="I22" s="3"/>
      <c r="J22" s="26">
        <v>50</v>
      </c>
      <c r="K22" s="26">
        <v>0</v>
      </c>
      <c r="L22" s="26">
        <f t="shared" si="5"/>
        <v>50</v>
      </c>
      <c r="M22" s="12"/>
      <c r="N22" s="11">
        <v>14652.925172613272</v>
      </c>
      <c r="O22" s="11">
        <v>14652.93</v>
      </c>
      <c r="P22" s="11">
        <v>6690.343524851091</v>
      </c>
      <c r="Q22" s="11"/>
      <c r="R22" s="11">
        <f t="shared" si="3"/>
        <v>-3.91</v>
      </c>
      <c r="S22" s="11">
        <v>-1.78</v>
      </c>
      <c r="U22" s="22">
        <f t="shared" si="7"/>
        <v>14649.02</v>
      </c>
      <c r="V22" s="22">
        <f t="shared" si="6"/>
        <v>14649.02</v>
      </c>
      <c r="W22" s="22">
        <f t="shared" si="4"/>
        <v>6688.563524851092</v>
      </c>
      <c r="Y22" s="11"/>
      <c r="Z22" s="11"/>
      <c r="AA22" s="11"/>
      <c r="AB22" s="11"/>
    </row>
    <row r="23" spans="1:28" ht="12.75">
      <c r="A23" s="1" t="s">
        <v>173</v>
      </c>
      <c r="B23" s="1" t="s">
        <v>175</v>
      </c>
      <c r="C23" s="11">
        <v>2645870.0948062926</v>
      </c>
      <c r="D23" s="3">
        <v>705.47</v>
      </c>
      <c r="E23" s="3">
        <v>0</v>
      </c>
      <c r="F23" s="3">
        <f t="shared" si="0"/>
        <v>2645164.6248062924</v>
      </c>
      <c r="G23" s="3">
        <f t="shared" si="1"/>
        <v>0</v>
      </c>
      <c r="H23" s="3">
        <f t="shared" si="2"/>
        <v>705.47</v>
      </c>
      <c r="I23" s="3"/>
      <c r="J23" s="26">
        <v>267.9</v>
      </c>
      <c r="K23" s="26">
        <v>0</v>
      </c>
      <c r="L23" s="26">
        <f t="shared" si="5"/>
        <v>267.9</v>
      </c>
      <c r="M23" s="12"/>
      <c r="N23" s="11">
        <v>9876.334807041034</v>
      </c>
      <c r="O23" s="11">
        <v>9876.33</v>
      </c>
      <c r="P23" s="11">
        <v>6690.343524851091</v>
      </c>
      <c r="Q23" s="11"/>
      <c r="R23" s="11">
        <f t="shared" si="3"/>
        <v>-2.63</v>
      </c>
      <c r="S23" s="11">
        <v>-1.78</v>
      </c>
      <c r="U23" s="22">
        <f t="shared" si="7"/>
        <v>9873.7</v>
      </c>
      <c r="V23" s="22">
        <f t="shared" si="6"/>
        <v>9873.7</v>
      </c>
      <c r="W23" s="22">
        <f t="shared" si="4"/>
        <v>6688.563524851092</v>
      </c>
      <c r="Y23" s="11"/>
      <c r="Z23" s="11"/>
      <c r="AA23" s="11"/>
      <c r="AB23" s="11"/>
    </row>
    <row r="24" spans="1:28" ht="12.75">
      <c r="A24" s="1" t="s">
        <v>173</v>
      </c>
      <c r="B24" s="1" t="s">
        <v>174</v>
      </c>
      <c r="C24" s="11">
        <v>787171.482683569</v>
      </c>
      <c r="D24" s="3">
        <v>209.88</v>
      </c>
      <c r="E24" s="3">
        <v>0</v>
      </c>
      <c r="F24" s="3">
        <f t="shared" si="0"/>
        <v>786961.602683569</v>
      </c>
      <c r="G24" s="3">
        <f t="shared" si="1"/>
        <v>31.150000000000002</v>
      </c>
      <c r="H24" s="3">
        <f t="shared" si="2"/>
        <v>178.73</v>
      </c>
      <c r="I24" s="3"/>
      <c r="J24" s="26">
        <v>63.199999999999996</v>
      </c>
      <c r="K24" s="26">
        <v>17.5</v>
      </c>
      <c r="L24" s="26">
        <f t="shared" si="5"/>
        <v>45.699999999999996</v>
      </c>
      <c r="M24" s="12"/>
      <c r="N24" s="11">
        <v>12455.244979170397</v>
      </c>
      <c r="O24" s="11">
        <v>14662.81</v>
      </c>
      <c r="P24" s="11">
        <v>6690.343524851091</v>
      </c>
      <c r="Q24" s="11"/>
      <c r="R24" s="11">
        <f t="shared" si="3"/>
        <v>-3.91</v>
      </c>
      <c r="S24" s="11">
        <v>-1.78</v>
      </c>
      <c r="U24" s="22">
        <f t="shared" si="7"/>
        <v>12451.92</v>
      </c>
      <c r="V24" s="22">
        <f t="shared" si="6"/>
        <v>14658.9</v>
      </c>
      <c r="W24" s="22">
        <f t="shared" si="4"/>
        <v>6688.563524851092</v>
      </c>
      <c r="Y24" s="11"/>
      <c r="Z24" s="11"/>
      <c r="AA24" s="11"/>
      <c r="AB24" s="11"/>
    </row>
    <row r="25" spans="1:28" ht="12.75">
      <c r="A25" s="1" t="s">
        <v>173</v>
      </c>
      <c r="B25" s="1" t="s">
        <v>172</v>
      </c>
      <c r="C25" s="11">
        <v>727881.5137674538</v>
      </c>
      <c r="D25" s="3">
        <v>194.08</v>
      </c>
      <c r="E25" s="3">
        <v>0</v>
      </c>
      <c r="F25" s="3">
        <f t="shared" si="0"/>
        <v>727687.4337674539</v>
      </c>
      <c r="G25" s="3">
        <f t="shared" si="1"/>
        <v>0</v>
      </c>
      <c r="H25" s="3">
        <f t="shared" si="2"/>
        <v>194.08</v>
      </c>
      <c r="I25" s="3"/>
      <c r="J25" s="26">
        <v>50</v>
      </c>
      <c r="K25" s="26">
        <v>0</v>
      </c>
      <c r="L25" s="26">
        <f t="shared" si="5"/>
        <v>50</v>
      </c>
      <c r="M25" s="12"/>
      <c r="N25" s="11">
        <v>14557.630275349076</v>
      </c>
      <c r="O25" s="11">
        <v>14557.63</v>
      </c>
      <c r="P25" s="11">
        <v>6690.343524851091</v>
      </c>
      <c r="Q25" s="11"/>
      <c r="R25" s="11">
        <f t="shared" si="3"/>
        <v>-3.88</v>
      </c>
      <c r="S25" s="11">
        <v>-1.78</v>
      </c>
      <c r="U25" s="22">
        <f t="shared" si="7"/>
        <v>14553.75</v>
      </c>
      <c r="V25" s="22">
        <f t="shared" si="6"/>
        <v>14553.75</v>
      </c>
      <c r="W25" s="22">
        <f t="shared" si="4"/>
        <v>6688.563524851092</v>
      </c>
      <c r="Y25" s="11"/>
      <c r="Z25" s="11"/>
      <c r="AA25" s="11"/>
      <c r="AB25" s="11"/>
    </row>
    <row r="26" spans="1:28" ht="12.75">
      <c r="A26" s="1" t="s">
        <v>171</v>
      </c>
      <c r="B26" s="1" t="s">
        <v>91</v>
      </c>
      <c r="C26" s="11">
        <v>3930555.8451947113</v>
      </c>
      <c r="D26" s="3">
        <v>1048.01</v>
      </c>
      <c r="E26" s="3">
        <v>0</v>
      </c>
      <c r="F26" s="3">
        <f t="shared" si="0"/>
        <v>3929507.8351947116</v>
      </c>
      <c r="G26" s="3">
        <f t="shared" si="1"/>
        <v>0</v>
      </c>
      <c r="H26" s="3">
        <f t="shared" si="2"/>
        <v>1048.01</v>
      </c>
      <c r="I26" s="3"/>
      <c r="J26" s="26">
        <v>499.6</v>
      </c>
      <c r="K26" s="26">
        <v>0</v>
      </c>
      <c r="L26" s="26">
        <f t="shared" si="5"/>
        <v>499.6</v>
      </c>
      <c r="M26" s="12"/>
      <c r="N26" s="11">
        <v>7867.405614881327</v>
      </c>
      <c r="O26" s="11">
        <v>7867.41</v>
      </c>
      <c r="P26" s="11">
        <v>6690.343524851091</v>
      </c>
      <c r="Q26" s="11"/>
      <c r="R26" s="11">
        <f t="shared" si="3"/>
        <v>-2.1</v>
      </c>
      <c r="S26" s="11">
        <v>-1.78</v>
      </c>
      <c r="U26" s="22">
        <f t="shared" si="7"/>
        <v>7865.31</v>
      </c>
      <c r="V26" s="22">
        <f t="shared" si="6"/>
        <v>7865.31</v>
      </c>
      <c r="W26" s="22">
        <f t="shared" si="4"/>
        <v>6688.563524851092</v>
      </c>
      <c r="Y26" s="11"/>
      <c r="Z26" s="11"/>
      <c r="AA26" s="11"/>
      <c r="AB26" s="11"/>
    </row>
    <row r="27" spans="1:28" ht="12.75">
      <c r="A27" s="1" t="s">
        <v>171</v>
      </c>
      <c r="B27" s="1" t="s">
        <v>170</v>
      </c>
      <c r="C27" s="11">
        <v>2496015.9222152145</v>
      </c>
      <c r="D27" s="3">
        <v>665.52</v>
      </c>
      <c r="E27" s="3">
        <v>0</v>
      </c>
      <c r="F27" s="3">
        <f t="shared" si="0"/>
        <v>2495350.4022152144</v>
      </c>
      <c r="G27" s="3">
        <f t="shared" si="1"/>
        <v>0</v>
      </c>
      <c r="H27" s="3">
        <f t="shared" si="2"/>
        <v>665.52</v>
      </c>
      <c r="I27" s="3"/>
      <c r="J27" s="26">
        <v>252</v>
      </c>
      <c r="K27" s="26">
        <v>0</v>
      </c>
      <c r="L27" s="26">
        <f t="shared" si="5"/>
        <v>252</v>
      </c>
      <c r="M27" s="12"/>
      <c r="N27" s="11">
        <v>9904.825088155612</v>
      </c>
      <c r="O27" s="11">
        <v>9904.83</v>
      </c>
      <c r="P27" s="11">
        <v>6690.343524851091</v>
      </c>
      <c r="Q27" s="11"/>
      <c r="R27" s="11">
        <f t="shared" si="3"/>
        <v>-2.64</v>
      </c>
      <c r="S27" s="11">
        <v>-1.78</v>
      </c>
      <c r="U27" s="22">
        <f t="shared" si="7"/>
        <v>9902.18</v>
      </c>
      <c r="V27" s="22">
        <f t="shared" si="6"/>
        <v>9902.19</v>
      </c>
      <c r="W27" s="22">
        <f t="shared" si="4"/>
        <v>6688.563524851092</v>
      </c>
      <c r="Y27" s="11"/>
      <c r="Z27" s="11"/>
      <c r="AA27" s="11"/>
      <c r="AB27" s="11"/>
    </row>
    <row r="28" spans="1:28" ht="12.75">
      <c r="A28" s="1" t="s">
        <v>168</v>
      </c>
      <c r="B28" s="1" t="s">
        <v>169</v>
      </c>
      <c r="C28" s="11">
        <v>209822787.83248833</v>
      </c>
      <c r="D28" s="3">
        <v>55945.28</v>
      </c>
      <c r="E28" s="3">
        <v>0</v>
      </c>
      <c r="F28" s="3">
        <f t="shared" si="0"/>
        <v>209766842.55248833</v>
      </c>
      <c r="G28" s="3">
        <f t="shared" si="1"/>
        <v>0</v>
      </c>
      <c r="H28" s="3">
        <f t="shared" si="2"/>
        <v>55945.28</v>
      </c>
      <c r="I28" s="3"/>
      <c r="J28" s="26">
        <v>29373.5</v>
      </c>
      <c r="K28" s="26">
        <v>0</v>
      </c>
      <c r="L28" s="26">
        <f t="shared" si="5"/>
        <v>29373.5</v>
      </c>
      <c r="M28" s="12"/>
      <c r="N28" s="11">
        <v>7143.268178204447</v>
      </c>
      <c r="O28" s="11">
        <v>7143.27</v>
      </c>
      <c r="P28" s="11">
        <v>6690.343524851091</v>
      </c>
      <c r="Q28" s="11"/>
      <c r="R28" s="11">
        <f t="shared" si="3"/>
        <v>-1.9</v>
      </c>
      <c r="S28" s="11">
        <v>-1.78</v>
      </c>
      <c r="U28" s="22">
        <f t="shared" si="7"/>
        <v>7141.36</v>
      </c>
      <c r="V28" s="22">
        <f t="shared" si="6"/>
        <v>7141.37</v>
      </c>
      <c r="W28" s="22">
        <f t="shared" si="4"/>
        <v>6688.563524851092</v>
      </c>
      <c r="Y28" s="11"/>
      <c r="Z28" s="11"/>
      <c r="AA28" s="11"/>
      <c r="AB28" s="11"/>
    </row>
    <row r="29" spans="1:28" ht="12.75">
      <c r="A29" s="1" t="s">
        <v>168</v>
      </c>
      <c r="B29" s="1" t="s">
        <v>168</v>
      </c>
      <c r="C29" s="11">
        <v>214874839.37645096</v>
      </c>
      <c r="D29" s="3">
        <v>57292.32</v>
      </c>
      <c r="E29" s="3">
        <v>0</v>
      </c>
      <c r="F29" s="3">
        <f t="shared" si="0"/>
        <v>214817547.05645096</v>
      </c>
      <c r="G29" s="3">
        <f t="shared" si="1"/>
        <v>157.53</v>
      </c>
      <c r="H29" s="3">
        <f t="shared" si="2"/>
        <v>57134.79</v>
      </c>
      <c r="I29" s="3"/>
      <c r="J29" s="26">
        <v>29702.3</v>
      </c>
      <c r="K29" s="26">
        <v>88.5</v>
      </c>
      <c r="L29" s="26">
        <f t="shared" si="5"/>
        <v>29613.8</v>
      </c>
      <c r="M29" s="12"/>
      <c r="N29" s="11">
        <v>7234.282845990074</v>
      </c>
      <c r="O29" s="11">
        <v>7235.91</v>
      </c>
      <c r="P29" s="11">
        <v>6690.343524851091</v>
      </c>
      <c r="Q29" s="11"/>
      <c r="R29" s="11">
        <f t="shared" si="3"/>
        <v>-1.93</v>
      </c>
      <c r="S29" s="11">
        <v>-1.78</v>
      </c>
      <c r="U29" s="22">
        <f t="shared" si="7"/>
        <v>7232.35</v>
      </c>
      <c r="V29" s="22">
        <f t="shared" si="6"/>
        <v>7233.98</v>
      </c>
      <c r="W29" s="22">
        <f t="shared" si="4"/>
        <v>6688.563524851092</v>
      </c>
      <c r="Y29" s="11"/>
      <c r="Z29" s="11"/>
      <c r="AA29" s="11"/>
      <c r="AB29" s="11"/>
    </row>
    <row r="30" spans="1:28" ht="12.75">
      <c r="A30" s="1" t="s">
        <v>166</v>
      </c>
      <c r="B30" s="1" t="s">
        <v>167</v>
      </c>
      <c r="C30" s="11">
        <v>6901305.635837787</v>
      </c>
      <c r="D30" s="3">
        <v>1840.1</v>
      </c>
      <c r="E30" s="3">
        <v>0</v>
      </c>
      <c r="F30" s="3">
        <f t="shared" si="0"/>
        <v>6899465.535837787</v>
      </c>
      <c r="G30" s="3">
        <f t="shared" si="1"/>
        <v>0</v>
      </c>
      <c r="H30" s="3">
        <f t="shared" si="2"/>
        <v>1840.1</v>
      </c>
      <c r="I30" s="3"/>
      <c r="J30" s="26">
        <v>918.7</v>
      </c>
      <c r="K30" s="26">
        <v>0</v>
      </c>
      <c r="L30" s="26">
        <f t="shared" si="5"/>
        <v>918.7</v>
      </c>
      <c r="M30" s="12"/>
      <c r="N30" s="11">
        <v>7512.034000041131</v>
      </c>
      <c r="O30" s="11">
        <v>7512.03</v>
      </c>
      <c r="P30" s="11">
        <v>6690.343524851091</v>
      </c>
      <c r="Q30" s="11"/>
      <c r="R30" s="11">
        <f t="shared" si="3"/>
        <v>-2</v>
      </c>
      <c r="S30" s="11">
        <v>-1.78</v>
      </c>
      <c r="U30" s="22">
        <f t="shared" si="7"/>
        <v>7510.03</v>
      </c>
      <c r="V30" s="22">
        <f t="shared" si="6"/>
        <v>7510.03</v>
      </c>
      <c r="W30" s="22">
        <f t="shared" si="4"/>
        <v>6688.563524851092</v>
      </c>
      <c r="Y30" s="11"/>
      <c r="Z30" s="11"/>
      <c r="AA30" s="11"/>
      <c r="AB30" s="11"/>
    </row>
    <row r="31" spans="1:28" ht="12.75">
      <c r="A31" s="1" t="s">
        <v>166</v>
      </c>
      <c r="B31" s="1" t="s">
        <v>165</v>
      </c>
      <c r="C31" s="11">
        <v>8173491.99586307</v>
      </c>
      <c r="D31" s="3">
        <v>2179.31</v>
      </c>
      <c r="E31" s="3">
        <v>0</v>
      </c>
      <c r="F31" s="3">
        <f t="shared" si="0"/>
        <v>8171312.68586307</v>
      </c>
      <c r="G31" s="3">
        <f t="shared" si="1"/>
        <v>0</v>
      </c>
      <c r="H31" s="3">
        <f t="shared" si="2"/>
        <v>2179.31</v>
      </c>
      <c r="I31" s="3"/>
      <c r="J31" s="26">
        <v>1134</v>
      </c>
      <c r="K31" s="26">
        <v>0</v>
      </c>
      <c r="L31" s="26">
        <f t="shared" si="5"/>
        <v>1134</v>
      </c>
      <c r="M31" s="12"/>
      <c r="N31" s="11">
        <v>7207.6646175723645</v>
      </c>
      <c r="O31" s="11">
        <v>7207.66</v>
      </c>
      <c r="P31" s="11">
        <v>6690.343524851091</v>
      </c>
      <c r="Q31" s="11"/>
      <c r="R31" s="11">
        <f t="shared" si="3"/>
        <v>-1.92</v>
      </c>
      <c r="S31" s="11">
        <v>-1.78</v>
      </c>
      <c r="U31" s="22">
        <f t="shared" si="7"/>
        <v>7205.74</v>
      </c>
      <c r="V31" s="22">
        <f t="shared" si="6"/>
        <v>7205.74</v>
      </c>
      <c r="W31" s="22">
        <f t="shared" si="4"/>
        <v>6688.563524851092</v>
      </c>
      <c r="Y31" s="11"/>
      <c r="Z31" s="11"/>
      <c r="AA31" s="11"/>
      <c r="AB31" s="11"/>
    </row>
    <row r="32" spans="1:28" ht="12.75">
      <c r="A32" s="1" t="s">
        <v>164</v>
      </c>
      <c r="B32" s="1" t="s">
        <v>106</v>
      </c>
      <c r="C32" s="11">
        <v>1604264.9713107087</v>
      </c>
      <c r="D32" s="3">
        <v>427.75</v>
      </c>
      <c r="E32" s="3">
        <v>0</v>
      </c>
      <c r="F32" s="3">
        <f t="shared" si="0"/>
        <v>1603837.2213107087</v>
      </c>
      <c r="G32" s="3">
        <f t="shared" si="1"/>
        <v>0</v>
      </c>
      <c r="H32" s="3">
        <f t="shared" si="2"/>
        <v>427.75</v>
      </c>
      <c r="I32" s="3"/>
      <c r="J32" s="26">
        <v>123.8</v>
      </c>
      <c r="K32" s="26">
        <v>0</v>
      </c>
      <c r="L32" s="26">
        <f t="shared" si="5"/>
        <v>123.8</v>
      </c>
      <c r="M32" s="12"/>
      <c r="N32" s="11">
        <v>12958.521577630927</v>
      </c>
      <c r="O32" s="11">
        <v>12958.52</v>
      </c>
      <c r="P32" s="11">
        <v>6690.343524851091</v>
      </c>
      <c r="Q32" s="11"/>
      <c r="R32" s="11">
        <f t="shared" si="3"/>
        <v>-3.46</v>
      </c>
      <c r="S32" s="11">
        <v>-1.78</v>
      </c>
      <c r="U32" s="22">
        <f t="shared" si="7"/>
        <v>12955.07</v>
      </c>
      <c r="V32" s="22">
        <f t="shared" si="6"/>
        <v>12955.06</v>
      </c>
      <c r="W32" s="22">
        <f t="shared" si="4"/>
        <v>6688.563524851092</v>
      </c>
      <c r="Y32" s="11"/>
      <c r="Z32" s="11"/>
      <c r="AA32" s="11"/>
      <c r="AB32" s="11"/>
    </row>
    <row r="33" spans="1:28" ht="12.75">
      <c r="A33" s="1" t="s">
        <v>164</v>
      </c>
      <c r="B33" s="1" t="s">
        <v>200</v>
      </c>
      <c r="C33" s="11">
        <v>2136353.1409731368</v>
      </c>
      <c r="D33" s="3">
        <v>569.62</v>
      </c>
      <c r="E33" s="3">
        <v>0</v>
      </c>
      <c r="F33" s="3">
        <f t="shared" si="0"/>
        <v>2135783.5209731366</v>
      </c>
      <c r="G33" s="3">
        <f t="shared" si="1"/>
        <v>0</v>
      </c>
      <c r="H33" s="3">
        <f t="shared" si="2"/>
        <v>569.62</v>
      </c>
      <c r="I33" s="3"/>
      <c r="J33" s="26">
        <v>172.8</v>
      </c>
      <c r="K33" s="26">
        <v>0</v>
      </c>
      <c r="L33" s="26">
        <f t="shared" si="5"/>
        <v>172.8</v>
      </c>
      <c r="M33" s="12"/>
      <c r="N33" s="11">
        <v>12363.154751001948</v>
      </c>
      <c r="O33" s="11">
        <v>12363.15</v>
      </c>
      <c r="P33" s="11">
        <v>6690.343524851091</v>
      </c>
      <c r="Q33" s="11"/>
      <c r="R33" s="11">
        <f t="shared" si="3"/>
        <v>-3.3</v>
      </c>
      <c r="S33" s="11">
        <v>-1.78</v>
      </c>
      <c r="U33" s="22">
        <f t="shared" si="7"/>
        <v>12359.86</v>
      </c>
      <c r="V33" s="22">
        <f t="shared" si="6"/>
        <v>12359.85</v>
      </c>
      <c r="W33" s="22">
        <f t="shared" si="4"/>
        <v>6688.563524851092</v>
      </c>
      <c r="Y33" s="11"/>
      <c r="Z33" s="11"/>
      <c r="AA33" s="11"/>
      <c r="AB33" s="11"/>
    </row>
    <row r="34" spans="1:28" ht="12.75">
      <c r="A34" s="1" t="s">
        <v>163</v>
      </c>
      <c r="B34" s="1" t="s">
        <v>163</v>
      </c>
      <c r="C34" s="11">
        <v>7504187.58</v>
      </c>
      <c r="D34" s="3">
        <v>0</v>
      </c>
      <c r="E34" s="3">
        <v>214365.06999999998</v>
      </c>
      <c r="F34" s="3">
        <f t="shared" si="0"/>
        <v>7289822.51</v>
      </c>
      <c r="G34" s="3">
        <f t="shared" si="1"/>
        <v>0</v>
      </c>
      <c r="H34" s="3">
        <f t="shared" si="2"/>
        <v>0</v>
      </c>
      <c r="I34" s="3"/>
      <c r="J34" s="26">
        <v>852.1</v>
      </c>
      <c r="K34" s="26">
        <v>0</v>
      </c>
      <c r="L34" s="26">
        <f t="shared" si="5"/>
        <v>852.1</v>
      </c>
      <c r="M34" s="12"/>
      <c r="N34" s="11">
        <v>8555.12558385166</v>
      </c>
      <c r="O34" s="11">
        <v>8555.13</v>
      </c>
      <c r="P34" s="11">
        <v>6690.343524851091</v>
      </c>
      <c r="Q34" s="11"/>
      <c r="R34" s="11">
        <f t="shared" si="3"/>
        <v>0</v>
      </c>
      <c r="S34" s="11">
        <v>-1.78</v>
      </c>
      <c r="U34" s="22">
        <f t="shared" si="7"/>
        <v>8555.13</v>
      </c>
      <c r="V34" s="22">
        <f t="shared" si="6"/>
        <v>8555.13</v>
      </c>
      <c r="W34" s="22">
        <f t="shared" si="4"/>
        <v>6688.563524851092</v>
      </c>
      <c r="Y34" s="11"/>
      <c r="Z34" s="11"/>
      <c r="AA34" s="11"/>
      <c r="AB34" s="11"/>
    </row>
    <row r="35" spans="1:28" ht="12.75">
      <c r="A35" s="1" t="s">
        <v>160</v>
      </c>
      <c r="B35" s="1" t="s">
        <v>162</v>
      </c>
      <c r="C35" s="11">
        <v>7295759.22618169</v>
      </c>
      <c r="D35" s="3">
        <v>1945.28</v>
      </c>
      <c r="E35" s="3">
        <v>0</v>
      </c>
      <c r="F35" s="3">
        <f t="shared" si="0"/>
        <v>7293813.946181689</v>
      </c>
      <c r="G35" s="3">
        <f t="shared" si="1"/>
        <v>0</v>
      </c>
      <c r="H35" s="3">
        <f t="shared" si="2"/>
        <v>1945.28</v>
      </c>
      <c r="I35" s="3"/>
      <c r="J35" s="26">
        <v>1004</v>
      </c>
      <c r="K35" s="26">
        <v>0</v>
      </c>
      <c r="L35" s="26">
        <f t="shared" si="5"/>
        <v>1004</v>
      </c>
      <c r="M35" s="12"/>
      <c r="N35" s="11">
        <v>7266.692456356264</v>
      </c>
      <c r="O35" s="11">
        <v>7266.69</v>
      </c>
      <c r="P35" s="11">
        <v>6690.343524851091</v>
      </c>
      <c r="Q35" s="11"/>
      <c r="R35" s="11">
        <f t="shared" si="3"/>
        <v>-1.94</v>
      </c>
      <c r="S35" s="11">
        <v>-1.78</v>
      </c>
      <c r="U35" s="22">
        <f t="shared" si="7"/>
        <v>7264.75</v>
      </c>
      <c r="V35" s="22">
        <f t="shared" si="6"/>
        <v>7264.75</v>
      </c>
      <c r="W35" s="22">
        <f t="shared" si="4"/>
        <v>6688.563524851092</v>
      </c>
      <c r="Y35" s="11"/>
      <c r="Z35" s="11"/>
      <c r="AA35" s="11"/>
      <c r="AB35" s="11"/>
    </row>
    <row r="36" spans="1:28" ht="12.75">
      <c r="A36" s="1" t="s">
        <v>160</v>
      </c>
      <c r="B36" s="1" t="s">
        <v>161</v>
      </c>
      <c r="C36" s="11">
        <v>3225710.494390288</v>
      </c>
      <c r="D36" s="3">
        <v>860.07</v>
      </c>
      <c r="E36" s="3">
        <v>0</v>
      </c>
      <c r="F36" s="3">
        <f aca="true" t="shared" si="8" ref="F36:F67">C36-D36-E36</f>
        <v>3224850.424390288</v>
      </c>
      <c r="G36" s="3">
        <f aca="true" t="shared" si="9" ref="G36:G67">K36*-S36</f>
        <v>0</v>
      </c>
      <c r="H36" s="3">
        <f aca="true" t="shared" si="10" ref="H36:H67">D36-G36</f>
        <v>860.07</v>
      </c>
      <c r="I36" s="3"/>
      <c r="J36" s="26">
        <v>369</v>
      </c>
      <c r="K36" s="26">
        <v>0</v>
      </c>
      <c r="L36" s="26">
        <f t="shared" si="5"/>
        <v>369</v>
      </c>
      <c r="M36" s="12"/>
      <c r="N36" s="11">
        <v>8741.762857426254</v>
      </c>
      <c r="O36" s="11">
        <v>8741.76</v>
      </c>
      <c r="P36" s="11">
        <v>6690.343524851091</v>
      </c>
      <c r="Q36" s="11"/>
      <c r="R36" s="11">
        <f aca="true" t="shared" si="11" ref="R36:R67">ROUND(H36/-L36,2)</f>
        <v>-2.33</v>
      </c>
      <c r="S36" s="11">
        <v>-1.78</v>
      </c>
      <c r="U36" s="22">
        <f t="shared" si="7"/>
        <v>8739.43</v>
      </c>
      <c r="V36" s="22">
        <f t="shared" si="6"/>
        <v>8739.43</v>
      </c>
      <c r="W36" s="22">
        <f aca="true" t="shared" si="12" ref="W36:W67">P36+S36</f>
        <v>6688.563524851092</v>
      </c>
      <c r="Y36" s="11"/>
      <c r="Z36" s="11"/>
      <c r="AA36" s="11"/>
      <c r="AB36" s="11"/>
    </row>
    <row r="37" spans="1:28" ht="12.75">
      <c r="A37" s="1" t="s">
        <v>160</v>
      </c>
      <c r="B37" s="1" t="s">
        <v>159</v>
      </c>
      <c r="C37" s="11">
        <v>2556765.722677731</v>
      </c>
      <c r="D37" s="3">
        <v>681.71</v>
      </c>
      <c r="E37" s="3">
        <v>0</v>
      </c>
      <c r="F37" s="3">
        <f t="shared" si="8"/>
        <v>2556084.012677731</v>
      </c>
      <c r="G37" s="3">
        <f t="shared" si="9"/>
        <v>0</v>
      </c>
      <c r="H37" s="3">
        <f t="shared" si="10"/>
        <v>681.71</v>
      </c>
      <c r="I37" s="3"/>
      <c r="J37" s="26">
        <v>215.3</v>
      </c>
      <c r="K37" s="26">
        <v>0</v>
      </c>
      <c r="L37" s="26">
        <f t="shared" si="5"/>
        <v>215.3</v>
      </c>
      <c r="M37" s="12"/>
      <c r="N37" s="11">
        <v>11875.363319450676</v>
      </c>
      <c r="O37" s="11">
        <v>11875.36</v>
      </c>
      <c r="P37" s="11">
        <v>6690.343524851091</v>
      </c>
      <c r="Q37" s="11"/>
      <c r="R37" s="11">
        <f t="shared" si="11"/>
        <v>-3.17</v>
      </c>
      <c r="S37" s="11">
        <v>-1.78</v>
      </c>
      <c r="U37" s="22">
        <f t="shared" si="7"/>
        <v>11872.2</v>
      </c>
      <c r="V37" s="22">
        <f t="shared" si="6"/>
        <v>11872.19</v>
      </c>
      <c r="W37" s="22">
        <f t="shared" si="12"/>
        <v>6688.563524851092</v>
      </c>
      <c r="Y37" s="11"/>
      <c r="Z37" s="11"/>
      <c r="AA37" s="11"/>
      <c r="AB37" s="11"/>
    </row>
    <row r="38" spans="1:28" ht="12.75">
      <c r="A38" s="1" t="s">
        <v>157</v>
      </c>
      <c r="B38" s="1" t="s">
        <v>158</v>
      </c>
      <c r="C38" s="11">
        <v>2537723.971652999</v>
      </c>
      <c r="D38" s="3">
        <v>676.64</v>
      </c>
      <c r="E38" s="3">
        <v>0</v>
      </c>
      <c r="F38" s="3">
        <f t="shared" si="8"/>
        <v>2537047.331652999</v>
      </c>
      <c r="G38" s="3">
        <f t="shared" si="9"/>
        <v>0</v>
      </c>
      <c r="H38" s="3">
        <f t="shared" si="10"/>
        <v>676.64</v>
      </c>
      <c r="I38" s="3"/>
      <c r="J38" s="26">
        <v>227.5</v>
      </c>
      <c r="K38" s="26">
        <v>0</v>
      </c>
      <c r="L38" s="26">
        <f t="shared" si="5"/>
        <v>227.5</v>
      </c>
      <c r="M38" s="12"/>
      <c r="N38" s="11">
        <v>11154.830644628568</v>
      </c>
      <c r="O38" s="11">
        <v>11154.83</v>
      </c>
      <c r="P38" s="11">
        <v>6690.343524851091</v>
      </c>
      <c r="Q38" s="11"/>
      <c r="R38" s="11">
        <f t="shared" si="11"/>
        <v>-2.97</v>
      </c>
      <c r="S38" s="11">
        <v>-1.78</v>
      </c>
      <c r="U38" s="22">
        <f t="shared" si="7"/>
        <v>11151.86</v>
      </c>
      <c r="V38" s="22">
        <f t="shared" si="6"/>
        <v>11151.86</v>
      </c>
      <c r="W38" s="22">
        <f t="shared" si="12"/>
        <v>6688.563524851092</v>
      </c>
      <c r="Y38" s="11"/>
      <c r="Z38" s="11"/>
      <c r="AA38" s="11"/>
      <c r="AB38" s="11"/>
    </row>
    <row r="39" spans="1:28" ht="12.75">
      <c r="A39" s="1" t="s">
        <v>157</v>
      </c>
      <c r="B39" s="1" t="s">
        <v>156</v>
      </c>
      <c r="C39" s="11">
        <v>2925360.2800485827</v>
      </c>
      <c r="D39" s="3">
        <v>779.99</v>
      </c>
      <c r="E39" s="3">
        <v>0</v>
      </c>
      <c r="F39" s="3">
        <f t="shared" si="8"/>
        <v>2924580.2900485825</v>
      </c>
      <c r="G39" s="3">
        <f t="shared" si="9"/>
        <v>0</v>
      </c>
      <c r="H39" s="3">
        <f t="shared" si="10"/>
        <v>779.99</v>
      </c>
      <c r="I39" s="3"/>
      <c r="J39" s="26">
        <v>295.4</v>
      </c>
      <c r="K39" s="26">
        <v>0</v>
      </c>
      <c r="L39" s="26">
        <f t="shared" si="5"/>
        <v>295.4</v>
      </c>
      <c r="M39" s="12"/>
      <c r="N39" s="11">
        <v>9903.047664348622</v>
      </c>
      <c r="O39" s="11">
        <v>9903.05</v>
      </c>
      <c r="P39" s="11">
        <v>6690.343524851091</v>
      </c>
      <c r="Q39" s="11"/>
      <c r="R39" s="11">
        <f t="shared" si="11"/>
        <v>-2.64</v>
      </c>
      <c r="S39" s="11">
        <v>-1.78</v>
      </c>
      <c r="U39" s="22">
        <f t="shared" si="7"/>
        <v>9900.41</v>
      </c>
      <c r="V39" s="22">
        <f t="shared" si="6"/>
        <v>9900.41</v>
      </c>
      <c r="W39" s="22">
        <f t="shared" si="12"/>
        <v>6688.563524851092</v>
      </c>
      <c r="Y39" s="11"/>
      <c r="Z39" s="11"/>
      <c r="AA39" s="11"/>
      <c r="AB39" s="11"/>
    </row>
    <row r="40" spans="1:28" ht="12.75">
      <c r="A40" s="1" t="s">
        <v>155</v>
      </c>
      <c r="B40" s="1" t="s">
        <v>155</v>
      </c>
      <c r="C40" s="11">
        <v>3734481.785279005</v>
      </c>
      <c r="D40" s="3">
        <v>995.73</v>
      </c>
      <c r="E40" s="3">
        <v>0</v>
      </c>
      <c r="F40" s="3">
        <f t="shared" si="8"/>
        <v>3733486.055279005</v>
      </c>
      <c r="G40" s="3">
        <f t="shared" si="9"/>
        <v>0</v>
      </c>
      <c r="H40" s="3">
        <f t="shared" si="10"/>
        <v>995.73</v>
      </c>
      <c r="I40" s="3"/>
      <c r="J40" s="26">
        <v>462</v>
      </c>
      <c r="K40" s="26">
        <v>0</v>
      </c>
      <c r="L40" s="26">
        <f t="shared" si="5"/>
        <v>462</v>
      </c>
      <c r="M40" s="12"/>
      <c r="N40" s="11">
        <v>8083.293907530314</v>
      </c>
      <c r="O40" s="11">
        <v>8083.29</v>
      </c>
      <c r="P40" s="11">
        <v>6690.343524851091</v>
      </c>
      <c r="Q40" s="11"/>
      <c r="R40" s="11">
        <f t="shared" si="11"/>
        <v>-2.16</v>
      </c>
      <c r="S40" s="11">
        <v>-1.78</v>
      </c>
      <c r="U40" s="22">
        <f t="shared" si="7"/>
        <v>8081.14</v>
      </c>
      <c r="V40" s="22">
        <f t="shared" si="6"/>
        <v>8081.13</v>
      </c>
      <c r="W40" s="22">
        <f t="shared" si="12"/>
        <v>6688.563524851092</v>
      </c>
      <c r="Y40" s="11"/>
      <c r="Z40" s="11"/>
      <c r="AA40" s="11"/>
      <c r="AB40" s="11"/>
    </row>
    <row r="41" spans="1:28" ht="12.75">
      <c r="A41" s="1" t="s">
        <v>154</v>
      </c>
      <c r="B41" s="1" t="s">
        <v>153</v>
      </c>
      <c r="C41" s="11">
        <v>3356555.2919996274</v>
      </c>
      <c r="D41" s="3">
        <v>894.96</v>
      </c>
      <c r="E41" s="3">
        <v>0</v>
      </c>
      <c r="F41" s="3">
        <f t="shared" si="8"/>
        <v>3355660.3319996274</v>
      </c>
      <c r="G41" s="3">
        <f t="shared" si="9"/>
        <v>0</v>
      </c>
      <c r="H41" s="3">
        <f t="shared" si="10"/>
        <v>894.96</v>
      </c>
      <c r="I41" s="3"/>
      <c r="J41" s="26">
        <v>376.4</v>
      </c>
      <c r="K41" s="26">
        <v>0</v>
      </c>
      <c r="L41" s="26">
        <f t="shared" si="5"/>
        <v>376.4</v>
      </c>
      <c r="M41" s="12"/>
      <c r="N41" s="11">
        <v>8917.52202975459</v>
      </c>
      <c r="O41" s="11">
        <v>8917.52</v>
      </c>
      <c r="P41" s="11">
        <v>6690.343524851091</v>
      </c>
      <c r="Q41" s="11"/>
      <c r="R41" s="11">
        <f t="shared" si="11"/>
        <v>-2.38</v>
      </c>
      <c r="S41" s="11">
        <v>-1.78</v>
      </c>
      <c r="U41" s="22">
        <f t="shared" si="7"/>
        <v>8915.14</v>
      </c>
      <c r="V41" s="22">
        <f t="shared" si="6"/>
        <v>8915.14</v>
      </c>
      <c r="W41" s="22">
        <f t="shared" si="12"/>
        <v>6688.563524851092</v>
      </c>
      <c r="Y41" s="11"/>
      <c r="Z41" s="11"/>
      <c r="AA41" s="11"/>
      <c r="AB41" s="11"/>
    </row>
    <row r="42" spans="1:28" ht="12.75">
      <c r="A42" s="1" t="s">
        <v>152</v>
      </c>
      <c r="B42" s="1" t="s">
        <v>152</v>
      </c>
      <c r="C42" s="11">
        <v>34230221.86741644</v>
      </c>
      <c r="D42" s="3">
        <v>9126.84</v>
      </c>
      <c r="E42" s="3">
        <v>0</v>
      </c>
      <c r="F42" s="3">
        <f t="shared" si="8"/>
        <v>34221095.02741644</v>
      </c>
      <c r="G42" s="3">
        <f t="shared" si="9"/>
        <v>5.34</v>
      </c>
      <c r="H42" s="3">
        <f t="shared" si="10"/>
        <v>9121.5</v>
      </c>
      <c r="I42" s="3"/>
      <c r="J42" s="26">
        <v>4847.6</v>
      </c>
      <c r="K42" s="26">
        <v>3</v>
      </c>
      <c r="L42" s="26">
        <f t="shared" si="5"/>
        <v>4844.6</v>
      </c>
      <c r="M42" s="12"/>
      <c r="N42" s="11">
        <v>7061.271942284107</v>
      </c>
      <c r="O42" s="11">
        <v>7061.5</v>
      </c>
      <c r="P42" s="11">
        <v>6690.343524851091</v>
      </c>
      <c r="Q42" s="11"/>
      <c r="R42" s="11">
        <f t="shared" si="11"/>
        <v>-1.88</v>
      </c>
      <c r="S42" s="11">
        <v>-1.78</v>
      </c>
      <c r="U42" s="22">
        <f t="shared" si="7"/>
        <v>7059.39</v>
      </c>
      <c r="V42" s="22">
        <f t="shared" si="6"/>
        <v>7059.62</v>
      </c>
      <c r="W42" s="22">
        <f t="shared" si="12"/>
        <v>6688.563524851092</v>
      </c>
      <c r="Y42" s="11"/>
      <c r="Z42" s="11"/>
      <c r="AA42" s="11"/>
      <c r="AB42" s="11"/>
    </row>
    <row r="43" spans="1:28" ht="12.75">
      <c r="A43" s="1" t="s">
        <v>151</v>
      </c>
      <c r="B43" s="1" t="s">
        <v>151</v>
      </c>
      <c r="C43" s="11">
        <v>651497664.322666</v>
      </c>
      <c r="D43" s="3">
        <v>173709.54</v>
      </c>
      <c r="E43" s="3">
        <v>0</v>
      </c>
      <c r="F43" s="3">
        <f t="shared" si="8"/>
        <v>651323954.7826661</v>
      </c>
      <c r="G43" s="3">
        <f t="shared" si="9"/>
        <v>535.78</v>
      </c>
      <c r="H43" s="3">
        <f t="shared" si="10"/>
        <v>173173.76</v>
      </c>
      <c r="I43" s="3"/>
      <c r="J43" s="26">
        <v>85584.6</v>
      </c>
      <c r="K43" s="26">
        <v>301</v>
      </c>
      <c r="L43" s="26">
        <f t="shared" si="5"/>
        <v>85283.6</v>
      </c>
      <c r="M43" s="12"/>
      <c r="N43" s="11">
        <v>7612.323529264214</v>
      </c>
      <c r="O43" s="11">
        <v>7615.58</v>
      </c>
      <c r="P43" s="11">
        <v>6690.343524851091</v>
      </c>
      <c r="Q43" s="11"/>
      <c r="R43" s="11">
        <f t="shared" si="11"/>
        <v>-2.03</v>
      </c>
      <c r="S43" s="11">
        <v>-1.78</v>
      </c>
      <c r="U43" s="22">
        <f t="shared" si="7"/>
        <v>7610.29</v>
      </c>
      <c r="V43" s="22">
        <f t="shared" si="6"/>
        <v>7613.55</v>
      </c>
      <c r="W43" s="22">
        <f t="shared" si="12"/>
        <v>6688.563524851092</v>
      </c>
      <c r="Y43" s="11"/>
      <c r="Z43" s="11"/>
      <c r="AA43" s="11"/>
      <c r="AB43" s="11"/>
    </row>
    <row r="44" spans="1:28" ht="12.75">
      <c r="A44" s="1" t="s">
        <v>75</v>
      </c>
      <c r="B44" s="1" t="s">
        <v>75</v>
      </c>
      <c r="C44" s="11">
        <v>2754562.6077701226</v>
      </c>
      <c r="D44" s="3">
        <v>734.45</v>
      </c>
      <c r="E44" s="3">
        <v>0</v>
      </c>
      <c r="F44" s="3">
        <f t="shared" si="8"/>
        <v>2753828.1577701224</v>
      </c>
      <c r="G44" s="3">
        <f t="shared" si="9"/>
        <v>0</v>
      </c>
      <c r="H44" s="3">
        <f t="shared" si="10"/>
        <v>734.45</v>
      </c>
      <c r="I44" s="3"/>
      <c r="J44" s="26">
        <v>260.8</v>
      </c>
      <c r="K44" s="26">
        <v>0</v>
      </c>
      <c r="L44" s="26">
        <f t="shared" si="5"/>
        <v>260.8</v>
      </c>
      <c r="M44" s="12"/>
      <c r="N44" s="11">
        <v>10561.973189302616</v>
      </c>
      <c r="O44" s="11">
        <v>10561.97</v>
      </c>
      <c r="P44" s="11">
        <v>6690.343524851091</v>
      </c>
      <c r="Q44" s="11"/>
      <c r="R44" s="11">
        <f t="shared" si="11"/>
        <v>-2.82</v>
      </c>
      <c r="S44" s="11">
        <v>-1.78</v>
      </c>
      <c r="U44" s="22">
        <f t="shared" si="7"/>
        <v>10559.16</v>
      </c>
      <c r="V44" s="22">
        <f t="shared" si="6"/>
        <v>10559.15</v>
      </c>
      <c r="W44" s="22">
        <f t="shared" si="12"/>
        <v>6688.563524851092</v>
      </c>
      <c r="Y44" s="11"/>
      <c r="Z44" s="11"/>
      <c r="AA44" s="11"/>
      <c r="AB44" s="11"/>
    </row>
    <row r="45" spans="1:28" ht="12.75">
      <c r="A45" s="1" t="s">
        <v>150</v>
      </c>
      <c r="B45" s="1" t="s">
        <v>150</v>
      </c>
      <c r="C45" s="11">
        <v>445270056.8173434</v>
      </c>
      <c r="D45" s="3">
        <v>118722.85</v>
      </c>
      <c r="E45" s="3">
        <v>0</v>
      </c>
      <c r="F45" s="3">
        <f t="shared" si="8"/>
        <v>445151333.9673434</v>
      </c>
      <c r="G45" s="3">
        <f t="shared" si="9"/>
        <v>3984.53</v>
      </c>
      <c r="H45" s="3">
        <f t="shared" si="10"/>
        <v>114738.32</v>
      </c>
      <c r="I45" s="3"/>
      <c r="J45" s="26">
        <v>63158.5</v>
      </c>
      <c r="K45" s="26">
        <v>2238.5</v>
      </c>
      <c r="L45" s="26">
        <f t="shared" si="5"/>
        <v>60920</v>
      </c>
      <c r="M45" s="12"/>
      <c r="N45" s="11">
        <v>7050.127647822051</v>
      </c>
      <c r="O45" s="11">
        <v>7063.26</v>
      </c>
      <c r="P45" s="11">
        <v>6690.343524851091</v>
      </c>
      <c r="Q45" s="13"/>
      <c r="R45" s="11">
        <f t="shared" si="11"/>
        <v>-1.88</v>
      </c>
      <c r="S45" s="11">
        <v>-1.78</v>
      </c>
      <c r="U45" s="22">
        <f t="shared" si="7"/>
        <v>7048.16</v>
      </c>
      <c r="V45" s="22">
        <f t="shared" si="6"/>
        <v>7061.38</v>
      </c>
      <c r="W45" s="22">
        <f t="shared" si="12"/>
        <v>6688.563524851092</v>
      </c>
      <c r="Y45" s="11"/>
      <c r="Z45" s="11"/>
      <c r="AA45" s="11"/>
      <c r="AB45" s="11"/>
    </row>
    <row r="46" spans="1:28" ht="12.75">
      <c r="A46" s="1" t="s">
        <v>149</v>
      </c>
      <c r="B46" s="1" t="s">
        <v>149</v>
      </c>
      <c r="C46" s="11">
        <v>49329602.254204795</v>
      </c>
      <c r="D46" s="3">
        <v>13152.81</v>
      </c>
      <c r="E46" s="3">
        <v>0</v>
      </c>
      <c r="F46" s="3">
        <f t="shared" si="8"/>
        <v>49316449.44420479</v>
      </c>
      <c r="G46" s="3">
        <f t="shared" si="9"/>
        <v>24.92</v>
      </c>
      <c r="H46" s="3">
        <f t="shared" si="10"/>
        <v>13127.89</v>
      </c>
      <c r="I46" s="3"/>
      <c r="J46" s="26">
        <v>6501.9</v>
      </c>
      <c r="K46" s="26">
        <v>14</v>
      </c>
      <c r="L46" s="26">
        <f t="shared" si="5"/>
        <v>6487.9</v>
      </c>
      <c r="M46" s="12"/>
      <c r="N46" s="11">
        <v>7587.031296676127</v>
      </c>
      <c r="O46" s="11">
        <v>7588.89</v>
      </c>
      <c r="P46" s="11">
        <v>6690.343524851091</v>
      </c>
      <c r="Q46" s="11"/>
      <c r="R46" s="11">
        <f t="shared" si="11"/>
        <v>-2.02</v>
      </c>
      <c r="S46" s="11">
        <v>-1.78</v>
      </c>
      <c r="U46" s="22">
        <f t="shared" si="7"/>
        <v>7584.93</v>
      </c>
      <c r="V46" s="22">
        <f t="shared" si="6"/>
        <v>7586.87</v>
      </c>
      <c r="W46" s="22">
        <f t="shared" si="12"/>
        <v>6688.563524851092</v>
      </c>
      <c r="Y46" s="11"/>
      <c r="Z46" s="11"/>
      <c r="AA46" s="11"/>
      <c r="AB46" s="11"/>
    </row>
    <row r="47" spans="1:28" ht="12.75">
      <c r="A47" s="1" t="s">
        <v>146</v>
      </c>
      <c r="B47" s="1" t="s">
        <v>148</v>
      </c>
      <c r="C47" s="11">
        <v>17344198.66479721</v>
      </c>
      <c r="D47" s="3">
        <v>4624.5</v>
      </c>
      <c r="E47" s="3">
        <v>0</v>
      </c>
      <c r="F47" s="3">
        <f t="shared" si="8"/>
        <v>17339574.16479721</v>
      </c>
      <c r="G47" s="3">
        <f t="shared" si="9"/>
        <v>3.56</v>
      </c>
      <c r="H47" s="3">
        <f t="shared" si="10"/>
        <v>4620.94</v>
      </c>
      <c r="I47" s="3"/>
      <c r="J47" s="26">
        <v>2415.1</v>
      </c>
      <c r="K47" s="26">
        <v>2</v>
      </c>
      <c r="L47" s="26">
        <f t="shared" si="5"/>
        <v>2413.1</v>
      </c>
      <c r="M47" s="12"/>
      <c r="N47" s="11">
        <v>7181.565427848624</v>
      </c>
      <c r="O47" s="11">
        <v>7181.97</v>
      </c>
      <c r="P47" s="11">
        <v>6690.343524851091</v>
      </c>
      <c r="Q47" s="11"/>
      <c r="R47" s="11">
        <f t="shared" si="11"/>
        <v>-1.91</v>
      </c>
      <c r="S47" s="11">
        <v>-1.78</v>
      </c>
      <c r="U47" s="22">
        <f t="shared" si="7"/>
        <v>7179.65</v>
      </c>
      <c r="V47" s="22">
        <f t="shared" si="6"/>
        <v>7180.06</v>
      </c>
      <c r="W47" s="22">
        <f t="shared" si="12"/>
        <v>6688.563524851092</v>
      </c>
      <c r="Y47" s="11"/>
      <c r="Z47" s="11"/>
      <c r="AA47" s="11"/>
      <c r="AB47" s="11"/>
    </row>
    <row r="48" spans="1:28" ht="12.75">
      <c r="A48" s="1" t="s">
        <v>146</v>
      </c>
      <c r="B48" s="1" t="s">
        <v>111</v>
      </c>
      <c r="C48" s="11">
        <v>3074750.351938399</v>
      </c>
      <c r="D48" s="3">
        <v>819.82</v>
      </c>
      <c r="E48" s="3">
        <v>0</v>
      </c>
      <c r="F48" s="3">
        <f t="shared" si="8"/>
        <v>3073930.531938399</v>
      </c>
      <c r="G48" s="3">
        <f t="shared" si="9"/>
        <v>0</v>
      </c>
      <c r="H48" s="3">
        <f t="shared" si="10"/>
        <v>819.82</v>
      </c>
      <c r="I48" s="3"/>
      <c r="J48" s="26">
        <v>306.6</v>
      </c>
      <c r="K48" s="26">
        <v>0</v>
      </c>
      <c r="L48" s="26">
        <f t="shared" si="5"/>
        <v>306.6</v>
      </c>
      <c r="M48" s="12"/>
      <c r="N48" s="11">
        <v>10028.53996066014</v>
      </c>
      <c r="O48" s="11">
        <v>10028.54</v>
      </c>
      <c r="P48" s="11">
        <v>6690.343524851091</v>
      </c>
      <c r="Q48" s="11"/>
      <c r="R48" s="11">
        <f t="shared" si="11"/>
        <v>-2.67</v>
      </c>
      <c r="S48" s="11">
        <v>-1.78</v>
      </c>
      <c r="U48" s="22">
        <f t="shared" si="7"/>
        <v>10025.87</v>
      </c>
      <c r="V48" s="22">
        <f t="shared" si="6"/>
        <v>10025.87</v>
      </c>
      <c r="W48" s="22">
        <f t="shared" si="12"/>
        <v>6688.563524851092</v>
      </c>
      <c r="Y48" s="11"/>
      <c r="Z48" s="11"/>
      <c r="AA48" s="11"/>
      <c r="AB48" s="11"/>
    </row>
    <row r="49" spans="1:28" ht="12.75">
      <c r="A49" s="1" t="s">
        <v>146</v>
      </c>
      <c r="B49" s="1" t="s">
        <v>147</v>
      </c>
      <c r="C49" s="11">
        <v>2936980.7401856584</v>
      </c>
      <c r="D49" s="3">
        <v>783.25</v>
      </c>
      <c r="E49" s="3">
        <v>0</v>
      </c>
      <c r="F49" s="3">
        <f t="shared" si="8"/>
        <v>2936197.4901856584</v>
      </c>
      <c r="G49" s="3">
        <f t="shared" si="9"/>
        <v>0</v>
      </c>
      <c r="H49" s="3">
        <f t="shared" si="10"/>
        <v>783.25</v>
      </c>
      <c r="I49" s="3"/>
      <c r="J49" s="26">
        <v>287.2</v>
      </c>
      <c r="K49" s="26">
        <v>0</v>
      </c>
      <c r="L49" s="26">
        <f t="shared" si="5"/>
        <v>287.2</v>
      </c>
      <c r="M49" s="12"/>
      <c r="N49" s="11">
        <v>10226.256059142264</v>
      </c>
      <c r="O49" s="11">
        <v>10226.26</v>
      </c>
      <c r="P49" s="11">
        <v>6690.343524851091</v>
      </c>
      <c r="Q49" s="11"/>
      <c r="R49" s="11">
        <f t="shared" si="11"/>
        <v>-2.73</v>
      </c>
      <c r="S49" s="11">
        <v>-1.78</v>
      </c>
      <c r="U49" s="22">
        <f t="shared" si="7"/>
        <v>10223.53</v>
      </c>
      <c r="V49" s="22">
        <f t="shared" si="6"/>
        <v>10223.53</v>
      </c>
      <c r="W49" s="22">
        <f t="shared" si="12"/>
        <v>6688.563524851092</v>
      </c>
      <c r="Y49" s="11"/>
      <c r="Z49" s="11"/>
      <c r="AA49" s="11"/>
      <c r="AB49" s="11"/>
    </row>
    <row r="50" spans="1:28" ht="12.75">
      <c r="A50" s="1" t="s">
        <v>146</v>
      </c>
      <c r="B50" s="1" t="s">
        <v>146</v>
      </c>
      <c r="C50" s="11">
        <v>2467359.6238151635</v>
      </c>
      <c r="D50" s="3">
        <v>657.87</v>
      </c>
      <c r="E50" s="3">
        <v>0</v>
      </c>
      <c r="F50" s="3">
        <f t="shared" si="8"/>
        <v>2466701.7538151634</v>
      </c>
      <c r="G50" s="3">
        <f t="shared" si="9"/>
        <v>0</v>
      </c>
      <c r="H50" s="3">
        <f t="shared" si="10"/>
        <v>657.87</v>
      </c>
      <c r="I50" s="3"/>
      <c r="J50" s="26">
        <v>205.1</v>
      </c>
      <c r="K50" s="26">
        <v>0</v>
      </c>
      <c r="L50" s="26">
        <f t="shared" si="5"/>
        <v>205.1</v>
      </c>
      <c r="M50" s="12"/>
      <c r="N50" s="11">
        <v>12030.032295539559</v>
      </c>
      <c r="O50" s="11">
        <v>12030.03</v>
      </c>
      <c r="P50" s="11">
        <v>6690.343524851091</v>
      </c>
      <c r="Q50" s="11"/>
      <c r="R50" s="11">
        <f t="shared" si="11"/>
        <v>-3.21</v>
      </c>
      <c r="S50" s="11">
        <v>-1.78</v>
      </c>
      <c r="U50" s="22">
        <f t="shared" si="7"/>
        <v>12026.82</v>
      </c>
      <c r="V50" s="22">
        <f t="shared" si="6"/>
        <v>12026.82</v>
      </c>
      <c r="W50" s="22">
        <f t="shared" si="12"/>
        <v>6688.563524851092</v>
      </c>
      <c r="Y50" s="11"/>
      <c r="Z50" s="11"/>
      <c r="AA50" s="11"/>
      <c r="AB50" s="11"/>
    </row>
    <row r="51" spans="1:28" ht="12.75">
      <c r="A51" s="1" t="s">
        <v>146</v>
      </c>
      <c r="B51" s="1" t="s">
        <v>145</v>
      </c>
      <c r="C51" s="11">
        <v>773007.2812862226</v>
      </c>
      <c r="D51" s="3">
        <v>206.11</v>
      </c>
      <c r="E51" s="3">
        <v>0</v>
      </c>
      <c r="F51" s="3">
        <f t="shared" si="8"/>
        <v>772801.1712862226</v>
      </c>
      <c r="G51" s="3">
        <f t="shared" si="9"/>
        <v>0</v>
      </c>
      <c r="H51" s="3">
        <f t="shared" si="10"/>
        <v>206.11</v>
      </c>
      <c r="I51" s="3"/>
      <c r="J51" s="26">
        <v>50</v>
      </c>
      <c r="K51" s="26">
        <v>0</v>
      </c>
      <c r="L51" s="26">
        <f t="shared" si="5"/>
        <v>50</v>
      </c>
      <c r="M51" s="12"/>
      <c r="N51" s="11">
        <v>15460.145625724452</v>
      </c>
      <c r="O51" s="11">
        <v>15460.15</v>
      </c>
      <c r="P51" s="11">
        <v>6690.343524851091</v>
      </c>
      <c r="Q51" s="11"/>
      <c r="R51" s="11">
        <f t="shared" si="11"/>
        <v>-4.12</v>
      </c>
      <c r="S51" s="11">
        <v>-1.78</v>
      </c>
      <c r="U51" s="22">
        <f t="shared" si="7"/>
        <v>15456.02</v>
      </c>
      <c r="V51" s="22">
        <f t="shared" si="6"/>
        <v>15456.03</v>
      </c>
      <c r="W51" s="22">
        <f t="shared" si="12"/>
        <v>6688.563524851092</v>
      </c>
      <c r="Y51" s="11"/>
      <c r="Z51" s="11"/>
      <c r="AA51" s="11"/>
      <c r="AB51" s="11"/>
    </row>
    <row r="52" spans="1:28" ht="12.75">
      <c r="A52" s="1" t="s">
        <v>130</v>
      </c>
      <c r="B52" s="1" t="s">
        <v>144</v>
      </c>
      <c r="C52" s="11">
        <v>3822848.599874046</v>
      </c>
      <c r="D52" s="3">
        <v>1019.29</v>
      </c>
      <c r="E52" s="3">
        <v>0</v>
      </c>
      <c r="F52" s="3">
        <f t="shared" si="8"/>
        <v>3821829.309874046</v>
      </c>
      <c r="G52" s="3">
        <f t="shared" si="9"/>
        <v>0</v>
      </c>
      <c r="H52" s="3">
        <f t="shared" si="10"/>
        <v>1019.29</v>
      </c>
      <c r="I52" s="3"/>
      <c r="J52" s="26">
        <v>461</v>
      </c>
      <c r="K52" s="26">
        <v>0</v>
      </c>
      <c r="L52" s="26">
        <f t="shared" si="5"/>
        <v>461</v>
      </c>
      <c r="M52" s="12"/>
      <c r="N52" s="11">
        <v>8292.512859643082</v>
      </c>
      <c r="O52" s="11">
        <v>8292.51</v>
      </c>
      <c r="P52" s="11">
        <v>6690.343524851091</v>
      </c>
      <c r="Q52" s="11"/>
      <c r="R52" s="11">
        <f t="shared" si="11"/>
        <v>-2.21</v>
      </c>
      <c r="S52" s="11">
        <v>-1.78</v>
      </c>
      <c r="U52" s="22">
        <f t="shared" si="7"/>
        <v>8290.3</v>
      </c>
      <c r="V52" s="22">
        <f t="shared" si="6"/>
        <v>8290.3</v>
      </c>
      <c r="W52" s="22">
        <f t="shared" si="12"/>
        <v>6688.563524851092</v>
      </c>
      <c r="Y52" s="11"/>
      <c r="Z52" s="11"/>
      <c r="AA52" s="11"/>
      <c r="AB52" s="11"/>
    </row>
    <row r="53" spans="1:28" ht="12.75">
      <c r="A53" s="1" t="s">
        <v>130</v>
      </c>
      <c r="B53" s="1" t="s">
        <v>143</v>
      </c>
      <c r="C53" s="11">
        <v>84837749.79179217</v>
      </c>
      <c r="D53" s="3">
        <v>22620.38</v>
      </c>
      <c r="E53" s="3">
        <v>0</v>
      </c>
      <c r="F53" s="3">
        <f t="shared" si="8"/>
        <v>84815129.41179217</v>
      </c>
      <c r="G53" s="3">
        <f t="shared" si="9"/>
        <v>0</v>
      </c>
      <c r="H53" s="3">
        <f t="shared" si="10"/>
        <v>22620.38</v>
      </c>
      <c r="I53" s="3"/>
      <c r="J53" s="26">
        <v>11466.9</v>
      </c>
      <c r="K53" s="26">
        <v>0</v>
      </c>
      <c r="L53" s="26">
        <f t="shared" si="5"/>
        <v>11466.9</v>
      </c>
      <c r="M53" s="12"/>
      <c r="N53" s="11">
        <v>7398.490419537292</v>
      </c>
      <c r="O53" s="11">
        <v>7398.49</v>
      </c>
      <c r="P53" s="11">
        <v>6690.343524851091</v>
      </c>
      <c r="Q53" s="11"/>
      <c r="R53" s="11">
        <f t="shared" si="11"/>
        <v>-1.97</v>
      </c>
      <c r="S53" s="11">
        <v>-1.78</v>
      </c>
      <c r="U53" s="22">
        <f t="shared" si="7"/>
        <v>7396.52</v>
      </c>
      <c r="V53" s="22">
        <f t="shared" si="6"/>
        <v>7396.52</v>
      </c>
      <c r="W53" s="22">
        <f t="shared" si="12"/>
        <v>6688.563524851092</v>
      </c>
      <c r="Y53" s="11"/>
      <c r="Z53" s="11"/>
      <c r="AA53" s="11"/>
      <c r="AB53" s="11"/>
    </row>
    <row r="54" spans="1:28" ht="12.75">
      <c r="A54" s="1" t="s">
        <v>130</v>
      </c>
      <c r="B54" s="1" t="s">
        <v>142</v>
      </c>
      <c r="C54" s="11">
        <v>61166502.52045232</v>
      </c>
      <c r="D54" s="3">
        <v>16308.87</v>
      </c>
      <c r="E54" s="3">
        <v>0</v>
      </c>
      <c r="F54" s="3">
        <f t="shared" si="8"/>
        <v>61150193.65045232</v>
      </c>
      <c r="G54" s="3">
        <f t="shared" si="9"/>
        <v>8.9</v>
      </c>
      <c r="H54" s="3">
        <f t="shared" si="10"/>
        <v>16299.970000000001</v>
      </c>
      <c r="I54" s="3"/>
      <c r="J54" s="26">
        <v>8813.7</v>
      </c>
      <c r="K54" s="26">
        <v>5</v>
      </c>
      <c r="L54" s="26">
        <f t="shared" si="5"/>
        <v>8808.7</v>
      </c>
      <c r="M54" s="12"/>
      <c r="N54" s="11">
        <v>6939.934706247355</v>
      </c>
      <c r="O54" s="11">
        <v>6940.08</v>
      </c>
      <c r="P54" s="11">
        <v>6690.343524851091</v>
      </c>
      <c r="Q54" s="11"/>
      <c r="R54" s="11">
        <f t="shared" si="11"/>
        <v>-1.85</v>
      </c>
      <c r="S54" s="11">
        <v>-1.78</v>
      </c>
      <c r="U54" s="22">
        <f t="shared" si="7"/>
        <v>6938.08</v>
      </c>
      <c r="V54" s="22">
        <f t="shared" si="6"/>
        <v>6938.23</v>
      </c>
      <c r="W54" s="22">
        <f t="shared" si="12"/>
        <v>6688.563524851092</v>
      </c>
      <c r="Y54" s="11"/>
      <c r="Z54" s="11"/>
      <c r="AA54" s="11"/>
      <c r="AB54" s="11"/>
    </row>
    <row r="55" spans="1:28" ht="12.75">
      <c r="A55" s="1" t="s">
        <v>130</v>
      </c>
      <c r="B55" s="1" t="s">
        <v>141</v>
      </c>
      <c r="C55" s="11">
        <v>52710574.10884233</v>
      </c>
      <c r="D55" s="3">
        <v>14054.26</v>
      </c>
      <c r="E55" s="3">
        <v>0</v>
      </c>
      <c r="F55" s="3">
        <f t="shared" si="8"/>
        <v>52696519.84884233</v>
      </c>
      <c r="G55" s="3">
        <f t="shared" si="9"/>
        <v>0</v>
      </c>
      <c r="H55" s="3">
        <f t="shared" si="10"/>
        <v>14054.26</v>
      </c>
      <c r="I55" s="3"/>
      <c r="J55" s="26">
        <v>7595.1</v>
      </c>
      <c r="K55" s="26">
        <v>0</v>
      </c>
      <c r="L55" s="26">
        <f t="shared" si="5"/>
        <v>7595.1</v>
      </c>
      <c r="M55" s="12"/>
      <c r="N55" s="11">
        <v>6940.076379355417</v>
      </c>
      <c r="O55" s="11">
        <v>6940.08</v>
      </c>
      <c r="P55" s="11">
        <v>6690.343524851091</v>
      </c>
      <c r="Q55" s="11"/>
      <c r="R55" s="11">
        <f t="shared" si="11"/>
        <v>-1.85</v>
      </c>
      <c r="S55" s="11">
        <v>-1.78</v>
      </c>
      <c r="U55" s="22">
        <f t="shared" si="7"/>
        <v>6938.23</v>
      </c>
      <c r="V55" s="22">
        <f t="shared" si="6"/>
        <v>6938.23</v>
      </c>
      <c r="W55" s="22">
        <f t="shared" si="12"/>
        <v>6688.563524851092</v>
      </c>
      <c r="Y55" s="11"/>
      <c r="Z55" s="11"/>
      <c r="AA55" s="11"/>
      <c r="AB55" s="11"/>
    </row>
    <row r="56" spans="1:28" ht="12.75">
      <c r="A56" s="1" t="s">
        <v>130</v>
      </c>
      <c r="B56" s="1" t="s">
        <v>140</v>
      </c>
      <c r="C56" s="11">
        <v>196698483.27652654</v>
      </c>
      <c r="D56" s="3">
        <v>52445.94</v>
      </c>
      <c r="E56" s="3">
        <v>0</v>
      </c>
      <c r="F56" s="3">
        <f t="shared" si="8"/>
        <v>196646037.33652654</v>
      </c>
      <c r="G56" s="3">
        <f t="shared" si="9"/>
        <v>445</v>
      </c>
      <c r="H56" s="3">
        <f t="shared" si="10"/>
        <v>52000.94</v>
      </c>
      <c r="I56" s="3"/>
      <c r="J56" s="26">
        <v>27254</v>
      </c>
      <c r="K56" s="26">
        <v>250</v>
      </c>
      <c r="L56" s="26">
        <f t="shared" si="5"/>
        <v>27004</v>
      </c>
      <c r="M56" s="12"/>
      <c r="N56" s="11">
        <v>7217.681431692671</v>
      </c>
      <c r="O56" s="11">
        <v>7222.11</v>
      </c>
      <c r="P56" s="11">
        <v>6690.343524851091</v>
      </c>
      <c r="Q56" s="11"/>
      <c r="R56" s="11">
        <f t="shared" si="11"/>
        <v>-1.93</v>
      </c>
      <c r="S56" s="11">
        <v>-1.78</v>
      </c>
      <c r="U56" s="22">
        <f t="shared" si="7"/>
        <v>7215.31</v>
      </c>
      <c r="V56" s="22">
        <f t="shared" si="6"/>
        <v>7220.18</v>
      </c>
      <c r="W56" s="22">
        <f t="shared" si="12"/>
        <v>6688.563524851092</v>
      </c>
      <c r="Y56" s="11"/>
      <c r="Z56" s="11"/>
      <c r="AA56" s="11"/>
      <c r="AB56" s="11"/>
    </row>
    <row r="57" spans="1:28" ht="12.75">
      <c r="A57" s="1" t="s">
        <v>130</v>
      </c>
      <c r="B57" s="1" t="s">
        <v>139</v>
      </c>
      <c r="C57" s="11">
        <v>33718361.0890983</v>
      </c>
      <c r="D57" s="3">
        <v>8990.35</v>
      </c>
      <c r="E57" s="3">
        <v>0</v>
      </c>
      <c r="F57" s="3">
        <f t="shared" si="8"/>
        <v>33709370.739098296</v>
      </c>
      <c r="G57" s="3">
        <f t="shared" si="9"/>
        <v>0</v>
      </c>
      <c r="H57" s="3">
        <f t="shared" si="10"/>
        <v>8990.35</v>
      </c>
      <c r="I57" s="3"/>
      <c r="J57" s="26">
        <v>4858.5</v>
      </c>
      <c r="K57" s="26">
        <v>0</v>
      </c>
      <c r="L57" s="26">
        <f t="shared" si="5"/>
        <v>4858.5</v>
      </c>
      <c r="M57" s="12"/>
      <c r="N57" s="11">
        <v>6940.076379355418</v>
      </c>
      <c r="O57" s="11">
        <v>6940.08</v>
      </c>
      <c r="P57" s="11">
        <v>6690.343524851091</v>
      </c>
      <c r="Q57" s="11"/>
      <c r="R57" s="11">
        <f t="shared" si="11"/>
        <v>-1.85</v>
      </c>
      <c r="S57" s="11">
        <v>-1.78</v>
      </c>
      <c r="U57" s="22">
        <f t="shared" si="7"/>
        <v>6938.23</v>
      </c>
      <c r="V57" s="22">
        <f t="shared" si="6"/>
        <v>6938.23</v>
      </c>
      <c r="W57" s="22">
        <f t="shared" si="12"/>
        <v>6688.563524851092</v>
      </c>
      <c r="Y57" s="11"/>
      <c r="Z57" s="11"/>
      <c r="AA57" s="11"/>
      <c r="AB57" s="11"/>
    </row>
    <row r="58" spans="1:28" ht="12.75">
      <c r="A58" s="1" t="s">
        <v>130</v>
      </c>
      <c r="B58" s="1" t="s">
        <v>138</v>
      </c>
      <c r="C58" s="11">
        <v>10640639.004663946</v>
      </c>
      <c r="D58" s="3">
        <v>2837.13</v>
      </c>
      <c r="E58" s="3">
        <v>0</v>
      </c>
      <c r="F58" s="3">
        <f t="shared" si="8"/>
        <v>10637801.874663945</v>
      </c>
      <c r="G58" s="3">
        <f t="shared" si="9"/>
        <v>0</v>
      </c>
      <c r="H58" s="3">
        <f t="shared" si="10"/>
        <v>2837.13</v>
      </c>
      <c r="I58" s="3"/>
      <c r="J58" s="26">
        <v>1438.6</v>
      </c>
      <c r="K58" s="26">
        <v>0</v>
      </c>
      <c r="L58" s="26">
        <f t="shared" si="5"/>
        <v>1438.6</v>
      </c>
      <c r="M58" s="12"/>
      <c r="N58" s="11">
        <v>7396.523706842727</v>
      </c>
      <c r="O58" s="11">
        <v>7396.52</v>
      </c>
      <c r="P58" s="11">
        <v>6690.343524851091</v>
      </c>
      <c r="Q58" s="11"/>
      <c r="R58" s="11">
        <f t="shared" si="11"/>
        <v>-1.97</v>
      </c>
      <c r="S58" s="11">
        <v>-1.78</v>
      </c>
      <c r="U58" s="22">
        <f t="shared" si="7"/>
        <v>7394.55</v>
      </c>
      <c r="V58" s="22">
        <f t="shared" si="6"/>
        <v>7394.55</v>
      </c>
      <c r="W58" s="22">
        <f t="shared" si="12"/>
        <v>6688.563524851092</v>
      </c>
      <c r="Y58" s="11"/>
      <c r="Z58" s="11"/>
      <c r="AA58" s="11"/>
      <c r="AB58" s="11"/>
    </row>
    <row r="59" spans="1:28" ht="12.75">
      <c r="A59" s="1" t="s">
        <v>130</v>
      </c>
      <c r="B59" s="1" t="s">
        <v>137</v>
      </c>
      <c r="C59" s="11">
        <v>164331085.28604758</v>
      </c>
      <c r="D59" s="3">
        <v>43815.73</v>
      </c>
      <c r="E59" s="3">
        <v>0</v>
      </c>
      <c r="F59" s="3">
        <f t="shared" si="8"/>
        <v>164287269.5560476</v>
      </c>
      <c r="G59" s="3">
        <f t="shared" si="9"/>
        <v>1139.2</v>
      </c>
      <c r="H59" s="3">
        <f t="shared" si="10"/>
        <v>42676.530000000006</v>
      </c>
      <c r="I59" s="3"/>
      <c r="J59" s="26">
        <v>23701.6</v>
      </c>
      <c r="K59" s="26">
        <v>640</v>
      </c>
      <c r="L59" s="26">
        <f t="shared" si="5"/>
        <v>23061.6</v>
      </c>
      <c r="M59" s="12"/>
      <c r="N59" s="11">
        <v>6933.332993808333</v>
      </c>
      <c r="O59" s="11">
        <v>6940.08</v>
      </c>
      <c r="P59" s="11">
        <v>6690.343524851091</v>
      </c>
      <c r="Q59" s="11"/>
      <c r="R59" s="11">
        <f t="shared" si="11"/>
        <v>-1.85</v>
      </c>
      <c r="S59" s="11">
        <v>-1.78</v>
      </c>
      <c r="U59" s="22">
        <f t="shared" si="7"/>
        <v>6931.48</v>
      </c>
      <c r="V59" s="22">
        <f t="shared" si="6"/>
        <v>6938.23</v>
      </c>
      <c r="W59" s="22">
        <f t="shared" si="12"/>
        <v>6688.563524851092</v>
      </c>
      <c r="Y59" s="11"/>
      <c r="Z59" s="11"/>
      <c r="AA59" s="11"/>
      <c r="AB59" s="11"/>
    </row>
    <row r="60" spans="1:28" ht="12.75">
      <c r="A60" s="1" t="s">
        <v>130</v>
      </c>
      <c r="B60" s="1" t="s">
        <v>136</v>
      </c>
      <c r="C60" s="11">
        <v>7747088.601255439</v>
      </c>
      <c r="D60" s="3">
        <v>2065.61</v>
      </c>
      <c r="E60" s="3">
        <v>0</v>
      </c>
      <c r="F60" s="3">
        <f t="shared" si="8"/>
        <v>7745022.991255439</v>
      </c>
      <c r="G60" s="3">
        <f t="shared" si="9"/>
        <v>3.56</v>
      </c>
      <c r="H60" s="3">
        <f t="shared" si="10"/>
        <v>2062.05</v>
      </c>
      <c r="I60" s="3"/>
      <c r="J60" s="26">
        <v>989.5</v>
      </c>
      <c r="K60" s="26">
        <v>2</v>
      </c>
      <c r="L60" s="26">
        <f t="shared" si="5"/>
        <v>987.5</v>
      </c>
      <c r="M60" s="12"/>
      <c r="N60" s="11">
        <v>7829.296211475937</v>
      </c>
      <c r="O60" s="11">
        <v>7831.6</v>
      </c>
      <c r="P60" s="11">
        <v>6690.343524851091</v>
      </c>
      <c r="Q60" s="11"/>
      <c r="R60" s="11">
        <f t="shared" si="11"/>
        <v>-2.09</v>
      </c>
      <c r="S60" s="11">
        <v>-1.78</v>
      </c>
      <c r="U60" s="22">
        <f t="shared" si="7"/>
        <v>7827.21</v>
      </c>
      <c r="V60" s="22">
        <f t="shared" si="6"/>
        <v>7829.51</v>
      </c>
      <c r="W60" s="22">
        <f t="shared" si="12"/>
        <v>6688.563524851092</v>
      </c>
      <c r="Y60" s="11"/>
      <c r="Z60" s="11"/>
      <c r="AA60" s="11"/>
      <c r="AB60" s="11"/>
    </row>
    <row r="61" spans="1:28" ht="12.75">
      <c r="A61" s="1" t="s">
        <v>130</v>
      </c>
      <c r="B61" s="1" t="s">
        <v>135</v>
      </c>
      <c r="C61" s="11">
        <v>5131292.253051737</v>
      </c>
      <c r="D61" s="3">
        <v>1368.16</v>
      </c>
      <c r="E61" s="3">
        <v>0</v>
      </c>
      <c r="F61" s="3">
        <f t="shared" si="8"/>
        <v>5129924.093051737</v>
      </c>
      <c r="G61" s="3">
        <f t="shared" si="9"/>
        <v>0</v>
      </c>
      <c r="H61" s="3">
        <f t="shared" si="10"/>
        <v>1368.16</v>
      </c>
      <c r="I61" s="3"/>
      <c r="J61" s="26">
        <v>639.1</v>
      </c>
      <c r="K61" s="26">
        <v>0</v>
      </c>
      <c r="L61" s="26">
        <f t="shared" si="5"/>
        <v>639.1</v>
      </c>
      <c r="M61" s="12"/>
      <c r="N61" s="11">
        <v>8028.934835005065</v>
      </c>
      <c r="O61" s="11">
        <v>8028.93</v>
      </c>
      <c r="P61" s="11">
        <v>6690.343524851091</v>
      </c>
      <c r="Q61" s="11"/>
      <c r="R61" s="11">
        <f t="shared" si="11"/>
        <v>-2.14</v>
      </c>
      <c r="S61" s="11">
        <v>-1.78</v>
      </c>
      <c r="U61" s="22">
        <f t="shared" si="7"/>
        <v>8026.79</v>
      </c>
      <c r="V61" s="22">
        <f t="shared" si="6"/>
        <v>8026.79</v>
      </c>
      <c r="W61" s="22">
        <f t="shared" si="12"/>
        <v>6688.563524851092</v>
      </c>
      <c r="Y61" s="11"/>
      <c r="Z61" s="11"/>
      <c r="AA61" s="11"/>
      <c r="AB61" s="11"/>
    </row>
    <row r="62" spans="1:28" ht="12.75">
      <c r="A62" s="1" t="s">
        <v>130</v>
      </c>
      <c r="B62" s="1" t="s">
        <v>134</v>
      </c>
      <c r="C62" s="11">
        <v>2750188.3768830053</v>
      </c>
      <c r="D62" s="3">
        <v>733.29</v>
      </c>
      <c r="E62" s="3">
        <v>0</v>
      </c>
      <c r="F62" s="3">
        <f t="shared" si="8"/>
        <v>2749455.086883005</v>
      </c>
      <c r="G62" s="3">
        <f t="shared" si="9"/>
        <v>0</v>
      </c>
      <c r="H62" s="3">
        <f t="shared" si="10"/>
        <v>733.29</v>
      </c>
      <c r="I62" s="3"/>
      <c r="J62" s="26">
        <v>241.2</v>
      </c>
      <c r="K62" s="26">
        <v>0</v>
      </c>
      <c r="L62" s="26">
        <f t="shared" si="5"/>
        <v>241.2</v>
      </c>
      <c r="M62" s="12"/>
      <c r="N62" s="11">
        <v>11402.107698519923</v>
      </c>
      <c r="O62" s="11">
        <v>11402.11</v>
      </c>
      <c r="P62" s="11">
        <v>6690.343524851091</v>
      </c>
      <c r="Q62" s="11"/>
      <c r="R62" s="11">
        <f t="shared" si="11"/>
        <v>-3.04</v>
      </c>
      <c r="S62" s="11">
        <v>-1.78</v>
      </c>
      <c r="U62" s="22">
        <f t="shared" si="7"/>
        <v>11399.07</v>
      </c>
      <c r="V62" s="22">
        <f t="shared" si="6"/>
        <v>11399.07</v>
      </c>
      <c r="W62" s="22">
        <f t="shared" si="12"/>
        <v>6688.563524851092</v>
      </c>
      <c r="Y62" s="11"/>
      <c r="Z62" s="11"/>
      <c r="AA62" s="11"/>
      <c r="AB62" s="11"/>
    </row>
    <row r="63" spans="1:28" ht="12.75">
      <c r="A63" s="1" t="s">
        <v>130</v>
      </c>
      <c r="B63" s="1" t="s">
        <v>133</v>
      </c>
      <c r="C63" s="11">
        <v>41237933.84612989</v>
      </c>
      <c r="D63" s="3">
        <v>10995.3</v>
      </c>
      <c r="E63" s="3">
        <v>0</v>
      </c>
      <c r="F63" s="3">
        <f t="shared" si="8"/>
        <v>41226938.54612989</v>
      </c>
      <c r="G63" s="3">
        <f t="shared" si="9"/>
        <v>0</v>
      </c>
      <c r="H63" s="3">
        <f t="shared" si="10"/>
        <v>10995.3</v>
      </c>
      <c r="I63" s="3"/>
      <c r="J63" s="26">
        <v>5942</v>
      </c>
      <c r="K63" s="26">
        <v>0</v>
      </c>
      <c r="L63" s="26">
        <f t="shared" si="5"/>
        <v>5942</v>
      </c>
      <c r="M63" s="12"/>
      <c r="N63" s="11">
        <v>6940.076379355417</v>
      </c>
      <c r="O63" s="11">
        <v>6940.08</v>
      </c>
      <c r="P63" s="11">
        <v>6690.343524851091</v>
      </c>
      <c r="Q63" s="11"/>
      <c r="R63" s="11">
        <f t="shared" si="11"/>
        <v>-1.85</v>
      </c>
      <c r="S63" s="11">
        <v>-1.78</v>
      </c>
      <c r="U63" s="22">
        <f t="shared" si="7"/>
        <v>6938.23</v>
      </c>
      <c r="V63" s="22">
        <f t="shared" si="6"/>
        <v>6938.23</v>
      </c>
      <c r="W63" s="22">
        <f t="shared" si="12"/>
        <v>6688.563524851092</v>
      </c>
      <c r="Y63" s="11"/>
      <c r="Z63" s="11"/>
      <c r="AA63" s="11"/>
      <c r="AB63" s="11"/>
    </row>
    <row r="64" spans="1:28" ht="12.75">
      <c r="A64" s="1" t="s">
        <v>130</v>
      </c>
      <c r="B64" s="1" t="s">
        <v>132</v>
      </c>
      <c r="C64" s="11">
        <v>152385801.21716642</v>
      </c>
      <c r="D64" s="3">
        <v>40630.8</v>
      </c>
      <c r="E64" s="3">
        <v>0</v>
      </c>
      <c r="F64" s="3">
        <f t="shared" si="8"/>
        <v>152345170.4171664</v>
      </c>
      <c r="G64" s="3">
        <f t="shared" si="9"/>
        <v>12286.45</v>
      </c>
      <c r="H64" s="3">
        <f t="shared" si="10"/>
        <v>28344.350000000002</v>
      </c>
      <c r="I64" s="3"/>
      <c r="J64" s="26">
        <v>21839.3</v>
      </c>
      <c r="K64" s="26">
        <v>6902.5</v>
      </c>
      <c r="L64" s="26">
        <f t="shared" si="5"/>
        <v>14936.8</v>
      </c>
      <c r="M64" s="12"/>
      <c r="N64" s="11">
        <v>6977.595491483996</v>
      </c>
      <c r="O64" s="11">
        <v>7110.34</v>
      </c>
      <c r="P64" s="11">
        <v>6690.343524851091</v>
      </c>
      <c r="Q64" s="11"/>
      <c r="R64" s="11">
        <f t="shared" si="11"/>
        <v>-1.9</v>
      </c>
      <c r="S64" s="11">
        <v>-1.78</v>
      </c>
      <c r="U64" s="22">
        <f t="shared" si="7"/>
        <v>6975.74</v>
      </c>
      <c r="V64" s="22">
        <f t="shared" si="6"/>
        <v>7108.44</v>
      </c>
      <c r="W64" s="22">
        <f t="shared" si="12"/>
        <v>6688.563524851092</v>
      </c>
      <c r="Y64" s="11"/>
      <c r="Z64" s="11"/>
      <c r="AA64" s="11"/>
      <c r="AB64" s="11"/>
    </row>
    <row r="65" spans="1:28" ht="12.75">
      <c r="A65" s="1" t="s">
        <v>130</v>
      </c>
      <c r="B65" s="1" t="s">
        <v>131</v>
      </c>
      <c r="C65" s="11">
        <v>2276215.6187926456</v>
      </c>
      <c r="D65" s="3">
        <v>608.85</v>
      </c>
      <c r="E65" s="3">
        <v>0</v>
      </c>
      <c r="F65" s="3">
        <f t="shared" si="8"/>
        <v>2275606.7687926455</v>
      </c>
      <c r="G65" s="3">
        <f t="shared" si="9"/>
        <v>18.69</v>
      </c>
      <c r="H65" s="3">
        <f t="shared" si="10"/>
        <v>590.16</v>
      </c>
      <c r="I65" s="3"/>
      <c r="J65" s="26">
        <v>189.4</v>
      </c>
      <c r="K65" s="26">
        <v>10.5</v>
      </c>
      <c r="L65" s="26">
        <f t="shared" si="5"/>
        <v>178.9</v>
      </c>
      <c r="M65" s="12"/>
      <c r="N65" s="11">
        <v>12018.033890140685</v>
      </c>
      <c r="O65" s="11">
        <v>12330.73</v>
      </c>
      <c r="P65" s="11">
        <v>6690.343524851091</v>
      </c>
      <c r="Q65" s="11"/>
      <c r="R65" s="11">
        <f t="shared" si="11"/>
        <v>-3.3</v>
      </c>
      <c r="S65" s="11">
        <v>-1.78</v>
      </c>
      <c r="U65" s="22">
        <f t="shared" si="7"/>
        <v>12014.82</v>
      </c>
      <c r="V65" s="22">
        <f t="shared" si="6"/>
        <v>12327.43</v>
      </c>
      <c r="W65" s="22">
        <f t="shared" si="12"/>
        <v>6688.563524851092</v>
      </c>
      <c r="Y65" s="11"/>
      <c r="Z65" s="11"/>
      <c r="AA65" s="11"/>
      <c r="AB65" s="11"/>
    </row>
    <row r="66" spans="1:28" ht="12.75">
      <c r="A66" s="1" t="s">
        <v>130</v>
      </c>
      <c r="B66" s="1" t="s">
        <v>129</v>
      </c>
      <c r="C66" s="11">
        <v>2834393.677074555</v>
      </c>
      <c r="D66" s="3">
        <v>755.74</v>
      </c>
      <c r="E66" s="3">
        <v>0</v>
      </c>
      <c r="F66" s="3">
        <f t="shared" si="8"/>
        <v>2833637.9370745546</v>
      </c>
      <c r="G66" s="3">
        <f t="shared" si="9"/>
        <v>0</v>
      </c>
      <c r="H66" s="3">
        <f t="shared" si="10"/>
        <v>755.74</v>
      </c>
      <c r="I66" s="3"/>
      <c r="J66" s="26">
        <v>268.5</v>
      </c>
      <c r="K66" s="26">
        <v>0</v>
      </c>
      <c r="L66" s="26">
        <f t="shared" si="5"/>
        <v>268.5</v>
      </c>
      <c r="M66" s="12"/>
      <c r="N66" s="11">
        <v>10556.401031935027</v>
      </c>
      <c r="O66" s="11">
        <v>10556.4</v>
      </c>
      <c r="P66" s="11">
        <v>6690.343524851091</v>
      </c>
      <c r="Q66" s="11"/>
      <c r="R66" s="11">
        <f t="shared" si="11"/>
        <v>-2.81</v>
      </c>
      <c r="S66" s="11">
        <v>-1.78</v>
      </c>
      <c r="U66" s="22">
        <f t="shared" si="7"/>
        <v>10553.59</v>
      </c>
      <c r="V66" s="22">
        <f t="shared" si="6"/>
        <v>10553.59</v>
      </c>
      <c r="W66" s="22">
        <f t="shared" si="12"/>
        <v>6688.563524851092</v>
      </c>
      <c r="Y66" s="11"/>
      <c r="Z66" s="11"/>
      <c r="AA66" s="11"/>
      <c r="AB66" s="11"/>
    </row>
    <row r="67" spans="1:28" ht="12.75">
      <c r="A67" s="1" t="s">
        <v>127</v>
      </c>
      <c r="B67" s="1" t="s">
        <v>128</v>
      </c>
      <c r="C67" s="11">
        <v>25874686.765150804</v>
      </c>
      <c r="D67" s="3">
        <v>6898.99</v>
      </c>
      <c r="E67" s="3">
        <v>0</v>
      </c>
      <c r="F67" s="3">
        <f t="shared" si="8"/>
        <v>25867787.775150806</v>
      </c>
      <c r="G67" s="3">
        <f t="shared" si="9"/>
        <v>0</v>
      </c>
      <c r="H67" s="3">
        <f t="shared" si="10"/>
        <v>6898.99</v>
      </c>
      <c r="I67" s="3"/>
      <c r="J67" s="26">
        <v>3728.3</v>
      </c>
      <c r="K67" s="26">
        <v>0</v>
      </c>
      <c r="L67" s="26">
        <f t="shared" si="5"/>
        <v>3728.3</v>
      </c>
      <c r="M67" s="12"/>
      <c r="N67" s="11">
        <v>6940.076379355418</v>
      </c>
      <c r="O67" s="11">
        <v>6940.08</v>
      </c>
      <c r="P67" s="11">
        <v>6690.343524851091</v>
      </c>
      <c r="Q67" s="11"/>
      <c r="R67" s="11">
        <f t="shared" si="11"/>
        <v>-1.85</v>
      </c>
      <c r="S67" s="11">
        <v>-1.78</v>
      </c>
      <c r="U67" s="22">
        <f t="shared" si="7"/>
        <v>6938.23</v>
      </c>
      <c r="V67" s="22">
        <f t="shared" si="6"/>
        <v>6938.23</v>
      </c>
      <c r="W67" s="22">
        <f t="shared" si="12"/>
        <v>6688.563524851092</v>
      </c>
      <c r="Y67" s="11"/>
      <c r="Z67" s="11"/>
      <c r="AA67" s="11"/>
      <c r="AB67" s="11"/>
    </row>
    <row r="68" spans="1:28" ht="12.75">
      <c r="A68" s="1" t="s">
        <v>127</v>
      </c>
      <c r="B68" s="1" t="s">
        <v>201</v>
      </c>
      <c r="C68" s="11">
        <v>10376265.627691843</v>
      </c>
      <c r="D68" s="3">
        <v>2766.64</v>
      </c>
      <c r="E68" s="3">
        <v>0</v>
      </c>
      <c r="F68" s="3">
        <f aca="true" t="shared" si="13" ref="F68:F99">C68-D68-E68</f>
        <v>10373498.987691842</v>
      </c>
      <c r="G68" s="3">
        <f aca="true" t="shared" si="14" ref="G68:G99">K68*-S68</f>
        <v>0</v>
      </c>
      <c r="H68" s="3">
        <f aca="true" t="shared" si="15" ref="H68:H99">D68-G68</f>
        <v>2766.64</v>
      </c>
      <c r="I68" s="3"/>
      <c r="J68" s="26">
        <v>1450.5</v>
      </c>
      <c r="K68" s="26">
        <v>0</v>
      </c>
      <c r="L68" s="26">
        <f t="shared" si="5"/>
        <v>1450.5</v>
      </c>
      <c r="M68" s="12"/>
      <c r="N68" s="11">
        <v>7153.57850926704</v>
      </c>
      <c r="O68" s="11">
        <v>7153.58</v>
      </c>
      <c r="P68" s="11">
        <v>6690.343524851091</v>
      </c>
      <c r="Q68" s="11"/>
      <c r="R68" s="11">
        <f aca="true" t="shared" si="16" ref="R68:R99">ROUND(H68/-L68,2)</f>
        <v>-1.91</v>
      </c>
      <c r="S68" s="11">
        <v>-1.78</v>
      </c>
      <c r="U68" s="22">
        <f t="shared" si="7"/>
        <v>7151.67</v>
      </c>
      <c r="V68" s="22">
        <f t="shared" si="6"/>
        <v>7151.67</v>
      </c>
      <c r="W68" s="22">
        <f aca="true" t="shared" si="17" ref="W68:W99">P68+S68</f>
        <v>6688.563524851092</v>
      </c>
      <c r="Y68" s="11"/>
      <c r="Z68" s="11"/>
      <c r="AA68" s="11"/>
      <c r="AB68" s="11"/>
    </row>
    <row r="69" spans="1:28" ht="12.75">
      <c r="A69" s="1" t="s">
        <v>127</v>
      </c>
      <c r="B69" s="1" t="s">
        <v>126</v>
      </c>
      <c r="C69" s="11">
        <v>2342128.207816882</v>
      </c>
      <c r="D69" s="3">
        <v>624.48</v>
      </c>
      <c r="E69" s="3">
        <v>0</v>
      </c>
      <c r="F69" s="3">
        <f t="shared" si="13"/>
        <v>2341503.727816882</v>
      </c>
      <c r="G69" s="3">
        <f t="shared" si="14"/>
        <v>0</v>
      </c>
      <c r="H69" s="3">
        <f t="shared" si="15"/>
        <v>624.48</v>
      </c>
      <c r="I69" s="3"/>
      <c r="J69" s="26">
        <v>202.70000000000002</v>
      </c>
      <c r="K69" s="26">
        <v>0</v>
      </c>
      <c r="L69" s="26">
        <f aca="true" t="shared" si="18" ref="L69:L132">J69-K69</f>
        <v>202.70000000000002</v>
      </c>
      <c r="M69" s="12"/>
      <c r="N69" s="11">
        <v>11554.653220606226</v>
      </c>
      <c r="O69" s="11">
        <v>11554.65</v>
      </c>
      <c r="P69" s="11">
        <v>6690.343524851091</v>
      </c>
      <c r="Q69" s="11"/>
      <c r="R69" s="11">
        <f t="shared" si="16"/>
        <v>-3.08</v>
      </c>
      <c r="S69" s="11">
        <v>-1.78</v>
      </c>
      <c r="U69" s="22">
        <f t="shared" si="7"/>
        <v>11551.57</v>
      </c>
      <c r="V69" s="22">
        <f aca="true" t="shared" si="19" ref="V69:V132">ROUND(O69+R69,2)</f>
        <v>11551.57</v>
      </c>
      <c r="W69" s="22">
        <f t="shared" si="17"/>
        <v>6688.563524851092</v>
      </c>
      <c r="Y69" s="11"/>
      <c r="Z69" s="11"/>
      <c r="AA69" s="11"/>
      <c r="AB69" s="11"/>
    </row>
    <row r="70" spans="1:28" ht="12.75">
      <c r="A70" s="1" t="s">
        <v>124</v>
      </c>
      <c r="B70" s="1" t="s">
        <v>125</v>
      </c>
      <c r="C70" s="11">
        <v>41128138.587377355</v>
      </c>
      <c r="D70" s="3">
        <v>10966.04</v>
      </c>
      <c r="E70" s="3">
        <v>0</v>
      </c>
      <c r="F70" s="3">
        <f t="shared" si="13"/>
        <v>41117172.547377355</v>
      </c>
      <c r="G70" s="3">
        <f t="shared" si="14"/>
        <v>0</v>
      </c>
      <c r="H70" s="3">
        <f t="shared" si="15"/>
        <v>10966.04</v>
      </c>
      <c r="I70" s="3"/>
      <c r="J70" s="26">
        <v>5460.9</v>
      </c>
      <c r="K70" s="26">
        <v>0</v>
      </c>
      <c r="L70" s="26">
        <f t="shared" si="18"/>
        <v>5460.9</v>
      </c>
      <c r="M70" s="12"/>
      <c r="N70" s="11">
        <v>7531.385078550056</v>
      </c>
      <c r="O70" s="11">
        <v>7531.39</v>
      </c>
      <c r="P70" s="11">
        <v>6690.343524851091</v>
      </c>
      <c r="Q70" s="11"/>
      <c r="R70" s="11">
        <f t="shared" si="16"/>
        <v>-2.01</v>
      </c>
      <c r="S70" s="11">
        <v>-1.78</v>
      </c>
      <c r="U70" s="22">
        <f aca="true" t="shared" si="20" ref="U70:U133">ROUND(F70/J70,2)</f>
        <v>7529.38</v>
      </c>
      <c r="V70" s="22">
        <f t="shared" si="19"/>
        <v>7529.38</v>
      </c>
      <c r="W70" s="22">
        <f t="shared" si="17"/>
        <v>6688.563524851092</v>
      </c>
      <c r="Y70" s="11"/>
      <c r="Z70" s="11"/>
      <c r="AA70" s="11"/>
      <c r="AB70" s="11"/>
    </row>
    <row r="71" spans="1:28" ht="12.75">
      <c r="A71" s="1" t="s">
        <v>124</v>
      </c>
      <c r="B71" s="1" t="s">
        <v>202</v>
      </c>
      <c r="C71" s="11">
        <v>33235808.38865356</v>
      </c>
      <c r="D71" s="3">
        <v>8861.7</v>
      </c>
      <c r="E71" s="3">
        <v>0</v>
      </c>
      <c r="F71" s="3">
        <f t="shared" si="13"/>
        <v>33226946.688653562</v>
      </c>
      <c r="G71" s="3">
        <f t="shared" si="14"/>
        <v>0</v>
      </c>
      <c r="H71" s="3">
        <f t="shared" si="15"/>
        <v>8861.7</v>
      </c>
      <c r="I71" s="3"/>
      <c r="J71" s="26">
        <v>4699.7</v>
      </c>
      <c r="K71" s="26">
        <v>0</v>
      </c>
      <c r="L71" s="26">
        <f t="shared" si="18"/>
        <v>4699.7</v>
      </c>
      <c r="M71" s="12"/>
      <c r="N71" s="11">
        <v>7071.899991202324</v>
      </c>
      <c r="O71" s="11">
        <v>7071.9</v>
      </c>
      <c r="P71" s="11">
        <v>6690.343524851091</v>
      </c>
      <c r="Q71" s="11"/>
      <c r="R71" s="11">
        <f t="shared" si="16"/>
        <v>-1.89</v>
      </c>
      <c r="S71" s="11">
        <v>-1.78</v>
      </c>
      <c r="U71" s="22">
        <f t="shared" si="20"/>
        <v>7070.01</v>
      </c>
      <c r="V71" s="22">
        <f t="shared" si="19"/>
        <v>7070.01</v>
      </c>
      <c r="W71" s="22">
        <f t="shared" si="17"/>
        <v>6688.563524851092</v>
      </c>
      <c r="Y71" s="11"/>
      <c r="Z71" s="11"/>
      <c r="AA71" s="11"/>
      <c r="AB71" s="11"/>
    </row>
    <row r="72" spans="1:28" ht="12.75">
      <c r="A72" s="1" t="s">
        <v>124</v>
      </c>
      <c r="B72" s="1" t="s">
        <v>203</v>
      </c>
      <c r="C72" s="11">
        <v>8213031.545212157</v>
      </c>
      <c r="D72" s="3">
        <v>2189.85</v>
      </c>
      <c r="E72" s="3">
        <v>0</v>
      </c>
      <c r="F72" s="3">
        <f t="shared" si="13"/>
        <v>8210841.695212157</v>
      </c>
      <c r="G72" s="3">
        <f t="shared" si="14"/>
        <v>0</v>
      </c>
      <c r="H72" s="3">
        <f t="shared" si="15"/>
        <v>2189.85</v>
      </c>
      <c r="I72" s="3"/>
      <c r="J72" s="26">
        <v>1057.1</v>
      </c>
      <c r="K72" s="26">
        <v>0</v>
      </c>
      <c r="L72" s="26">
        <f t="shared" si="18"/>
        <v>1057.1</v>
      </c>
      <c r="M72" s="12"/>
      <c r="N72" s="11">
        <v>7769.398869749463</v>
      </c>
      <c r="O72" s="11">
        <v>7769.4</v>
      </c>
      <c r="P72" s="11">
        <v>6690.343524851091</v>
      </c>
      <c r="Q72" s="11"/>
      <c r="R72" s="11">
        <f t="shared" si="16"/>
        <v>-2.07</v>
      </c>
      <c r="S72" s="11">
        <v>-1.78</v>
      </c>
      <c r="U72" s="22">
        <f t="shared" si="20"/>
        <v>7767.33</v>
      </c>
      <c r="V72" s="22">
        <f t="shared" si="19"/>
        <v>7767.33</v>
      </c>
      <c r="W72" s="22">
        <f t="shared" si="17"/>
        <v>6688.563524851092</v>
      </c>
      <c r="Y72" s="11"/>
      <c r="Z72" s="11"/>
      <c r="AA72" s="11"/>
      <c r="AB72" s="11"/>
    </row>
    <row r="73" spans="1:28" ht="12.75">
      <c r="A73" s="1" t="s">
        <v>123</v>
      </c>
      <c r="B73" s="1" t="s">
        <v>123</v>
      </c>
      <c r="C73" s="11">
        <v>3689686.399761053</v>
      </c>
      <c r="D73" s="3">
        <v>983.79</v>
      </c>
      <c r="E73" s="3">
        <v>0</v>
      </c>
      <c r="F73" s="3">
        <f t="shared" si="13"/>
        <v>3688702.6097610528</v>
      </c>
      <c r="G73" s="3">
        <f t="shared" si="14"/>
        <v>0</v>
      </c>
      <c r="H73" s="3">
        <f t="shared" si="15"/>
        <v>983.79</v>
      </c>
      <c r="I73" s="3"/>
      <c r="J73" s="26">
        <v>409.2</v>
      </c>
      <c r="K73" s="26">
        <v>0</v>
      </c>
      <c r="L73" s="26">
        <f t="shared" si="18"/>
        <v>409.2</v>
      </c>
      <c r="M73" s="12"/>
      <c r="N73" s="11">
        <v>9016.828933922417</v>
      </c>
      <c r="O73" s="11">
        <v>9016.83</v>
      </c>
      <c r="P73" s="11">
        <v>6690.343524851091</v>
      </c>
      <c r="Q73" s="11"/>
      <c r="R73" s="11">
        <f t="shared" si="16"/>
        <v>-2.4</v>
      </c>
      <c r="S73" s="11">
        <v>-1.78</v>
      </c>
      <c r="U73" s="22">
        <f t="shared" si="20"/>
        <v>9014.42</v>
      </c>
      <c r="V73" s="22">
        <f t="shared" si="19"/>
        <v>9014.43</v>
      </c>
      <c r="W73" s="22">
        <f t="shared" si="17"/>
        <v>6688.563524851092</v>
      </c>
      <c r="Y73" s="11"/>
      <c r="Z73" s="11"/>
      <c r="AA73" s="11"/>
      <c r="AB73" s="11"/>
    </row>
    <row r="74" spans="1:28" ht="12.75">
      <c r="A74" s="1" t="s">
        <v>121</v>
      </c>
      <c r="B74" s="1" t="s">
        <v>122</v>
      </c>
      <c r="C74" s="11">
        <v>3860997.9535519783</v>
      </c>
      <c r="D74" s="3">
        <v>1029.46</v>
      </c>
      <c r="E74" s="3">
        <v>0</v>
      </c>
      <c r="F74" s="3">
        <f t="shared" si="13"/>
        <v>3859968.4935519784</v>
      </c>
      <c r="G74" s="3">
        <f t="shared" si="14"/>
        <v>0</v>
      </c>
      <c r="H74" s="3">
        <f t="shared" si="15"/>
        <v>1029.46</v>
      </c>
      <c r="I74" s="3"/>
      <c r="J74" s="26">
        <v>441.8</v>
      </c>
      <c r="K74" s="26">
        <v>0</v>
      </c>
      <c r="L74" s="26">
        <f t="shared" si="18"/>
        <v>441.8</v>
      </c>
      <c r="M74" s="12"/>
      <c r="N74" s="11">
        <v>8739.24389667718</v>
      </c>
      <c r="O74" s="11">
        <v>8739.24</v>
      </c>
      <c r="P74" s="11">
        <v>6690.343524851091</v>
      </c>
      <c r="Q74" s="11"/>
      <c r="R74" s="11">
        <f t="shared" si="16"/>
        <v>-2.33</v>
      </c>
      <c r="S74" s="11">
        <v>-1.78</v>
      </c>
      <c r="U74" s="22">
        <f t="shared" si="20"/>
        <v>8736.91</v>
      </c>
      <c r="V74" s="22">
        <f t="shared" si="19"/>
        <v>8736.91</v>
      </c>
      <c r="W74" s="22">
        <f t="shared" si="17"/>
        <v>6688.563524851092</v>
      </c>
      <c r="Y74" s="11"/>
      <c r="Z74" s="11"/>
      <c r="AA74" s="11"/>
      <c r="AB74" s="11"/>
    </row>
    <row r="75" spans="1:28" ht="12.75">
      <c r="A75" s="1" t="s">
        <v>121</v>
      </c>
      <c r="B75" s="1" t="s">
        <v>120</v>
      </c>
      <c r="C75" s="11">
        <v>9068323.139321992</v>
      </c>
      <c r="D75" s="3">
        <v>2417.9</v>
      </c>
      <c r="E75" s="3">
        <v>0</v>
      </c>
      <c r="F75" s="3">
        <f t="shared" si="13"/>
        <v>9065905.239321992</v>
      </c>
      <c r="G75" s="3">
        <f t="shared" si="14"/>
        <v>0</v>
      </c>
      <c r="H75" s="3">
        <f t="shared" si="15"/>
        <v>2417.9</v>
      </c>
      <c r="I75" s="3"/>
      <c r="J75" s="26">
        <v>1227.2</v>
      </c>
      <c r="K75" s="26">
        <v>0</v>
      </c>
      <c r="L75" s="26">
        <f t="shared" si="18"/>
        <v>1227.2</v>
      </c>
      <c r="M75" s="12"/>
      <c r="N75" s="11">
        <v>7389.441932302797</v>
      </c>
      <c r="O75" s="11">
        <v>7389.44</v>
      </c>
      <c r="P75" s="11">
        <v>6690.343524851091</v>
      </c>
      <c r="Q75" s="11"/>
      <c r="R75" s="11">
        <f t="shared" si="16"/>
        <v>-1.97</v>
      </c>
      <c r="S75" s="11">
        <v>-1.78</v>
      </c>
      <c r="U75" s="22">
        <f t="shared" si="20"/>
        <v>7387.47</v>
      </c>
      <c r="V75" s="22">
        <f t="shared" si="19"/>
        <v>7387.47</v>
      </c>
      <c r="W75" s="22">
        <f t="shared" si="17"/>
        <v>6688.563524851092</v>
      </c>
      <c r="Y75" s="11"/>
      <c r="Z75" s="11"/>
      <c r="AA75" s="11"/>
      <c r="AB75" s="11"/>
    </row>
    <row r="76" spans="1:28" ht="12.75">
      <c r="A76" s="1" t="s">
        <v>119</v>
      </c>
      <c r="B76" s="1" t="s">
        <v>119</v>
      </c>
      <c r="C76" s="11">
        <v>13639115.763727885</v>
      </c>
      <c r="D76" s="3">
        <v>3636.61</v>
      </c>
      <c r="E76" s="3">
        <v>0</v>
      </c>
      <c r="F76" s="3">
        <f t="shared" si="13"/>
        <v>13635479.153727885</v>
      </c>
      <c r="G76" s="3">
        <f t="shared" si="14"/>
        <v>0</v>
      </c>
      <c r="H76" s="3">
        <f t="shared" si="15"/>
        <v>3636.61</v>
      </c>
      <c r="I76" s="3"/>
      <c r="J76" s="26">
        <v>1875.5</v>
      </c>
      <c r="K76" s="26">
        <v>0</v>
      </c>
      <c r="L76" s="26">
        <f t="shared" si="18"/>
        <v>1875.5</v>
      </c>
      <c r="M76" s="12"/>
      <c r="N76" s="11">
        <v>7272.255805773332</v>
      </c>
      <c r="O76" s="11">
        <v>7272.26</v>
      </c>
      <c r="P76" s="11">
        <v>6690.343524851091</v>
      </c>
      <c r="Q76" s="11"/>
      <c r="R76" s="11">
        <f t="shared" si="16"/>
        <v>-1.94</v>
      </c>
      <c r="S76" s="11">
        <v>-1.78</v>
      </c>
      <c r="U76" s="22">
        <f t="shared" si="20"/>
        <v>7270.32</v>
      </c>
      <c r="V76" s="22">
        <f t="shared" si="19"/>
        <v>7270.32</v>
      </c>
      <c r="W76" s="22">
        <f t="shared" si="17"/>
        <v>6688.563524851092</v>
      </c>
      <c r="Y76" s="11"/>
      <c r="Z76" s="11"/>
      <c r="AA76" s="11"/>
      <c r="AB76" s="11"/>
    </row>
    <row r="77" spans="1:28" ht="12.75">
      <c r="A77" s="1" t="s">
        <v>118</v>
      </c>
      <c r="B77" s="1" t="s">
        <v>118</v>
      </c>
      <c r="C77" s="11">
        <v>1425372.8033486595</v>
      </c>
      <c r="D77" s="3">
        <v>380.05</v>
      </c>
      <c r="E77" s="3">
        <v>0</v>
      </c>
      <c r="F77" s="3">
        <f t="shared" si="13"/>
        <v>1424992.7533486595</v>
      </c>
      <c r="G77" s="3">
        <f t="shared" si="14"/>
        <v>0</v>
      </c>
      <c r="H77" s="3">
        <f t="shared" si="15"/>
        <v>380.05</v>
      </c>
      <c r="I77" s="3"/>
      <c r="J77" s="26">
        <v>95.9</v>
      </c>
      <c r="K77" s="26">
        <v>0</v>
      </c>
      <c r="L77" s="26">
        <f t="shared" si="18"/>
        <v>95.9</v>
      </c>
      <c r="M77" s="12"/>
      <c r="N77" s="11">
        <v>14863.115780486543</v>
      </c>
      <c r="O77" s="11">
        <v>14863.12</v>
      </c>
      <c r="P77" s="11">
        <v>6690.343524851091</v>
      </c>
      <c r="Q77" s="11"/>
      <c r="R77" s="11">
        <f t="shared" si="16"/>
        <v>-3.96</v>
      </c>
      <c r="S77" s="11">
        <v>-1.78</v>
      </c>
      <c r="U77" s="22">
        <f t="shared" si="20"/>
        <v>14859.15</v>
      </c>
      <c r="V77" s="22">
        <f t="shared" si="19"/>
        <v>14859.16</v>
      </c>
      <c r="W77" s="22">
        <f t="shared" si="17"/>
        <v>6688.563524851092</v>
      </c>
      <c r="Y77" s="11"/>
      <c r="Z77" s="11"/>
      <c r="AA77" s="11"/>
      <c r="AB77" s="11"/>
    </row>
    <row r="78" spans="1:28" ht="12.75">
      <c r="A78" s="1" t="s">
        <v>117</v>
      </c>
      <c r="B78" s="1" t="s">
        <v>117</v>
      </c>
      <c r="C78" s="11">
        <v>4107374.43869731</v>
      </c>
      <c r="D78" s="3">
        <v>1095.15</v>
      </c>
      <c r="E78" s="3">
        <v>0</v>
      </c>
      <c r="F78" s="3">
        <f t="shared" si="13"/>
        <v>4106279.2886973103</v>
      </c>
      <c r="G78" s="3">
        <f t="shared" si="14"/>
        <v>0</v>
      </c>
      <c r="H78" s="3">
        <f t="shared" si="15"/>
        <v>1095.15</v>
      </c>
      <c r="I78" s="3"/>
      <c r="J78" s="26">
        <v>511.4</v>
      </c>
      <c r="K78" s="26">
        <v>0</v>
      </c>
      <c r="L78" s="26">
        <f t="shared" si="18"/>
        <v>511.4</v>
      </c>
      <c r="M78" s="12"/>
      <c r="N78" s="11">
        <v>8031.627764367052</v>
      </c>
      <c r="O78" s="11">
        <v>8031.63</v>
      </c>
      <c r="P78" s="11">
        <v>6690.343524851091</v>
      </c>
      <c r="Q78" s="11"/>
      <c r="R78" s="11">
        <f t="shared" si="16"/>
        <v>-2.14</v>
      </c>
      <c r="S78" s="11">
        <v>-1.78</v>
      </c>
      <c r="U78" s="22">
        <f t="shared" si="20"/>
        <v>8029.49</v>
      </c>
      <c r="V78" s="22">
        <f t="shared" si="19"/>
        <v>8029.49</v>
      </c>
      <c r="W78" s="22">
        <f t="shared" si="17"/>
        <v>6688.563524851092</v>
      </c>
      <c r="Y78" s="11"/>
      <c r="Z78" s="11"/>
      <c r="AA78" s="11"/>
      <c r="AB78" s="11"/>
    </row>
    <row r="79" spans="1:28" ht="12.75">
      <c r="A79" s="1" t="s">
        <v>117</v>
      </c>
      <c r="B79" s="1" t="s">
        <v>116</v>
      </c>
      <c r="C79" s="11">
        <v>2353169.4259821484</v>
      </c>
      <c r="D79" s="3">
        <v>627.43</v>
      </c>
      <c r="E79" s="3">
        <v>0</v>
      </c>
      <c r="F79" s="3">
        <f t="shared" si="13"/>
        <v>2352541.995982148</v>
      </c>
      <c r="G79" s="3">
        <f t="shared" si="14"/>
        <v>0</v>
      </c>
      <c r="H79" s="3">
        <f t="shared" si="15"/>
        <v>627.43</v>
      </c>
      <c r="I79" s="3"/>
      <c r="J79" s="26">
        <v>213.6</v>
      </c>
      <c r="K79" s="26">
        <v>0</v>
      </c>
      <c r="L79" s="26">
        <f t="shared" si="18"/>
        <v>213.6</v>
      </c>
      <c r="M79" s="12"/>
      <c r="N79" s="11">
        <v>11016.710795796575</v>
      </c>
      <c r="O79" s="11">
        <v>11016.71</v>
      </c>
      <c r="P79" s="11">
        <v>6690.343524851091</v>
      </c>
      <c r="Q79" s="11"/>
      <c r="R79" s="11">
        <f t="shared" si="16"/>
        <v>-2.94</v>
      </c>
      <c r="S79" s="11">
        <v>-1.78</v>
      </c>
      <c r="U79" s="22">
        <f t="shared" si="20"/>
        <v>11013.77</v>
      </c>
      <c r="V79" s="22">
        <f t="shared" si="19"/>
        <v>11013.77</v>
      </c>
      <c r="W79" s="22">
        <f t="shared" si="17"/>
        <v>6688.563524851092</v>
      </c>
      <c r="Y79" s="11"/>
      <c r="Z79" s="11"/>
      <c r="AA79" s="11"/>
      <c r="AB79" s="11"/>
    </row>
    <row r="80" spans="1:28" ht="12.75">
      <c r="A80" s="1" t="s">
        <v>115</v>
      </c>
      <c r="B80" s="1" t="s">
        <v>114</v>
      </c>
      <c r="C80" s="11">
        <v>2270920.9454675564</v>
      </c>
      <c r="D80" s="3">
        <v>605.5</v>
      </c>
      <c r="E80" s="3">
        <v>0</v>
      </c>
      <c r="F80" s="3">
        <f t="shared" si="13"/>
        <v>2270315.4454675564</v>
      </c>
      <c r="G80" s="3">
        <f t="shared" si="14"/>
        <v>0</v>
      </c>
      <c r="H80" s="3">
        <f t="shared" si="15"/>
        <v>605.5</v>
      </c>
      <c r="I80" s="3"/>
      <c r="J80" s="26">
        <v>180.8</v>
      </c>
      <c r="K80" s="26">
        <v>0</v>
      </c>
      <c r="L80" s="26">
        <f t="shared" si="18"/>
        <v>180.8</v>
      </c>
      <c r="M80" s="12"/>
      <c r="N80" s="11">
        <v>12560.403459444447</v>
      </c>
      <c r="O80" s="11">
        <v>12560.4</v>
      </c>
      <c r="P80" s="11">
        <v>6690.343524851091</v>
      </c>
      <c r="Q80" s="11"/>
      <c r="R80" s="11">
        <f t="shared" si="16"/>
        <v>-3.35</v>
      </c>
      <c r="S80" s="11">
        <v>-1.78</v>
      </c>
      <c r="U80" s="22">
        <f t="shared" si="20"/>
        <v>12557.05</v>
      </c>
      <c r="V80" s="22">
        <f t="shared" si="19"/>
        <v>12557.05</v>
      </c>
      <c r="W80" s="22">
        <f t="shared" si="17"/>
        <v>6688.563524851092</v>
      </c>
      <c r="Y80" s="11"/>
      <c r="Z80" s="11"/>
      <c r="AA80" s="11"/>
      <c r="AB80" s="11"/>
    </row>
    <row r="81" spans="1:28" ht="12.75">
      <c r="A81" s="1" t="s">
        <v>113</v>
      </c>
      <c r="B81" s="1" t="s">
        <v>113</v>
      </c>
      <c r="C81" s="11">
        <v>580179622.8720171</v>
      </c>
      <c r="D81" s="3">
        <v>154693.94</v>
      </c>
      <c r="E81" s="3">
        <v>0</v>
      </c>
      <c r="F81" s="3">
        <f t="shared" si="13"/>
        <v>580024928.9320171</v>
      </c>
      <c r="G81" s="3">
        <f t="shared" si="14"/>
        <v>662.16</v>
      </c>
      <c r="H81" s="3">
        <f t="shared" si="15"/>
        <v>154031.78</v>
      </c>
      <c r="I81" s="3"/>
      <c r="J81" s="26">
        <v>81422.2</v>
      </c>
      <c r="K81" s="26">
        <v>372</v>
      </c>
      <c r="L81" s="26">
        <f t="shared" si="18"/>
        <v>81050.2</v>
      </c>
      <c r="M81" s="12"/>
      <c r="N81" s="11">
        <v>7125.570457099135</v>
      </c>
      <c r="O81" s="11">
        <v>7127.57</v>
      </c>
      <c r="P81" s="11">
        <v>6690.343524851091</v>
      </c>
      <c r="Q81" s="13"/>
      <c r="R81" s="11">
        <f t="shared" si="16"/>
        <v>-1.9</v>
      </c>
      <c r="S81" s="11">
        <v>-1.78</v>
      </c>
      <c r="U81" s="22">
        <f t="shared" si="20"/>
        <v>7123.67</v>
      </c>
      <c r="V81" s="22">
        <f t="shared" si="19"/>
        <v>7125.67</v>
      </c>
      <c r="W81" s="22">
        <f t="shared" si="17"/>
        <v>6688.563524851092</v>
      </c>
      <c r="Y81" s="11"/>
      <c r="Z81" s="11"/>
      <c r="AA81" s="11"/>
      <c r="AB81" s="11"/>
    </row>
    <row r="82" spans="1:28" ht="12.75">
      <c r="A82" s="1" t="s">
        <v>111</v>
      </c>
      <c r="B82" s="1" t="s">
        <v>112</v>
      </c>
      <c r="C82" s="11">
        <v>1909603.4592307557</v>
      </c>
      <c r="D82" s="3">
        <v>509.16</v>
      </c>
      <c r="E82" s="3">
        <v>0</v>
      </c>
      <c r="F82" s="3">
        <f t="shared" si="13"/>
        <v>1909094.2992307558</v>
      </c>
      <c r="G82" s="3">
        <f t="shared" si="14"/>
        <v>0</v>
      </c>
      <c r="H82" s="3">
        <f t="shared" si="15"/>
        <v>509.16</v>
      </c>
      <c r="I82" s="3"/>
      <c r="J82" s="26">
        <v>159.6</v>
      </c>
      <c r="K82" s="26">
        <v>0</v>
      </c>
      <c r="L82" s="26">
        <f t="shared" si="18"/>
        <v>159.6</v>
      </c>
      <c r="M82" s="12"/>
      <c r="N82" s="11">
        <v>11964.933955079923</v>
      </c>
      <c r="O82" s="11">
        <v>11964.93</v>
      </c>
      <c r="P82" s="11">
        <v>6690.343524851091</v>
      </c>
      <c r="Q82" s="11"/>
      <c r="R82" s="11">
        <f t="shared" si="16"/>
        <v>-3.19</v>
      </c>
      <c r="S82" s="11">
        <v>-1.78</v>
      </c>
      <c r="U82" s="22">
        <f t="shared" si="20"/>
        <v>11961.74</v>
      </c>
      <c r="V82" s="22">
        <f t="shared" si="19"/>
        <v>11961.74</v>
      </c>
      <c r="W82" s="22">
        <f t="shared" si="17"/>
        <v>6688.563524851092</v>
      </c>
      <c r="Y82" s="11"/>
      <c r="Z82" s="11"/>
      <c r="AA82" s="11"/>
      <c r="AB82" s="11"/>
    </row>
    <row r="83" spans="1:28" ht="12.75">
      <c r="A83" s="1" t="s">
        <v>111</v>
      </c>
      <c r="B83" s="1" t="s">
        <v>110</v>
      </c>
      <c r="C83" s="11">
        <v>926684.9834383522</v>
      </c>
      <c r="D83" s="3">
        <v>247.08</v>
      </c>
      <c r="E83" s="3">
        <v>0</v>
      </c>
      <c r="F83" s="3">
        <f t="shared" si="13"/>
        <v>926437.9034383523</v>
      </c>
      <c r="G83" s="3">
        <f t="shared" si="14"/>
        <v>0</v>
      </c>
      <c r="H83" s="3">
        <f t="shared" si="15"/>
        <v>247.08</v>
      </c>
      <c r="I83" s="3"/>
      <c r="J83" s="26">
        <v>66.8</v>
      </c>
      <c r="K83" s="26">
        <v>0</v>
      </c>
      <c r="L83" s="26">
        <f t="shared" si="18"/>
        <v>66.8</v>
      </c>
      <c r="M83" s="12"/>
      <c r="N83" s="11">
        <v>13872.529692190903</v>
      </c>
      <c r="O83" s="11">
        <v>13872.53</v>
      </c>
      <c r="P83" s="11">
        <v>6690.343524851091</v>
      </c>
      <c r="Q83" s="11"/>
      <c r="R83" s="11">
        <f t="shared" si="16"/>
        <v>-3.7</v>
      </c>
      <c r="S83" s="11">
        <v>-1.78</v>
      </c>
      <c r="U83" s="22">
        <f t="shared" si="20"/>
        <v>13868.83</v>
      </c>
      <c r="V83" s="22">
        <f t="shared" si="19"/>
        <v>13868.83</v>
      </c>
      <c r="W83" s="22">
        <f t="shared" si="17"/>
        <v>6688.563524851092</v>
      </c>
      <c r="Y83" s="11"/>
      <c r="Z83" s="11"/>
      <c r="AA83" s="11"/>
      <c r="AB83" s="11"/>
    </row>
    <row r="84" spans="1:28" ht="12.75">
      <c r="A84" s="1" t="s">
        <v>106</v>
      </c>
      <c r="B84" s="1" t="s">
        <v>204</v>
      </c>
      <c r="C84" s="11">
        <v>1990422.2623566363</v>
      </c>
      <c r="D84" s="3">
        <v>530.71</v>
      </c>
      <c r="E84" s="3">
        <v>0</v>
      </c>
      <c r="F84" s="3">
        <f t="shared" si="13"/>
        <v>1989891.5523566364</v>
      </c>
      <c r="G84" s="3">
        <f t="shared" si="14"/>
        <v>0</v>
      </c>
      <c r="H84" s="3">
        <f t="shared" si="15"/>
        <v>530.71</v>
      </c>
      <c r="I84" s="3"/>
      <c r="J84" s="26">
        <v>165.6</v>
      </c>
      <c r="K84" s="26">
        <v>0</v>
      </c>
      <c r="L84" s="26">
        <f t="shared" si="18"/>
        <v>165.6</v>
      </c>
      <c r="M84" s="12"/>
      <c r="N84" s="11">
        <v>12019.458106018335</v>
      </c>
      <c r="O84" s="11">
        <v>12019.46</v>
      </c>
      <c r="P84" s="11">
        <v>6690.343524851091</v>
      </c>
      <c r="Q84" s="11"/>
      <c r="R84" s="11">
        <f t="shared" si="16"/>
        <v>-3.2</v>
      </c>
      <c r="S84" s="11">
        <v>-1.78</v>
      </c>
      <c r="U84" s="22">
        <f t="shared" si="20"/>
        <v>12016.25</v>
      </c>
      <c r="V84" s="22">
        <f t="shared" si="19"/>
        <v>12016.26</v>
      </c>
      <c r="W84" s="22">
        <f t="shared" si="17"/>
        <v>6688.563524851092</v>
      </c>
      <c r="Y84" s="11"/>
      <c r="Z84" s="11"/>
      <c r="AA84" s="11"/>
      <c r="AB84" s="11"/>
    </row>
    <row r="85" spans="1:28" ht="12.75">
      <c r="A85" s="1" t="s">
        <v>106</v>
      </c>
      <c r="B85" s="1" t="s">
        <v>109</v>
      </c>
      <c r="C85" s="11">
        <v>1442749.383593529</v>
      </c>
      <c r="D85" s="3">
        <v>384.68</v>
      </c>
      <c r="E85" s="3">
        <v>0</v>
      </c>
      <c r="F85" s="3">
        <f t="shared" si="13"/>
        <v>1442364.703593529</v>
      </c>
      <c r="G85" s="3">
        <f t="shared" si="14"/>
        <v>0</v>
      </c>
      <c r="H85" s="3">
        <f t="shared" si="15"/>
        <v>384.68</v>
      </c>
      <c r="I85" s="3"/>
      <c r="J85" s="26">
        <v>111.3</v>
      </c>
      <c r="K85" s="26">
        <v>0</v>
      </c>
      <c r="L85" s="26">
        <f t="shared" si="18"/>
        <v>111.3</v>
      </c>
      <c r="M85" s="12"/>
      <c r="N85" s="11">
        <v>12962.707848998463</v>
      </c>
      <c r="O85" s="11">
        <v>12962.71</v>
      </c>
      <c r="P85" s="11">
        <v>6690.343524851091</v>
      </c>
      <c r="Q85" s="11"/>
      <c r="R85" s="11">
        <f t="shared" si="16"/>
        <v>-3.46</v>
      </c>
      <c r="S85" s="11">
        <v>-1.78</v>
      </c>
      <c r="U85" s="22">
        <f t="shared" si="20"/>
        <v>12959.25</v>
      </c>
      <c r="V85" s="22">
        <f t="shared" si="19"/>
        <v>12959.25</v>
      </c>
      <c r="W85" s="22">
        <f t="shared" si="17"/>
        <v>6688.563524851092</v>
      </c>
      <c r="Y85" s="11"/>
      <c r="Z85" s="11"/>
      <c r="AA85" s="11"/>
      <c r="AB85" s="11"/>
    </row>
    <row r="86" spans="1:28" ht="12.75">
      <c r="A86" s="1" t="s">
        <v>106</v>
      </c>
      <c r="B86" s="1" t="s">
        <v>108</v>
      </c>
      <c r="C86" s="11">
        <v>2098336.665796993</v>
      </c>
      <c r="D86" s="3">
        <v>559.48</v>
      </c>
      <c r="E86" s="3">
        <v>0</v>
      </c>
      <c r="F86" s="3">
        <f t="shared" si="13"/>
        <v>2097777.185796993</v>
      </c>
      <c r="G86" s="3">
        <f t="shared" si="14"/>
        <v>0</v>
      </c>
      <c r="H86" s="3">
        <f t="shared" si="15"/>
        <v>559.48</v>
      </c>
      <c r="I86" s="3"/>
      <c r="J86" s="26">
        <v>180.8</v>
      </c>
      <c r="K86" s="26">
        <v>0</v>
      </c>
      <c r="L86" s="26">
        <f t="shared" si="18"/>
        <v>180.8</v>
      </c>
      <c r="M86" s="12"/>
      <c r="N86" s="11">
        <v>11605.844390470093</v>
      </c>
      <c r="O86" s="11">
        <v>11605.84</v>
      </c>
      <c r="P86" s="11">
        <v>6690.343524851091</v>
      </c>
      <c r="Q86" s="11"/>
      <c r="R86" s="11">
        <f t="shared" si="16"/>
        <v>-3.09</v>
      </c>
      <c r="S86" s="11">
        <v>-1.78</v>
      </c>
      <c r="U86" s="22">
        <f t="shared" si="20"/>
        <v>11602.75</v>
      </c>
      <c r="V86" s="22">
        <f t="shared" si="19"/>
        <v>11602.75</v>
      </c>
      <c r="W86" s="22">
        <f t="shared" si="17"/>
        <v>6688.563524851092</v>
      </c>
      <c r="Y86" s="11"/>
      <c r="Z86" s="11"/>
      <c r="AA86" s="11"/>
      <c r="AB86" s="11"/>
    </row>
    <row r="87" spans="1:28" ht="12.75">
      <c r="A87" s="1" t="s">
        <v>106</v>
      </c>
      <c r="B87" s="1" t="s">
        <v>107</v>
      </c>
      <c r="C87" s="11">
        <v>1557440.6077454686</v>
      </c>
      <c r="D87" s="3">
        <v>415.26</v>
      </c>
      <c r="E87" s="3">
        <v>0</v>
      </c>
      <c r="F87" s="3">
        <f t="shared" si="13"/>
        <v>1557025.3477454686</v>
      </c>
      <c r="G87" s="3">
        <f t="shared" si="14"/>
        <v>0</v>
      </c>
      <c r="H87" s="3">
        <f t="shared" si="15"/>
        <v>415.26</v>
      </c>
      <c r="I87" s="3"/>
      <c r="J87" s="26">
        <v>117.3</v>
      </c>
      <c r="K87" s="26">
        <v>0</v>
      </c>
      <c r="L87" s="26">
        <f t="shared" si="18"/>
        <v>117.3</v>
      </c>
      <c r="M87" s="12"/>
      <c r="N87" s="11">
        <v>13277.413535766997</v>
      </c>
      <c r="O87" s="11">
        <v>13277.41</v>
      </c>
      <c r="P87" s="11">
        <v>6690.343524851091</v>
      </c>
      <c r="Q87" s="11"/>
      <c r="R87" s="11">
        <f t="shared" si="16"/>
        <v>-3.54</v>
      </c>
      <c r="S87" s="11">
        <v>-1.78</v>
      </c>
      <c r="U87" s="22">
        <f t="shared" si="20"/>
        <v>13273.87</v>
      </c>
      <c r="V87" s="22">
        <f t="shared" si="19"/>
        <v>13273.87</v>
      </c>
      <c r="W87" s="22">
        <f t="shared" si="17"/>
        <v>6688.563524851092</v>
      </c>
      <c r="Y87" s="11"/>
      <c r="Z87" s="11"/>
      <c r="AA87" s="11"/>
      <c r="AB87" s="11"/>
    </row>
    <row r="88" spans="1:28" ht="12.75">
      <c r="A88" s="1" t="s">
        <v>106</v>
      </c>
      <c r="B88" s="1" t="s">
        <v>105</v>
      </c>
      <c r="C88" s="11">
        <v>5338305.156885652</v>
      </c>
      <c r="D88" s="3">
        <v>1423.36</v>
      </c>
      <c r="E88" s="3">
        <v>0</v>
      </c>
      <c r="F88" s="3">
        <f t="shared" si="13"/>
        <v>5336881.796885652</v>
      </c>
      <c r="G88" s="3">
        <f t="shared" si="14"/>
        <v>0</v>
      </c>
      <c r="H88" s="3">
        <f t="shared" si="15"/>
        <v>1423.36</v>
      </c>
      <c r="I88" s="3"/>
      <c r="J88" s="26">
        <v>714.9</v>
      </c>
      <c r="K88" s="26">
        <v>0</v>
      </c>
      <c r="L88" s="26">
        <f t="shared" si="18"/>
        <v>714.9</v>
      </c>
      <c r="M88" s="12"/>
      <c r="N88" s="11">
        <v>7467.205422976153</v>
      </c>
      <c r="O88" s="11">
        <v>7467.21</v>
      </c>
      <c r="P88" s="11">
        <v>6690.343524851091</v>
      </c>
      <c r="Q88" s="11"/>
      <c r="R88" s="11">
        <f t="shared" si="16"/>
        <v>-1.99</v>
      </c>
      <c r="S88" s="11">
        <v>-1.78</v>
      </c>
      <c r="U88" s="22">
        <f t="shared" si="20"/>
        <v>7465.21</v>
      </c>
      <c r="V88" s="22">
        <f t="shared" si="19"/>
        <v>7465.22</v>
      </c>
      <c r="W88" s="22">
        <f t="shared" si="17"/>
        <v>6688.563524851092</v>
      </c>
      <c r="Y88" s="11"/>
      <c r="Z88" s="11"/>
      <c r="AA88" s="11"/>
      <c r="AB88" s="11"/>
    </row>
    <row r="89" spans="1:28" ht="12.75">
      <c r="A89" s="1" t="s">
        <v>104</v>
      </c>
      <c r="B89" s="1" t="s">
        <v>104</v>
      </c>
      <c r="C89" s="11">
        <v>7920396.17512832</v>
      </c>
      <c r="D89" s="3">
        <v>2112.21</v>
      </c>
      <c r="E89" s="3">
        <v>0</v>
      </c>
      <c r="F89" s="3">
        <f t="shared" si="13"/>
        <v>7918283.96512832</v>
      </c>
      <c r="G89" s="3">
        <f t="shared" si="14"/>
        <v>5.34</v>
      </c>
      <c r="H89" s="3">
        <f t="shared" si="15"/>
        <v>2106.87</v>
      </c>
      <c r="I89" s="3"/>
      <c r="J89" s="26">
        <v>1023.4</v>
      </c>
      <c r="K89" s="26">
        <v>3</v>
      </c>
      <c r="L89" s="26">
        <f t="shared" si="18"/>
        <v>1020.4</v>
      </c>
      <c r="M89" s="12"/>
      <c r="N89" s="11">
        <v>7739.296633895174</v>
      </c>
      <c r="O89" s="11">
        <v>7742.38</v>
      </c>
      <c r="P89" s="11">
        <v>6690.343524851091</v>
      </c>
      <c r="Q89" s="11"/>
      <c r="R89" s="11">
        <f t="shared" si="16"/>
        <v>-2.06</v>
      </c>
      <c r="S89" s="11">
        <v>-1.78</v>
      </c>
      <c r="U89" s="22">
        <f t="shared" si="20"/>
        <v>7737.23</v>
      </c>
      <c r="V89" s="22">
        <f t="shared" si="19"/>
        <v>7740.32</v>
      </c>
      <c r="W89" s="22">
        <f t="shared" si="17"/>
        <v>6688.563524851092</v>
      </c>
      <c r="Y89" s="11"/>
      <c r="Z89" s="11"/>
      <c r="AA89" s="11"/>
      <c r="AB89" s="11"/>
    </row>
    <row r="90" spans="1:28" ht="12.75">
      <c r="A90" s="1" t="s">
        <v>101</v>
      </c>
      <c r="B90" s="1" t="s">
        <v>103</v>
      </c>
      <c r="C90" s="11">
        <v>31690299.337382577</v>
      </c>
      <c r="D90" s="3">
        <v>8449.62</v>
      </c>
      <c r="E90" s="3">
        <v>0</v>
      </c>
      <c r="F90" s="3">
        <f t="shared" si="13"/>
        <v>31681849.717382576</v>
      </c>
      <c r="G90" s="3">
        <f t="shared" si="14"/>
        <v>20.47</v>
      </c>
      <c r="H90" s="3">
        <f t="shared" si="15"/>
        <v>8429.150000000001</v>
      </c>
      <c r="I90" s="3"/>
      <c r="J90" s="26">
        <v>4411.7</v>
      </c>
      <c r="K90" s="26">
        <v>11.5</v>
      </c>
      <c r="L90" s="26">
        <f t="shared" si="18"/>
        <v>4400.2</v>
      </c>
      <c r="M90" s="12"/>
      <c r="N90" s="11">
        <v>7183.365155413732</v>
      </c>
      <c r="O90" s="11">
        <v>7184.53</v>
      </c>
      <c r="P90" s="11">
        <v>6690.343524851091</v>
      </c>
      <c r="Q90" s="11"/>
      <c r="R90" s="11">
        <f t="shared" si="16"/>
        <v>-1.92</v>
      </c>
      <c r="S90" s="11">
        <v>-1.78</v>
      </c>
      <c r="U90" s="22">
        <f t="shared" si="20"/>
        <v>7181.32</v>
      </c>
      <c r="V90" s="22">
        <f t="shared" si="19"/>
        <v>7182.61</v>
      </c>
      <c r="W90" s="22">
        <f t="shared" si="17"/>
        <v>6688.563524851092</v>
      </c>
      <c r="Y90" s="11"/>
      <c r="Z90" s="11"/>
      <c r="AA90" s="11"/>
      <c r="AB90" s="11"/>
    </row>
    <row r="91" spans="1:28" ht="12.75">
      <c r="A91" s="1" t="s">
        <v>101</v>
      </c>
      <c r="B91" s="1" t="s">
        <v>102</v>
      </c>
      <c r="C91" s="11">
        <v>9757356.584436452</v>
      </c>
      <c r="D91" s="3">
        <v>2601.61</v>
      </c>
      <c r="E91" s="3">
        <v>0</v>
      </c>
      <c r="F91" s="3">
        <f t="shared" si="13"/>
        <v>9754754.974436453</v>
      </c>
      <c r="G91" s="3">
        <f t="shared" si="14"/>
        <v>4.45</v>
      </c>
      <c r="H91" s="3">
        <f t="shared" si="15"/>
        <v>2597.1600000000003</v>
      </c>
      <c r="I91" s="3"/>
      <c r="J91" s="26">
        <v>1293.3</v>
      </c>
      <c r="K91" s="26">
        <v>2.5</v>
      </c>
      <c r="L91" s="26">
        <f t="shared" si="18"/>
        <v>1290.8</v>
      </c>
      <c r="M91" s="12"/>
      <c r="N91" s="11">
        <v>7544.542321531317</v>
      </c>
      <c r="O91" s="11">
        <v>7546.2</v>
      </c>
      <c r="P91" s="11">
        <v>6690.343524851091</v>
      </c>
      <c r="Q91" s="11"/>
      <c r="R91" s="11">
        <f t="shared" si="16"/>
        <v>-2.01</v>
      </c>
      <c r="S91" s="11">
        <v>-1.78</v>
      </c>
      <c r="U91" s="22">
        <f t="shared" si="20"/>
        <v>7542.53</v>
      </c>
      <c r="V91" s="22">
        <f t="shared" si="19"/>
        <v>7544.19</v>
      </c>
      <c r="W91" s="22">
        <f t="shared" si="17"/>
        <v>6688.563524851092</v>
      </c>
      <c r="Y91" s="11"/>
      <c r="Z91" s="11"/>
      <c r="AA91" s="11"/>
      <c r="AB91" s="11"/>
    </row>
    <row r="92" spans="1:28" ht="12.75">
      <c r="A92" s="1" t="s">
        <v>101</v>
      </c>
      <c r="B92" s="1" t="s">
        <v>100</v>
      </c>
      <c r="C92" s="11">
        <v>6637698.500700194</v>
      </c>
      <c r="D92" s="3">
        <v>1769.82</v>
      </c>
      <c r="E92" s="3">
        <v>0</v>
      </c>
      <c r="F92" s="3">
        <f t="shared" si="13"/>
        <v>6635928.680700194</v>
      </c>
      <c r="G92" s="3">
        <f t="shared" si="14"/>
        <v>0</v>
      </c>
      <c r="H92" s="3">
        <f t="shared" si="15"/>
        <v>1769.82</v>
      </c>
      <c r="I92" s="3"/>
      <c r="J92" s="26">
        <v>824.1</v>
      </c>
      <c r="K92" s="26">
        <v>0</v>
      </c>
      <c r="L92" s="26">
        <f t="shared" si="18"/>
        <v>824.1</v>
      </c>
      <c r="M92" s="12"/>
      <c r="N92" s="11">
        <v>8054.481859847341</v>
      </c>
      <c r="O92" s="11">
        <v>8054.48</v>
      </c>
      <c r="P92" s="11">
        <v>6690.343524851091</v>
      </c>
      <c r="Q92" s="11"/>
      <c r="R92" s="11">
        <f t="shared" si="16"/>
        <v>-2.15</v>
      </c>
      <c r="S92" s="11">
        <v>-1.78</v>
      </c>
      <c r="U92" s="22">
        <f t="shared" si="20"/>
        <v>8052.33</v>
      </c>
      <c r="V92" s="22">
        <f t="shared" si="19"/>
        <v>8052.33</v>
      </c>
      <c r="W92" s="22">
        <f t="shared" si="17"/>
        <v>6688.563524851092</v>
      </c>
      <c r="Y92" s="11"/>
      <c r="Z92" s="11"/>
      <c r="AA92" s="11"/>
      <c r="AB92" s="11"/>
    </row>
    <row r="93" spans="1:28" ht="12.75">
      <c r="A93" s="1" t="s">
        <v>97</v>
      </c>
      <c r="B93" s="1" t="s">
        <v>99</v>
      </c>
      <c r="C93" s="11">
        <v>193641389.75595507</v>
      </c>
      <c r="D93" s="3">
        <v>51630.76</v>
      </c>
      <c r="E93" s="3">
        <v>0</v>
      </c>
      <c r="F93" s="3">
        <f t="shared" si="13"/>
        <v>193589758.99595508</v>
      </c>
      <c r="G93" s="3">
        <f t="shared" si="14"/>
        <v>350.66</v>
      </c>
      <c r="H93" s="3">
        <f t="shared" si="15"/>
        <v>51280.1</v>
      </c>
      <c r="I93" s="3"/>
      <c r="J93" s="26">
        <v>27909</v>
      </c>
      <c r="K93" s="26">
        <v>197</v>
      </c>
      <c r="L93" s="26">
        <f t="shared" si="18"/>
        <v>27712</v>
      </c>
      <c r="M93" s="12"/>
      <c r="N93" s="11">
        <v>6938.389417519797</v>
      </c>
      <c r="O93" s="11">
        <v>6940.08</v>
      </c>
      <c r="P93" s="11">
        <v>6690.34</v>
      </c>
      <c r="Q93" s="11"/>
      <c r="R93" s="11">
        <f t="shared" si="16"/>
        <v>-1.85</v>
      </c>
      <c r="S93" s="11">
        <v>-1.78</v>
      </c>
      <c r="U93" s="22">
        <f t="shared" si="20"/>
        <v>6936.46</v>
      </c>
      <c r="V93" s="22">
        <f t="shared" si="19"/>
        <v>6938.23</v>
      </c>
      <c r="W93" s="22">
        <f t="shared" si="17"/>
        <v>6688.56</v>
      </c>
      <c r="Y93" s="11"/>
      <c r="Z93" s="11"/>
      <c r="AA93" s="11"/>
      <c r="AB93" s="11"/>
    </row>
    <row r="94" spans="1:28" ht="12.75">
      <c r="A94" s="1" t="s">
        <v>97</v>
      </c>
      <c r="B94" s="1" t="s">
        <v>98</v>
      </c>
      <c r="C94" s="11">
        <v>104547560.92167935</v>
      </c>
      <c r="D94" s="3">
        <v>27875.6</v>
      </c>
      <c r="E94" s="3">
        <v>0</v>
      </c>
      <c r="F94" s="3">
        <f t="shared" si="13"/>
        <v>104519685.32167935</v>
      </c>
      <c r="G94" s="3">
        <f t="shared" si="14"/>
        <v>28.48</v>
      </c>
      <c r="H94" s="3">
        <f t="shared" si="15"/>
        <v>27847.12</v>
      </c>
      <c r="I94" s="3"/>
      <c r="J94" s="26">
        <v>15064.9</v>
      </c>
      <c r="K94" s="26">
        <v>16</v>
      </c>
      <c r="L94" s="26">
        <f t="shared" si="18"/>
        <v>15048.9</v>
      </c>
      <c r="M94" s="12"/>
      <c r="N94" s="11">
        <v>6939.811145223623</v>
      </c>
      <c r="O94" s="11">
        <v>6940.08</v>
      </c>
      <c r="P94" s="11">
        <v>6690.34</v>
      </c>
      <c r="Q94" s="11"/>
      <c r="R94" s="11">
        <f t="shared" si="16"/>
        <v>-1.85</v>
      </c>
      <c r="S94" s="11">
        <v>-1.78</v>
      </c>
      <c r="U94" s="22">
        <f t="shared" si="20"/>
        <v>6937.96</v>
      </c>
      <c r="V94" s="22">
        <f t="shared" si="19"/>
        <v>6938.23</v>
      </c>
      <c r="W94" s="22">
        <f t="shared" si="17"/>
        <v>6688.56</v>
      </c>
      <c r="Y94" s="11"/>
      <c r="Z94" s="11"/>
      <c r="AA94" s="11"/>
      <c r="AB94" s="11"/>
    </row>
    <row r="95" spans="1:28" ht="12.75">
      <c r="A95" s="1" t="s">
        <v>97</v>
      </c>
      <c r="B95" s="1" t="s">
        <v>205</v>
      </c>
      <c r="C95" s="11">
        <v>8193849.73606026</v>
      </c>
      <c r="D95" s="3">
        <v>2185.13</v>
      </c>
      <c r="E95" s="3">
        <v>0</v>
      </c>
      <c r="F95" s="3">
        <f t="shared" si="13"/>
        <v>8191664.60606026</v>
      </c>
      <c r="G95" s="3">
        <f t="shared" si="14"/>
        <v>0</v>
      </c>
      <c r="H95" s="3">
        <f t="shared" si="15"/>
        <v>2185.13</v>
      </c>
      <c r="I95" s="3"/>
      <c r="J95" s="26">
        <v>1068.1</v>
      </c>
      <c r="K95" s="26">
        <v>0</v>
      </c>
      <c r="L95" s="26">
        <f t="shared" si="18"/>
        <v>1068.1</v>
      </c>
      <c r="M95" s="12"/>
      <c r="N95" s="11">
        <v>7671.425649340194</v>
      </c>
      <c r="O95" s="11">
        <v>7671.43</v>
      </c>
      <c r="P95" s="11">
        <v>6690.34</v>
      </c>
      <c r="Q95" s="11"/>
      <c r="R95" s="11">
        <f t="shared" si="16"/>
        <v>-2.05</v>
      </c>
      <c r="S95" s="11">
        <v>-1.78</v>
      </c>
      <c r="U95" s="22">
        <f t="shared" si="20"/>
        <v>7669.38</v>
      </c>
      <c r="V95" s="22">
        <f t="shared" si="19"/>
        <v>7669.38</v>
      </c>
      <c r="W95" s="22">
        <f t="shared" si="17"/>
        <v>6688.56</v>
      </c>
      <c r="Y95" s="11"/>
      <c r="Z95" s="11"/>
      <c r="AA95" s="11"/>
      <c r="AB95" s="11"/>
    </row>
    <row r="96" spans="1:28" ht="12.75">
      <c r="A96" s="1" t="s">
        <v>91</v>
      </c>
      <c r="B96" s="1" t="s">
        <v>96</v>
      </c>
      <c r="C96" s="11">
        <v>8836468.094172578</v>
      </c>
      <c r="D96" s="3">
        <v>2356.08</v>
      </c>
      <c r="E96" s="3">
        <v>0</v>
      </c>
      <c r="F96" s="3">
        <f t="shared" si="13"/>
        <v>8834112.014172578</v>
      </c>
      <c r="G96" s="3">
        <f t="shared" si="14"/>
        <v>1.78</v>
      </c>
      <c r="H96" s="3">
        <f t="shared" si="15"/>
        <v>2354.2999999999997</v>
      </c>
      <c r="I96" s="3"/>
      <c r="J96" s="26">
        <v>1149.1999999999998</v>
      </c>
      <c r="K96" s="26">
        <v>1</v>
      </c>
      <c r="L96" s="26">
        <f t="shared" si="18"/>
        <v>1148.1999999999998</v>
      </c>
      <c r="M96" s="12"/>
      <c r="N96" s="11">
        <v>7689.234331859188</v>
      </c>
      <c r="O96" s="11">
        <v>7690.1</v>
      </c>
      <c r="P96" s="11">
        <v>6690.34</v>
      </c>
      <c r="Q96" s="11"/>
      <c r="R96" s="11">
        <f t="shared" si="16"/>
        <v>-2.05</v>
      </c>
      <c r="S96" s="11">
        <v>-1.78</v>
      </c>
      <c r="U96" s="22">
        <f t="shared" si="20"/>
        <v>7687.18</v>
      </c>
      <c r="V96" s="22">
        <f t="shared" si="19"/>
        <v>7688.05</v>
      </c>
      <c r="W96" s="22">
        <f t="shared" si="17"/>
        <v>6688.56</v>
      </c>
      <c r="Y96" s="11"/>
      <c r="Z96" s="11"/>
      <c r="AA96" s="11"/>
      <c r="AB96" s="11"/>
    </row>
    <row r="97" spans="1:28" ht="12.75">
      <c r="A97" s="1" t="s">
        <v>91</v>
      </c>
      <c r="B97" s="1" t="s">
        <v>95</v>
      </c>
      <c r="C97" s="11">
        <v>2218920.0917145577</v>
      </c>
      <c r="D97" s="3">
        <v>591.63</v>
      </c>
      <c r="E97" s="3">
        <v>0</v>
      </c>
      <c r="F97" s="3">
        <f t="shared" si="13"/>
        <v>2218328.461714558</v>
      </c>
      <c r="G97" s="3">
        <f t="shared" si="14"/>
        <v>10.68</v>
      </c>
      <c r="H97" s="3">
        <f t="shared" si="15"/>
        <v>580.95</v>
      </c>
      <c r="I97" s="3"/>
      <c r="J97" s="26">
        <v>188.8</v>
      </c>
      <c r="K97" s="26">
        <v>6</v>
      </c>
      <c r="L97" s="26">
        <f t="shared" si="18"/>
        <v>182.8</v>
      </c>
      <c r="M97" s="12"/>
      <c r="N97" s="11">
        <v>11752.754723064394</v>
      </c>
      <c r="O97" s="11">
        <v>11918.92</v>
      </c>
      <c r="P97" s="11">
        <v>6690.34</v>
      </c>
      <c r="Q97" s="11"/>
      <c r="R97" s="11">
        <f t="shared" si="16"/>
        <v>-3.18</v>
      </c>
      <c r="S97" s="11">
        <v>-1.78</v>
      </c>
      <c r="U97" s="22">
        <f t="shared" si="20"/>
        <v>11749.62</v>
      </c>
      <c r="V97" s="22">
        <f t="shared" si="19"/>
        <v>11915.74</v>
      </c>
      <c r="W97" s="22">
        <f t="shared" si="17"/>
        <v>6688.56</v>
      </c>
      <c r="Y97" s="11"/>
      <c r="Z97" s="11"/>
      <c r="AA97" s="11"/>
      <c r="AB97" s="11"/>
    </row>
    <row r="98" spans="1:28" ht="12.75">
      <c r="A98" s="1" t="s">
        <v>91</v>
      </c>
      <c r="B98" s="1" t="s">
        <v>94</v>
      </c>
      <c r="C98" s="11">
        <v>3184057.5600518365</v>
      </c>
      <c r="D98" s="3">
        <v>848.97</v>
      </c>
      <c r="E98" s="3">
        <v>0</v>
      </c>
      <c r="F98" s="3">
        <f t="shared" si="13"/>
        <v>3183208.5900518363</v>
      </c>
      <c r="G98" s="3">
        <f t="shared" si="14"/>
        <v>0</v>
      </c>
      <c r="H98" s="3">
        <f t="shared" si="15"/>
        <v>848.97</v>
      </c>
      <c r="I98" s="3"/>
      <c r="J98" s="26">
        <v>356.9</v>
      </c>
      <c r="K98" s="26">
        <v>0</v>
      </c>
      <c r="L98" s="26">
        <f t="shared" si="18"/>
        <v>356.9</v>
      </c>
      <c r="M98" s="12"/>
      <c r="N98" s="11">
        <v>8921.427739007668</v>
      </c>
      <c r="O98" s="11">
        <v>8921.43</v>
      </c>
      <c r="P98" s="11">
        <v>6690.34</v>
      </c>
      <c r="Q98" s="11"/>
      <c r="R98" s="11">
        <f t="shared" si="16"/>
        <v>-2.38</v>
      </c>
      <c r="S98" s="11">
        <v>-1.78</v>
      </c>
      <c r="U98" s="22">
        <f t="shared" si="20"/>
        <v>8919.05</v>
      </c>
      <c r="V98" s="22">
        <f t="shared" si="19"/>
        <v>8919.05</v>
      </c>
      <c r="W98" s="22">
        <f t="shared" si="17"/>
        <v>6688.56</v>
      </c>
      <c r="Y98" s="11"/>
      <c r="Z98" s="11"/>
      <c r="AA98" s="11"/>
      <c r="AB98" s="11"/>
    </row>
    <row r="99" spans="1:28" ht="12.75">
      <c r="A99" s="1" t="s">
        <v>91</v>
      </c>
      <c r="B99" s="1" t="s">
        <v>93</v>
      </c>
      <c r="C99" s="11">
        <v>1529010.9592803805</v>
      </c>
      <c r="D99" s="3">
        <v>407.68</v>
      </c>
      <c r="E99" s="3">
        <v>0</v>
      </c>
      <c r="F99" s="3">
        <f t="shared" si="13"/>
        <v>1528603.2792803806</v>
      </c>
      <c r="G99" s="3">
        <f t="shared" si="14"/>
        <v>0</v>
      </c>
      <c r="H99" s="3">
        <f t="shared" si="15"/>
        <v>407.68</v>
      </c>
      <c r="I99" s="3"/>
      <c r="J99" s="26">
        <v>111.9</v>
      </c>
      <c r="K99" s="26">
        <v>0</v>
      </c>
      <c r="L99" s="26">
        <f t="shared" si="18"/>
        <v>111.9</v>
      </c>
      <c r="M99" s="12"/>
      <c r="N99" s="11">
        <v>13664.083639681685</v>
      </c>
      <c r="O99" s="11">
        <v>13664.08</v>
      </c>
      <c r="P99" s="11">
        <v>6690.34</v>
      </c>
      <c r="Q99" s="11"/>
      <c r="R99" s="11">
        <f t="shared" si="16"/>
        <v>-3.64</v>
      </c>
      <c r="S99" s="11">
        <v>-1.78</v>
      </c>
      <c r="U99" s="22">
        <f t="shared" si="20"/>
        <v>13660.44</v>
      </c>
      <c r="V99" s="22">
        <f t="shared" si="19"/>
        <v>13660.44</v>
      </c>
      <c r="W99" s="22">
        <f t="shared" si="17"/>
        <v>6688.56</v>
      </c>
      <c r="Y99" s="11"/>
      <c r="Z99" s="11"/>
      <c r="AA99" s="11"/>
      <c r="AB99" s="11"/>
    </row>
    <row r="100" spans="1:28" ht="12.75">
      <c r="A100" s="1" t="s">
        <v>91</v>
      </c>
      <c r="B100" s="1" t="s">
        <v>92</v>
      </c>
      <c r="C100" s="11">
        <v>3067431.4000297785</v>
      </c>
      <c r="D100" s="3">
        <v>817.87</v>
      </c>
      <c r="E100" s="3">
        <v>0</v>
      </c>
      <c r="F100" s="3">
        <f aca="true" t="shared" si="21" ref="F100:F131">C100-D100-E100</f>
        <v>3066613.5300297784</v>
      </c>
      <c r="G100" s="3">
        <f aca="true" t="shared" si="22" ref="G100:G131">K100*-S100</f>
        <v>690.64</v>
      </c>
      <c r="H100" s="3">
        <f aca="true" t="shared" si="23" ref="H100:H131">D100-G100</f>
        <v>127.23000000000002</v>
      </c>
      <c r="I100" s="3"/>
      <c r="J100" s="26">
        <v>443.9</v>
      </c>
      <c r="K100" s="26">
        <v>388</v>
      </c>
      <c r="L100" s="26">
        <f t="shared" si="18"/>
        <v>55.89999999999998</v>
      </c>
      <c r="M100" s="12"/>
      <c r="N100" s="11">
        <v>6910.185627460642</v>
      </c>
      <c r="O100" s="11">
        <v>8436.13</v>
      </c>
      <c r="P100" s="11">
        <v>6690.34</v>
      </c>
      <c r="Q100" s="11"/>
      <c r="R100" s="11">
        <f aca="true" t="shared" si="24" ref="R100:R131">ROUND(H100/-L100,2)</f>
        <v>-2.28</v>
      </c>
      <c r="S100" s="11">
        <v>-1.78</v>
      </c>
      <c r="U100" s="22">
        <f t="shared" si="20"/>
        <v>6908.34</v>
      </c>
      <c r="V100" s="22">
        <f t="shared" si="19"/>
        <v>8433.85</v>
      </c>
      <c r="W100" s="22">
        <f aca="true" t="shared" si="25" ref="W100:W131">P100+S100</f>
        <v>6688.56</v>
      </c>
      <c r="Y100" s="11"/>
      <c r="Z100" s="11"/>
      <c r="AA100" s="11"/>
      <c r="AB100" s="11"/>
    </row>
    <row r="101" spans="1:28" ht="12.75">
      <c r="A101" s="1" t="s">
        <v>91</v>
      </c>
      <c r="B101" s="1" t="s">
        <v>90</v>
      </c>
      <c r="C101" s="11">
        <v>689746.5468587975</v>
      </c>
      <c r="D101" s="3">
        <v>183.91</v>
      </c>
      <c r="E101" s="3">
        <v>0</v>
      </c>
      <c r="F101" s="3">
        <f t="shared" si="21"/>
        <v>689562.6368587975</v>
      </c>
      <c r="G101" s="3">
        <f t="shared" si="22"/>
        <v>0</v>
      </c>
      <c r="H101" s="3">
        <f t="shared" si="23"/>
        <v>183.91</v>
      </c>
      <c r="I101" s="3"/>
      <c r="J101" s="26">
        <v>50</v>
      </c>
      <c r="K101" s="26">
        <v>0</v>
      </c>
      <c r="L101" s="26">
        <f t="shared" si="18"/>
        <v>50</v>
      </c>
      <c r="M101" s="12"/>
      <c r="N101" s="11">
        <v>13794.930937175952</v>
      </c>
      <c r="O101" s="11">
        <v>13794.93</v>
      </c>
      <c r="P101" s="11">
        <v>6690.34</v>
      </c>
      <c r="Q101" s="11"/>
      <c r="R101" s="11">
        <f t="shared" si="24"/>
        <v>-3.68</v>
      </c>
      <c r="S101" s="11">
        <v>-1.78</v>
      </c>
      <c r="U101" s="22">
        <f t="shared" si="20"/>
        <v>13791.25</v>
      </c>
      <c r="V101" s="22">
        <f t="shared" si="19"/>
        <v>13791.25</v>
      </c>
      <c r="W101" s="22">
        <f t="shared" si="25"/>
        <v>6688.56</v>
      </c>
      <c r="Y101" s="11"/>
      <c r="Z101" s="11"/>
      <c r="AA101" s="11"/>
      <c r="AB101" s="11"/>
    </row>
    <row r="102" spans="1:28" ht="12.75">
      <c r="A102" s="1" t="s">
        <v>87</v>
      </c>
      <c r="B102" s="1" t="s">
        <v>89</v>
      </c>
      <c r="C102" s="11">
        <v>2222231.15</v>
      </c>
      <c r="D102" s="3">
        <v>0</v>
      </c>
      <c r="E102" s="3">
        <v>0</v>
      </c>
      <c r="F102" s="3">
        <f t="shared" si="21"/>
        <v>2222231.15</v>
      </c>
      <c r="G102" s="3">
        <f t="shared" si="22"/>
        <v>0</v>
      </c>
      <c r="H102" s="3">
        <f t="shared" si="23"/>
        <v>0</v>
      </c>
      <c r="I102" s="3"/>
      <c r="J102" s="26">
        <v>157.5</v>
      </c>
      <c r="K102" s="26">
        <v>0</v>
      </c>
      <c r="L102" s="26">
        <f t="shared" si="18"/>
        <v>157.5</v>
      </c>
      <c r="M102" s="12"/>
      <c r="N102" s="11">
        <v>14109.404126984127</v>
      </c>
      <c r="O102" s="11">
        <v>14109.4</v>
      </c>
      <c r="P102" s="11">
        <v>6690.34</v>
      </c>
      <c r="Q102" s="11"/>
      <c r="R102" s="11">
        <f t="shared" si="24"/>
        <v>0</v>
      </c>
      <c r="S102" s="11">
        <v>-1.78</v>
      </c>
      <c r="U102" s="22">
        <f t="shared" si="20"/>
        <v>14109.4</v>
      </c>
      <c r="V102" s="22">
        <f t="shared" si="19"/>
        <v>14109.4</v>
      </c>
      <c r="W102" s="22">
        <f t="shared" si="25"/>
        <v>6688.56</v>
      </c>
      <c r="Y102" s="11"/>
      <c r="Z102" s="11"/>
      <c r="AA102" s="11"/>
      <c r="AB102" s="11"/>
    </row>
    <row r="103" spans="1:28" ht="12.75">
      <c r="A103" s="1" t="s">
        <v>87</v>
      </c>
      <c r="B103" s="1" t="s">
        <v>88</v>
      </c>
      <c r="C103" s="11">
        <v>3900691.2820398384</v>
      </c>
      <c r="D103" s="3">
        <v>1040.05</v>
      </c>
      <c r="E103" s="3">
        <v>0</v>
      </c>
      <c r="F103" s="3">
        <f t="shared" si="21"/>
        <v>3899651.2320398386</v>
      </c>
      <c r="G103" s="3">
        <f t="shared" si="22"/>
        <v>0</v>
      </c>
      <c r="H103" s="3">
        <f t="shared" si="23"/>
        <v>1040.05</v>
      </c>
      <c r="I103" s="3"/>
      <c r="J103" s="26">
        <v>493.8</v>
      </c>
      <c r="K103" s="26">
        <v>0</v>
      </c>
      <c r="L103" s="26">
        <f t="shared" si="18"/>
        <v>493.8</v>
      </c>
      <c r="M103" s="12"/>
      <c r="N103" s="11">
        <v>7899.334309517696</v>
      </c>
      <c r="O103" s="11">
        <v>7899.33</v>
      </c>
      <c r="P103" s="11">
        <v>6690.34</v>
      </c>
      <c r="Q103" s="11"/>
      <c r="R103" s="11">
        <f t="shared" si="24"/>
        <v>-2.11</v>
      </c>
      <c r="S103" s="11">
        <v>-1.78</v>
      </c>
      <c r="U103" s="22">
        <f t="shared" si="20"/>
        <v>7897.23</v>
      </c>
      <c r="V103" s="22">
        <f t="shared" si="19"/>
        <v>7897.22</v>
      </c>
      <c r="W103" s="22">
        <f t="shared" si="25"/>
        <v>6688.56</v>
      </c>
      <c r="Y103" s="11"/>
      <c r="Z103" s="11"/>
      <c r="AA103" s="11"/>
      <c r="AB103" s="11"/>
    </row>
    <row r="104" spans="1:28" ht="12.75">
      <c r="A104" s="1" t="s">
        <v>87</v>
      </c>
      <c r="B104" s="1" t="s">
        <v>86</v>
      </c>
      <c r="C104" s="11">
        <v>732752.6446150744</v>
      </c>
      <c r="D104" s="3">
        <v>195.37</v>
      </c>
      <c r="E104" s="3">
        <v>0</v>
      </c>
      <c r="F104" s="3">
        <f t="shared" si="21"/>
        <v>732557.2746150744</v>
      </c>
      <c r="G104" s="3">
        <f t="shared" si="22"/>
        <v>0</v>
      </c>
      <c r="H104" s="3">
        <f t="shared" si="23"/>
        <v>195.37</v>
      </c>
      <c r="I104" s="3"/>
      <c r="J104" s="26">
        <v>50</v>
      </c>
      <c r="K104" s="26">
        <v>0</v>
      </c>
      <c r="L104" s="26">
        <f t="shared" si="18"/>
        <v>50</v>
      </c>
      <c r="M104" s="12"/>
      <c r="N104" s="11">
        <v>14655.052892301488</v>
      </c>
      <c r="O104" s="11">
        <v>14655.05</v>
      </c>
      <c r="P104" s="11">
        <v>6690.34</v>
      </c>
      <c r="Q104" s="11"/>
      <c r="R104" s="11">
        <f t="shared" si="24"/>
        <v>-3.91</v>
      </c>
      <c r="S104" s="11">
        <v>-1.78</v>
      </c>
      <c r="U104" s="22">
        <f t="shared" si="20"/>
        <v>14651.15</v>
      </c>
      <c r="V104" s="22">
        <f t="shared" si="19"/>
        <v>14651.14</v>
      </c>
      <c r="W104" s="22">
        <f t="shared" si="25"/>
        <v>6688.56</v>
      </c>
      <c r="Y104" s="11"/>
      <c r="Z104" s="11"/>
      <c r="AA104" s="11"/>
      <c r="AB104" s="11"/>
    </row>
    <row r="105" spans="1:28" ht="12.75">
      <c r="A105" s="1" t="s">
        <v>82</v>
      </c>
      <c r="B105" s="1" t="s">
        <v>85</v>
      </c>
      <c r="C105" s="11">
        <v>15152395.519366644</v>
      </c>
      <c r="D105" s="3">
        <v>4040.1</v>
      </c>
      <c r="E105" s="3">
        <v>0</v>
      </c>
      <c r="F105" s="3">
        <f t="shared" si="21"/>
        <v>15148355.419366645</v>
      </c>
      <c r="G105" s="3">
        <f t="shared" si="22"/>
        <v>0</v>
      </c>
      <c r="H105" s="3">
        <f t="shared" si="23"/>
        <v>4040.1</v>
      </c>
      <c r="I105" s="3"/>
      <c r="J105" s="26">
        <v>2153</v>
      </c>
      <c r="K105" s="26">
        <v>0</v>
      </c>
      <c r="L105" s="26">
        <f t="shared" si="18"/>
        <v>2153</v>
      </c>
      <c r="M105" s="12"/>
      <c r="N105" s="11">
        <v>7037.805629060215</v>
      </c>
      <c r="O105" s="11">
        <v>7037.81</v>
      </c>
      <c r="P105" s="11">
        <v>6690.34</v>
      </c>
      <c r="Q105" s="11"/>
      <c r="R105" s="11">
        <f t="shared" si="24"/>
        <v>-1.88</v>
      </c>
      <c r="S105" s="11">
        <v>-1.78</v>
      </c>
      <c r="U105" s="22">
        <f t="shared" si="20"/>
        <v>7035.93</v>
      </c>
      <c r="V105" s="22">
        <f t="shared" si="19"/>
        <v>7035.93</v>
      </c>
      <c r="W105" s="22">
        <f t="shared" si="25"/>
        <v>6688.56</v>
      </c>
      <c r="Y105" s="11"/>
      <c r="Z105" s="11"/>
      <c r="AA105" s="11"/>
      <c r="AB105" s="11"/>
    </row>
    <row r="106" spans="1:28" ht="12.75">
      <c r="A106" s="1" t="s">
        <v>82</v>
      </c>
      <c r="B106" s="1" t="s">
        <v>84</v>
      </c>
      <c r="C106" s="11">
        <v>2227596.7654326777</v>
      </c>
      <c r="D106" s="3">
        <v>593.95</v>
      </c>
      <c r="E106" s="3">
        <v>0</v>
      </c>
      <c r="F106" s="3">
        <f t="shared" si="21"/>
        <v>2227002.8154326775</v>
      </c>
      <c r="G106" s="3">
        <f t="shared" si="22"/>
        <v>0</v>
      </c>
      <c r="H106" s="3">
        <f t="shared" si="23"/>
        <v>593.95</v>
      </c>
      <c r="I106" s="3"/>
      <c r="J106" s="26">
        <v>187.2</v>
      </c>
      <c r="K106" s="26">
        <v>0</v>
      </c>
      <c r="L106" s="26">
        <f t="shared" si="18"/>
        <v>187.2</v>
      </c>
      <c r="M106" s="12"/>
      <c r="N106" s="11">
        <v>11899.555370901056</v>
      </c>
      <c r="O106" s="11">
        <v>11899.56</v>
      </c>
      <c r="P106" s="11">
        <v>6690.34</v>
      </c>
      <c r="Q106" s="11"/>
      <c r="R106" s="11">
        <f t="shared" si="24"/>
        <v>-3.17</v>
      </c>
      <c r="S106" s="11">
        <v>-1.78</v>
      </c>
      <c r="U106" s="22">
        <f t="shared" si="20"/>
        <v>11896.38</v>
      </c>
      <c r="V106" s="22">
        <f t="shared" si="19"/>
        <v>11896.39</v>
      </c>
      <c r="W106" s="22">
        <f t="shared" si="25"/>
        <v>6688.56</v>
      </c>
      <c r="Y106" s="11"/>
      <c r="Z106" s="11"/>
      <c r="AA106" s="11"/>
      <c r="AB106" s="11"/>
    </row>
    <row r="107" spans="1:28" ht="12.75">
      <c r="A107" s="1" t="s">
        <v>82</v>
      </c>
      <c r="B107" s="1" t="s">
        <v>83</v>
      </c>
      <c r="C107" s="11">
        <v>2951621.7828567405</v>
      </c>
      <c r="D107" s="3">
        <v>786.99</v>
      </c>
      <c r="E107" s="3">
        <v>0</v>
      </c>
      <c r="F107" s="3">
        <f t="shared" si="21"/>
        <v>2950834.7928567403</v>
      </c>
      <c r="G107" s="3">
        <f t="shared" si="22"/>
        <v>0</v>
      </c>
      <c r="H107" s="3">
        <f t="shared" si="23"/>
        <v>786.99</v>
      </c>
      <c r="I107" s="3"/>
      <c r="J107" s="26">
        <v>312.70000000000005</v>
      </c>
      <c r="K107" s="26">
        <v>0</v>
      </c>
      <c r="L107" s="26">
        <f t="shared" si="18"/>
        <v>312.70000000000005</v>
      </c>
      <c r="M107" s="12"/>
      <c r="N107" s="11">
        <v>9439.148650005565</v>
      </c>
      <c r="O107" s="11">
        <v>9439.15</v>
      </c>
      <c r="P107" s="11">
        <v>6690.34</v>
      </c>
      <c r="Q107" s="11"/>
      <c r="R107" s="11">
        <f t="shared" si="24"/>
        <v>-2.52</v>
      </c>
      <c r="S107" s="11">
        <v>-1.78</v>
      </c>
      <c r="U107" s="22">
        <f t="shared" si="20"/>
        <v>9436.63</v>
      </c>
      <c r="V107" s="22">
        <f t="shared" si="19"/>
        <v>9436.63</v>
      </c>
      <c r="W107" s="22">
        <f t="shared" si="25"/>
        <v>6688.56</v>
      </c>
      <c r="Y107" s="11"/>
      <c r="Z107" s="11"/>
      <c r="AA107" s="11"/>
      <c r="AB107" s="11"/>
    </row>
    <row r="108" spans="1:28" ht="12.75">
      <c r="A108" s="1" t="s">
        <v>82</v>
      </c>
      <c r="B108" s="1" t="s">
        <v>81</v>
      </c>
      <c r="C108" s="11">
        <v>2090556.831393998</v>
      </c>
      <c r="D108" s="3">
        <v>557.41</v>
      </c>
      <c r="E108" s="3">
        <v>0</v>
      </c>
      <c r="F108" s="3">
        <f t="shared" si="21"/>
        <v>2089999.4213939982</v>
      </c>
      <c r="G108" s="3">
        <f t="shared" si="22"/>
        <v>0</v>
      </c>
      <c r="H108" s="3">
        <f t="shared" si="23"/>
        <v>557.41</v>
      </c>
      <c r="I108" s="3"/>
      <c r="J108" s="26">
        <v>172.2</v>
      </c>
      <c r="K108" s="26">
        <v>0</v>
      </c>
      <c r="L108" s="26">
        <f t="shared" si="18"/>
        <v>172.2</v>
      </c>
      <c r="M108" s="12"/>
      <c r="N108" s="11">
        <v>12140.283573716599</v>
      </c>
      <c r="O108" s="11">
        <v>12140.28</v>
      </c>
      <c r="P108" s="11">
        <v>6690.34</v>
      </c>
      <c r="Q108" s="11"/>
      <c r="R108" s="11">
        <f t="shared" si="24"/>
        <v>-3.24</v>
      </c>
      <c r="S108" s="11">
        <v>-1.78</v>
      </c>
      <c r="U108" s="22">
        <f t="shared" si="20"/>
        <v>12137.05</v>
      </c>
      <c r="V108" s="22">
        <f t="shared" si="19"/>
        <v>12137.04</v>
      </c>
      <c r="W108" s="22">
        <f t="shared" si="25"/>
        <v>6688.56</v>
      </c>
      <c r="Y108" s="11"/>
      <c r="Z108" s="11"/>
      <c r="AA108" s="11"/>
      <c r="AB108" s="11"/>
    </row>
    <row r="109" spans="1:28" ht="12.75">
      <c r="A109" s="1" t="s">
        <v>79</v>
      </c>
      <c r="B109" s="1" t="s">
        <v>80</v>
      </c>
      <c r="C109" s="11">
        <v>1825994.8586812567</v>
      </c>
      <c r="D109" s="3">
        <v>486.87</v>
      </c>
      <c r="E109" s="3">
        <v>0</v>
      </c>
      <c r="F109" s="3">
        <f t="shared" si="21"/>
        <v>1825507.9886812565</v>
      </c>
      <c r="G109" s="3">
        <f t="shared" si="22"/>
        <v>0</v>
      </c>
      <c r="H109" s="3">
        <f t="shared" si="23"/>
        <v>486.87</v>
      </c>
      <c r="I109" s="3"/>
      <c r="J109" s="26">
        <v>140</v>
      </c>
      <c r="K109" s="26">
        <v>0</v>
      </c>
      <c r="L109" s="26">
        <f t="shared" si="18"/>
        <v>140</v>
      </c>
      <c r="M109" s="12"/>
      <c r="N109" s="11">
        <v>13042.820419151833</v>
      </c>
      <c r="O109" s="11">
        <v>13042.82</v>
      </c>
      <c r="P109" s="11">
        <v>6690.34</v>
      </c>
      <c r="Q109" s="11"/>
      <c r="R109" s="11">
        <f t="shared" si="24"/>
        <v>-3.48</v>
      </c>
      <c r="S109" s="11">
        <v>-1.78</v>
      </c>
      <c r="U109" s="22">
        <f t="shared" si="20"/>
        <v>13039.34</v>
      </c>
      <c r="V109" s="22">
        <f t="shared" si="19"/>
        <v>13039.34</v>
      </c>
      <c r="W109" s="22">
        <f t="shared" si="25"/>
        <v>6688.56</v>
      </c>
      <c r="Y109" s="11"/>
      <c r="Z109" s="11"/>
      <c r="AA109" s="11"/>
      <c r="AB109" s="11"/>
    </row>
    <row r="110" spans="1:28" ht="12.75">
      <c r="A110" s="1" t="s">
        <v>79</v>
      </c>
      <c r="B110" s="1" t="s">
        <v>81</v>
      </c>
      <c r="C110" s="11">
        <v>3627913.253593196</v>
      </c>
      <c r="D110" s="3">
        <v>967.31</v>
      </c>
      <c r="E110" s="3">
        <v>0</v>
      </c>
      <c r="F110" s="3">
        <f t="shared" si="21"/>
        <v>3626945.943593196</v>
      </c>
      <c r="G110" s="3">
        <f t="shared" si="22"/>
        <v>0</v>
      </c>
      <c r="H110" s="3">
        <f t="shared" si="23"/>
        <v>967.31</v>
      </c>
      <c r="I110" s="3"/>
      <c r="J110" s="26">
        <v>448.2</v>
      </c>
      <c r="K110" s="26">
        <v>0</v>
      </c>
      <c r="L110" s="26">
        <f t="shared" si="18"/>
        <v>448.2</v>
      </c>
      <c r="M110" s="12"/>
      <c r="N110" s="11">
        <v>8094.407080752334</v>
      </c>
      <c r="O110" s="11">
        <v>8094.41</v>
      </c>
      <c r="P110" s="11">
        <v>6690.34</v>
      </c>
      <c r="Q110" s="11"/>
      <c r="R110" s="11">
        <f t="shared" si="24"/>
        <v>-2.16</v>
      </c>
      <c r="S110" s="11">
        <v>-1.78</v>
      </c>
      <c r="U110" s="22">
        <f t="shared" si="20"/>
        <v>8092.25</v>
      </c>
      <c r="V110" s="22">
        <f t="shared" si="19"/>
        <v>8092.25</v>
      </c>
      <c r="W110" s="22">
        <f t="shared" si="25"/>
        <v>6688.56</v>
      </c>
      <c r="Y110" s="11"/>
      <c r="Z110" s="11"/>
      <c r="AA110" s="11"/>
      <c r="AB110" s="11"/>
    </row>
    <row r="111" spans="1:28" ht="12.75">
      <c r="A111" s="1" t="s">
        <v>79</v>
      </c>
      <c r="B111" s="1" t="s">
        <v>78</v>
      </c>
      <c r="C111" s="11">
        <v>145777718.6585805</v>
      </c>
      <c r="D111" s="3">
        <v>38868.83</v>
      </c>
      <c r="E111" s="3">
        <v>0</v>
      </c>
      <c r="F111" s="3">
        <f t="shared" si="21"/>
        <v>145738849.8285805</v>
      </c>
      <c r="G111" s="3">
        <f t="shared" si="22"/>
        <v>19.580000000000002</v>
      </c>
      <c r="H111" s="3">
        <f t="shared" si="23"/>
        <v>38849.25</v>
      </c>
      <c r="I111" s="3"/>
      <c r="J111" s="26">
        <v>21005.6</v>
      </c>
      <c r="K111" s="26">
        <v>11</v>
      </c>
      <c r="L111" s="26">
        <f t="shared" si="18"/>
        <v>20994.6</v>
      </c>
      <c r="M111" s="12"/>
      <c r="N111" s="11">
        <v>6939.950043992445</v>
      </c>
      <c r="O111" s="11">
        <v>6940.08</v>
      </c>
      <c r="P111" s="11">
        <v>6690.34</v>
      </c>
      <c r="Q111" s="11"/>
      <c r="R111" s="11">
        <f t="shared" si="24"/>
        <v>-1.85</v>
      </c>
      <c r="S111" s="11">
        <v>-1.78</v>
      </c>
      <c r="U111" s="22">
        <f t="shared" si="20"/>
        <v>6938.1</v>
      </c>
      <c r="V111" s="22">
        <f t="shared" si="19"/>
        <v>6938.23</v>
      </c>
      <c r="W111" s="22">
        <f t="shared" si="25"/>
        <v>6688.56</v>
      </c>
      <c r="Y111" s="11"/>
      <c r="Z111" s="11"/>
      <c r="AA111" s="11"/>
      <c r="AB111" s="11"/>
    </row>
    <row r="112" spans="1:28" ht="12.75">
      <c r="A112" s="1" t="s">
        <v>77</v>
      </c>
      <c r="B112" s="1" t="s">
        <v>76</v>
      </c>
      <c r="C112" s="11">
        <v>1217309.644309618</v>
      </c>
      <c r="D112" s="3">
        <v>324.57</v>
      </c>
      <c r="E112" s="3">
        <v>0</v>
      </c>
      <c r="F112" s="3">
        <f t="shared" si="21"/>
        <v>1216985.074309618</v>
      </c>
      <c r="G112" s="3">
        <f t="shared" si="22"/>
        <v>0</v>
      </c>
      <c r="H112" s="3">
        <v>334.57</v>
      </c>
      <c r="I112" s="3"/>
      <c r="J112" s="26">
        <v>83.2</v>
      </c>
      <c r="K112" s="26">
        <v>0</v>
      </c>
      <c r="L112" s="26">
        <f t="shared" si="18"/>
        <v>83.2</v>
      </c>
      <c r="M112" s="12"/>
      <c r="N112" s="11">
        <v>14631.125532567525</v>
      </c>
      <c r="O112" s="11">
        <v>14631.13</v>
      </c>
      <c r="P112" s="11">
        <v>6690.34</v>
      </c>
      <c r="Q112" s="11"/>
      <c r="R112" s="11">
        <f t="shared" si="24"/>
        <v>-4.02</v>
      </c>
      <c r="S112" s="11">
        <v>-1.78</v>
      </c>
      <c r="U112" s="22">
        <f t="shared" si="20"/>
        <v>14627.22</v>
      </c>
      <c r="V112" s="22">
        <f t="shared" si="19"/>
        <v>14627.11</v>
      </c>
      <c r="W112" s="22">
        <f t="shared" si="25"/>
        <v>6688.56</v>
      </c>
      <c r="Y112" s="11"/>
      <c r="Z112" s="11"/>
      <c r="AA112" s="11"/>
      <c r="AB112" s="11"/>
    </row>
    <row r="113" spans="1:28" ht="12.75">
      <c r="A113" s="1" t="s">
        <v>31</v>
      </c>
      <c r="B113" s="1" t="s">
        <v>31</v>
      </c>
      <c r="C113" s="11">
        <v>14520472.075670836</v>
      </c>
      <c r="D113" s="3">
        <v>3871.6</v>
      </c>
      <c r="E113" s="3">
        <v>0</v>
      </c>
      <c r="F113" s="3">
        <f t="shared" si="21"/>
        <v>14516600.475670837</v>
      </c>
      <c r="G113" s="3">
        <f t="shared" si="22"/>
        <v>1.78</v>
      </c>
      <c r="H113" s="3">
        <f t="shared" si="23"/>
        <v>3869.8199999999997</v>
      </c>
      <c r="I113" s="3"/>
      <c r="J113" s="26">
        <v>2092.3</v>
      </c>
      <c r="K113" s="26">
        <v>1</v>
      </c>
      <c r="L113" s="26">
        <f t="shared" si="18"/>
        <v>2091.3</v>
      </c>
      <c r="M113" s="12"/>
      <c r="N113" s="11">
        <v>6939.957021302315</v>
      </c>
      <c r="O113" s="11">
        <v>6940.08</v>
      </c>
      <c r="P113" s="11">
        <v>6690.34</v>
      </c>
      <c r="Q113" s="11"/>
      <c r="R113" s="11">
        <f t="shared" si="24"/>
        <v>-1.85</v>
      </c>
      <c r="S113" s="11">
        <v>-1.78</v>
      </c>
      <c r="U113" s="22">
        <f t="shared" si="20"/>
        <v>6938.11</v>
      </c>
      <c r="V113" s="22">
        <f t="shared" si="19"/>
        <v>6938.23</v>
      </c>
      <c r="W113" s="22">
        <f t="shared" si="25"/>
        <v>6688.56</v>
      </c>
      <c r="Y113" s="11"/>
      <c r="Z113" s="11"/>
      <c r="AA113" s="11"/>
      <c r="AB113" s="11"/>
    </row>
    <row r="114" spans="1:28" ht="12.75">
      <c r="A114" s="1" t="s">
        <v>74</v>
      </c>
      <c r="B114" s="1" t="s">
        <v>74</v>
      </c>
      <c r="C114" s="11">
        <v>18744313.499232426</v>
      </c>
      <c r="D114" s="3">
        <v>4997.82</v>
      </c>
      <c r="E114" s="3">
        <v>0</v>
      </c>
      <c r="F114" s="3">
        <f t="shared" si="21"/>
        <v>18739315.679232426</v>
      </c>
      <c r="G114" s="3">
        <f t="shared" si="22"/>
        <v>5.34</v>
      </c>
      <c r="H114" s="3">
        <f t="shared" si="23"/>
        <v>4992.48</v>
      </c>
      <c r="I114" s="3"/>
      <c r="J114" s="26">
        <v>2690.7999999999997</v>
      </c>
      <c r="K114" s="26">
        <v>3</v>
      </c>
      <c r="L114" s="26">
        <f t="shared" si="18"/>
        <v>2687.7999999999997</v>
      </c>
      <c r="M114" s="12"/>
      <c r="N114" s="11">
        <v>6966.074587198019</v>
      </c>
      <c r="O114" s="11">
        <v>6966.38</v>
      </c>
      <c r="P114" s="11">
        <v>6690.34</v>
      </c>
      <c r="Q114" s="11"/>
      <c r="R114" s="11">
        <f t="shared" si="24"/>
        <v>-1.86</v>
      </c>
      <c r="S114" s="11">
        <v>-1.78</v>
      </c>
      <c r="U114" s="22">
        <f t="shared" si="20"/>
        <v>6964.22</v>
      </c>
      <c r="V114" s="22">
        <f t="shared" si="19"/>
        <v>6964.52</v>
      </c>
      <c r="W114" s="22">
        <f t="shared" si="25"/>
        <v>6688.56</v>
      </c>
      <c r="Y114" s="11"/>
      <c r="Z114" s="11"/>
      <c r="AA114" s="11"/>
      <c r="AB114" s="11"/>
    </row>
    <row r="115" spans="1:28" ht="12.75">
      <c r="A115" s="1" t="s">
        <v>206</v>
      </c>
      <c r="B115" s="1" t="s">
        <v>75</v>
      </c>
      <c r="C115" s="11">
        <v>5577826.30588834</v>
      </c>
      <c r="D115" s="3">
        <v>1487.22</v>
      </c>
      <c r="E115" s="3">
        <v>0</v>
      </c>
      <c r="F115" s="3">
        <f t="shared" si="21"/>
        <v>5576339.08588834</v>
      </c>
      <c r="G115" s="3">
        <f t="shared" si="22"/>
        <v>7.12</v>
      </c>
      <c r="H115" s="3">
        <f t="shared" si="23"/>
        <v>1480.1000000000001</v>
      </c>
      <c r="I115" s="3"/>
      <c r="J115" s="26">
        <v>720</v>
      </c>
      <c r="K115" s="26">
        <v>4</v>
      </c>
      <c r="L115" s="26">
        <f t="shared" si="18"/>
        <v>716</v>
      </c>
      <c r="M115" s="12"/>
      <c r="N115" s="11">
        <v>7746.980980400472</v>
      </c>
      <c r="O115" s="11">
        <v>7752.88</v>
      </c>
      <c r="P115" s="11">
        <v>6690.34</v>
      </c>
      <c r="Q115" s="11"/>
      <c r="R115" s="11">
        <f t="shared" si="24"/>
        <v>-2.07</v>
      </c>
      <c r="S115" s="11">
        <v>-1.78</v>
      </c>
      <c r="U115" s="22">
        <f t="shared" si="20"/>
        <v>7744.92</v>
      </c>
      <c r="V115" s="22">
        <f t="shared" si="19"/>
        <v>7750.81</v>
      </c>
      <c r="W115" s="22">
        <f t="shared" si="25"/>
        <v>6688.56</v>
      </c>
      <c r="Y115" s="11"/>
      <c r="Z115" s="11"/>
      <c r="AA115" s="11"/>
      <c r="AB115" s="11"/>
    </row>
    <row r="116" spans="1:28" ht="12.75">
      <c r="A116" s="1" t="s">
        <v>74</v>
      </c>
      <c r="B116" s="1" t="s">
        <v>73</v>
      </c>
      <c r="C116" s="11">
        <v>3725710.3904743176</v>
      </c>
      <c r="D116" s="3">
        <v>993.39</v>
      </c>
      <c r="E116" s="3">
        <v>0</v>
      </c>
      <c r="F116" s="3">
        <f t="shared" si="21"/>
        <v>3724717.0004743175</v>
      </c>
      <c r="G116" s="3">
        <f t="shared" si="22"/>
        <v>3.56</v>
      </c>
      <c r="H116" s="3">
        <f t="shared" si="23"/>
        <v>989.83</v>
      </c>
      <c r="I116" s="3"/>
      <c r="J116" s="26">
        <v>455.2</v>
      </c>
      <c r="K116" s="26">
        <v>2</v>
      </c>
      <c r="L116" s="26">
        <f t="shared" si="18"/>
        <v>453.2</v>
      </c>
      <c r="M116" s="12"/>
      <c r="N116" s="11">
        <v>8184.7767804796085</v>
      </c>
      <c r="O116" s="11">
        <v>8191.37</v>
      </c>
      <c r="P116" s="11">
        <v>6690.34</v>
      </c>
      <c r="Q116" s="11"/>
      <c r="R116" s="11">
        <f t="shared" si="24"/>
        <v>-2.18</v>
      </c>
      <c r="S116" s="11">
        <v>-1.78</v>
      </c>
      <c r="U116" s="22">
        <f t="shared" si="20"/>
        <v>8182.59</v>
      </c>
      <c r="V116" s="22">
        <f t="shared" si="19"/>
        <v>8189.19</v>
      </c>
      <c r="W116" s="22">
        <f t="shared" si="25"/>
        <v>6688.56</v>
      </c>
      <c r="Y116" s="11"/>
      <c r="Z116" s="11"/>
      <c r="AA116" s="11"/>
      <c r="AB116" s="11"/>
    </row>
    <row r="117" spans="1:28" ht="12.75">
      <c r="A117" s="1" t="s">
        <v>72</v>
      </c>
      <c r="B117" s="1" t="s">
        <v>72</v>
      </c>
      <c r="C117" s="11">
        <v>42270426.75348584</v>
      </c>
      <c r="D117" s="3">
        <v>11270.61</v>
      </c>
      <c r="E117" s="3">
        <v>0</v>
      </c>
      <c r="F117" s="3">
        <f t="shared" si="21"/>
        <v>42259156.143485844</v>
      </c>
      <c r="G117" s="3">
        <f t="shared" si="22"/>
        <v>0</v>
      </c>
      <c r="H117" s="3">
        <f t="shared" si="23"/>
        <v>11270.61</v>
      </c>
      <c r="I117" s="3"/>
      <c r="J117" s="26">
        <v>5849.3</v>
      </c>
      <c r="K117" s="26">
        <v>0</v>
      </c>
      <c r="L117" s="26">
        <f t="shared" si="18"/>
        <v>5849.3</v>
      </c>
      <c r="M117" s="12"/>
      <c r="N117" s="11">
        <v>7226.5786937729035</v>
      </c>
      <c r="O117" s="11">
        <v>7226.58</v>
      </c>
      <c r="P117" s="11">
        <v>6690.34</v>
      </c>
      <c r="Q117" s="11"/>
      <c r="R117" s="11">
        <f t="shared" si="24"/>
        <v>-1.93</v>
      </c>
      <c r="S117" s="11">
        <v>-1.78</v>
      </c>
      <c r="U117" s="22">
        <f t="shared" si="20"/>
        <v>7224.65</v>
      </c>
      <c r="V117" s="22">
        <f t="shared" si="19"/>
        <v>7224.65</v>
      </c>
      <c r="W117" s="22">
        <f t="shared" si="25"/>
        <v>6688.56</v>
      </c>
      <c r="Y117" s="11"/>
      <c r="Z117" s="11"/>
      <c r="AA117" s="11"/>
      <c r="AB117" s="11"/>
    </row>
    <row r="118" spans="1:28" ht="12.75">
      <c r="A118" s="1" t="s">
        <v>72</v>
      </c>
      <c r="B118" s="1" t="s">
        <v>71</v>
      </c>
      <c r="C118" s="11">
        <v>3112933.4156102715</v>
      </c>
      <c r="D118" s="3">
        <v>830.22</v>
      </c>
      <c r="E118" s="3">
        <v>0</v>
      </c>
      <c r="F118" s="3">
        <f t="shared" si="21"/>
        <v>3112103.1956102713</v>
      </c>
      <c r="G118" s="3">
        <f t="shared" si="22"/>
        <v>0</v>
      </c>
      <c r="H118" s="3">
        <f t="shared" si="23"/>
        <v>830.22</v>
      </c>
      <c r="I118" s="3"/>
      <c r="J118" s="26">
        <v>263.5</v>
      </c>
      <c r="K118" s="26">
        <v>0</v>
      </c>
      <c r="L118" s="26">
        <f t="shared" si="18"/>
        <v>263.5</v>
      </c>
      <c r="M118" s="12"/>
      <c r="N118" s="11">
        <v>11813.789053549417</v>
      </c>
      <c r="O118" s="11">
        <v>11813.79</v>
      </c>
      <c r="P118" s="11">
        <v>6690.34</v>
      </c>
      <c r="Q118" s="11"/>
      <c r="R118" s="11">
        <f t="shared" si="24"/>
        <v>-3.15</v>
      </c>
      <c r="S118" s="11">
        <v>-1.78</v>
      </c>
      <c r="U118" s="22">
        <f t="shared" si="20"/>
        <v>11810.64</v>
      </c>
      <c r="V118" s="22">
        <f t="shared" si="19"/>
        <v>11810.64</v>
      </c>
      <c r="W118" s="22">
        <f t="shared" si="25"/>
        <v>6688.56</v>
      </c>
      <c r="Y118" s="11"/>
      <c r="Z118" s="11"/>
      <c r="AA118" s="11"/>
      <c r="AB118" s="11"/>
    </row>
    <row r="119" spans="1:28" ht="12.75">
      <c r="A119" s="1" t="s">
        <v>68</v>
      </c>
      <c r="B119" s="1" t="s">
        <v>70</v>
      </c>
      <c r="C119" s="11">
        <v>10783215.982682899</v>
      </c>
      <c r="D119" s="3">
        <v>2875.14</v>
      </c>
      <c r="E119" s="3">
        <v>0</v>
      </c>
      <c r="F119" s="3">
        <f t="shared" si="21"/>
        <v>10780340.842682898</v>
      </c>
      <c r="G119" s="3">
        <f t="shared" si="22"/>
        <v>0</v>
      </c>
      <c r="H119" s="3">
        <f t="shared" si="23"/>
        <v>2875.14</v>
      </c>
      <c r="I119" s="3"/>
      <c r="J119" s="26">
        <v>1449.1</v>
      </c>
      <c r="K119" s="26">
        <v>0</v>
      </c>
      <c r="L119" s="26">
        <f t="shared" si="18"/>
        <v>1449.1</v>
      </c>
      <c r="M119" s="12"/>
      <c r="N119" s="11">
        <v>7441.319427701953</v>
      </c>
      <c r="O119" s="11">
        <v>7441.32</v>
      </c>
      <c r="P119" s="11">
        <v>6690.34</v>
      </c>
      <c r="Q119" s="11"/>
      <c r="R119" s="11">
        <f t="shared" si="24"/>
        <v>-1.98</v>
      </c>
      <c r="S119" s="11">
        <v>-1.78</v>
      </c>
      <c r="U119" s="22">
        <f t="shared" si="20"/>
        <v>7439.34</v>
      </c>
      <c r="V119" s="22">
        <f t="shared" si="19"/>
        <v>7439.34</v>
      </c>
      <c r="W119" s="22">
        <f t="shared" si="25"/>
        <v>6688.56</v>
      </c>
      <c r="Y119" s="11"/>
      <c r="Z119" s="11"/>
      <c r="AA119" s="11"/>
      <c r="AB119" s="11"/>
    </row>
    <row r="120" spans="1:28" ht="12.75">
      <c r="A120" s="1" t="s">
        <v>68</v>
      </c>
      <c r="B120" s="1" t="s">
        <v>207</v>
      </c>
      <c r="C120" s="11">
        <v>21842188.10483253</v>
      </c>
      <c r="D120" s="3">
        <v>5823.81</v>
      </c>
      <c r="E120" s="3">
        <v>0</v>
      </c>
      <c r="F120" s="3">
        <f t="shared" si="21"/>
        <v>21836364.29483253</v>
      </c>
      <c r="G120" s="3">
        <f t="shared" si="22"/>
        <v>0</v>
      </c>
      <c r="H120" s="3">
        <f t="shared" si="23"/>
        <v>5823.81</v>
      </c>
      <c r="I120" s="3"/>
      <c r="J120" s="26">
        <v>2973.7</v>
      </c>
      <c r="K120" s="26">
        <v>0</v>
      </c>
      <c r="L120" s="26">
        <f t="shared" si="18"/>
        <v>2973.7</v>
      </c>
      <c r="M120" s="12"/>
      <c r="N120" s="11">
        <v>7345.12160097943</v>
      </c>
      <c r="O120" s="11">
        <v>7345.12</v>
      </c>
      <c r="P120" s="11">
        <v>6690.34</v>
      </c>
      <c r="Q120" s="11"/>
      <c r="R120" s="11">
        <f t="shared" si="24"/>
        <v>-1.96</v>
      </c>
      <c r="S120" s="11">
        <v>-1.78</v>
      </c>
      <c r="U120" s="22">
        <f t="shared" si="20"/>
        <v>7343.16</v>
      </c>
      <c r="V120" s="22">
        <f t="shared" si="19"/>
        <v>7343.16</v>
      </c>
      <c r="W120" s="22">
        <f t="shared" si="25"/>
        <v>6688.56</v>
      </c>
      <c r="Y120" s="11"/>
      <c r="Z120" s="11"/>
      <c r="AA120" s="11"/>
      <c r="AB120" s="11"/>
    </row>
    <row r="121" spans="1:28" ht="12.75">
      <c r="A121" s="1" t="s">
        <v>68</v>
      </c>
      <c r="B121" s="1" t="s">
        <v>69</v>
      </c>
      <c r="C121" s="11">
        <v>2534884.208261068</v>
      </c>
      <c r="D121" s="3">
        <v>675.88</v>
      </c>
      <c r="E121" s="3">
        <v>0</v>
      </c>
      <c r="F121" s="3">
        <f t="shared" si="21"/>
        <v>2534208.328261068</v>
      </c>
      <c r="G121" s="3">
        <f t="shared" si="22"/>
        <v>0</v>
      </c>
      <c r="H121" s="3">
        <f t="shared" si="23"/>
        <v>675.88</v>
      </c>
      <c r="I121" s="3"/>
      <c r="J121" s="26">
        <v>219.6</v>
      </c>
      <c r="K121" s="26">
        <v>0</v>
      </c>
      <c r="L121" s="26">
        <f t="shared" si="18"/>
        <v>219.6</v>
      </c>
      <c r="M121" s="12"/>
      <c r="N121" s="11">
        <v>11543.18856220887</v>
      </c>
      <c r="O121" s="11">
        <v>11543.19</v>
      </c>
      <c r="P121" s="11">
        <v>6690.34</v>
      </c>
      <c r="Q121" s="11"/>
      <c r="R121" s="11">
        <f t="shared" si="24"/>
        <v>-3.08</v>
      </c>
      <c r="S121" s="11">
        <v>-1.78</v>
      </c>
      <c r="U121" s="22">
        <f t="shared" si="20"/>
        <v>11540.11</v>
      </c>
      <c r="V121" s="22">
        <f t="shared" si="19"/>
        <v>11540.11</v>
      </c>
      <c r="W121" s="22">
        <f t="shared" si="25"/>
        <v>6688.56</v>
      </c>
      <c r="Y121" s="11"/>
      <c r="Z121" s="11"/>
      <c r="AA121" s="11"/>
      <c r="AB121" s="11"/>
    </row>
    <row r="122" spans="1:28" ht="12.75">
      <c r="A122" s="1" t="s">
        <v>68</v>
      </c>
      <c r="B122" s="1" t="s">
        <v>67</v>
      </c>
      <c r="C122" s="11">
        <v>4840670.850000001</v>
      </c>
      <c r="D122" s="3">
        <v>0</v>
      </c>
      <c r="E122" s="3">
        <v>12.43</v>
      </c>
      <c r="F122" s="3">
        <f t="shared" si="21"/>
        <v>4840658.420000001</v>
      </c>
      <c r="G122" s="3">
        <f t="shared" si="22"/>
        <v>0</v>
      </c>
      <c r="H122" s="3">
        <f t="shared" si="23"/>
        <v>0</v>
      </c>
      <c r="I122" s="3"/>
      <c r="J122" s="26">
        <v>531.2</v>
      </c>
      <c r="K122" s="26">
        <v>0</v>
      </c>
      <c r="L122" s="26">
        <f t="shared" si="18"/>
        <v>531.2</v>
      </c>
      <c r="M122" s="12"/>
      <c r="N122" s="11">
        <v>9112.68527861446</v>
      </c>
      <c r="O122" s="11">
        <v>9112.69</v>
      </c>
      <c r="P122" s="11">
        <v>6690.34</v>
      </c>
      <c r="Q122" s="11"/>
      <c r="R122" s="11">
        <f t="shared" si="24"/>
        <v>0</v>
      </c>
      <c r="S122" s="11">
        <v>-1.78</v>
      </c>
      <c r="U122" s="22">
        <f t="shared" si="20"/>
        <v>9112.69</v>
      </c>
      <c r="V122" s="22">
        <f t="shared" si="19"/>
        <v>9112.69</v>
      </c>
      <c r="W122" s="22">
        <f t="shared" si="25"/>
        <v>6688.56</v>
      </c>
      <c r="Y122" s="11"/>
      <c r="Z122" s="11"/>
      <c r="AA122" s="11"/>
      <c r="AB122" s="11"/>
    </row>
    <row r="123" spans="1:28" ht="12.75">
      <c r="A123" s="1" t="s">
        <v>61</v>
      </c>
      <c r="B123" s="1" t="s">
        <v>66</v>
      </c>
      <c r="C123" s="11">
        <v>10101454.115708267</v>
      </c>
      <c r="D123" s="3">
        <v>2693.36</v>
      </c>
      <c r="E123" s="3">
        <v>0</v>
      </c>
      <c r="F123" s="3">
        <f t="shared" si="21"/>
        <v>10098760.755708268</v>
      </c>
      <c r="G123" s="3">
        <f t="shared" si="22"/>
        <v>0</v>
      </c>
      <c r="H123" s="3">
        <f t="shared" si="23"/>
        <v>2693.36</v>
      </c>
      <c r="I123" s="3"/>
      <c r="J123" s="26">
        <v>1311.5</v>
      </c>
      <c r="K123" s="26">
        <v>0</v>
      </c>
      <c r="L123" s="26">
        <f t="shared" si="18"/>
        <v>1311.5</v>
      </c>
      <c r="M123" s="12"/>
      <c r="N123" s="11">
        <v>7702.214346708553</v>
      </c>
      <c r="O123" s="11">
        <v>7702.21</v>
      </c>
      <c r="P123" s="11">
        <v>6690.34</v>
      </c>
      <c r="Q123" s="11"/>
      <c r="R123" s="11">
        <f t="shared" si="24"/>
        <v>-2.05</v>
      </c>
      <c r="S123" s="11">
        <v>-1.78</v>
      </c>
      <c r="U123" s="22">
        <f t="shared" si="20"/>
        <v>7700.16</v>
      </c>
      <c r="V123" s="22">
        <f t="shared" si="19"/>
        <v>7700.16</v>
      </c>
      <c r="W123" s="22">
        <f t="shared" si="25"/>
        <v>6688.56</v>
      </c>
      <c r="Y123" s="11"/>
      <c r="Z123" s="11"/>
      <c r="AA123" s="11"/>
      <c r="AB123" s="11"/>
    </row>
    <row r="124" spans="1:28" ht="12.75">
      <c r="A124" s="1" t="s">
        <v>61</v>
      </c>
      <c r="B124" s="1" t="s">
        <v>65</v>
      </c>
      <c r="C124" s="11">
        <v>6450744.795019891</v>
      </c>
      <c r="D124" s="3">
        <v>1719.97</v>
      </c>
      <c r="E124" s="3">
        <v>0</v>
      </c>
      <c r="F124" s="3">
        <f t="shared" si="21"/>
        <v>6449024.825019891</v>
      </c>
      <c r="G124" s="3">
        <f t="shared" si="22"/>
        <v>0</v>
      </c>
      <c r="H124" s="3">
        <f t="shared" si="23"/>
        <v>1719.97</v>
      </c>
      <c r="I124" s="3"/>
      <c r="J124" s="26">
        <v>798.0999999999999</v>
      </c>
      <c r="K124" s="26">
        <v>0</v>
      </c>
      <c r="L124" s="26">
        <f t="shared" si="18"/>
        <v>798.0999999999999</v>
      </c>
      <c r="M124" s="12"/>
      <c r="N124" s="11">
        <v>8082.627233454319</v>
      </c>
      <c r="O124" s="11">
        <v>8082.63</v>
      </c>
      <c r="P124" s="11">
        <v>6690.34</v>
      </c>
      <c r="Q124" s="11"/>
      <c r="R124" s="11">
        <f t="shared" si="24"/>
        <v>-2.16</v>
      </c>
      <c r="S124" s="11">
        <v>-1.78</v>
      </c>
      <c r="U124" s="22">
        <f t="shared" si="20"/>
        <v>8080.47</v>
      </c>
      <c r="V124" s="22">
        <f t="shared" si="19"/>
        <v>8080.47</v>
      </c>
      <c r="W124" s="22">
        <f t="shared" si="25"/>
        <v>6688.56</v>
      </c>
      <c r="Y124" s="11"/>
      <c r="Z124" s="11"/>
      <c r="AA124" s="11"/>
      <c r="AB124" s="11"/>
    </row>
    <row r="125" spans="1:28" ht="12.75">
      <c r="A125" s="1" t="s">
        <v>61</v>
      </c>
      <c r="B125" s="1" t="s">
        <v>64</v>
      </c>
      <c r="C125" s="11">
        <v>1840594.1440158426</v>
      </c>
      <c r="D125" s="3">
        <v>490.76</v>
      </c>
      <c r="E125" s="3">
        <v>0</v>
      </c>
      <c r="F125" s="3">
        <f t="shared" si="21"/>
        <v>1840103.3840158426</v>
      </c>
      <c r="G125" s="3">
        <f t="shared" si="22"/>
        <v>0</v>
      </c>
      <c r="H125" s="3">
        <f t="shared" si="23"/>
        <v>490.76</v>
      </c>
      <c r="I125" s="3"/>
      <c r="J125" s="26">
        <v>136.1</v>
      </c>
      <c r="K125" s="26">
        <v>0</v>
      </c>
      <c r="L125" s="26">
        <f t="shared" si="18"/>
        <v>136.1</v>
      </c>
      <c r="M125" s="12"/>
      <c r="N125" s="11">
        <v>13523.836473297888</v>
      </c>
      <c r="O125" s="11">
        <v>13523.84</v>
      </c>
      <c r="P125" s="11">
        <v>6690.34</v>
      </c>
      <c r="Q125" s="11"/>
      <c r="R125" s="11">
        <f t="shared" si="24"/>
        <v>-3.61</v>
      </c>
      <c r="S125" s="11">
        <v>-1.78</v>
      </c>
      <c r="U125" s="22">
        <f t="shared" si="20"/>
        <v>13520.23</v>
      </c>
      <c r="V125" s="22">
        <f t="shared" si="19"/>
        <v>13520.23</v>
      </c>
      <c r="W125" s="22">
        <f t="shared" si="25"/>
        <v>6688.56</v>
      </c>
      <c r="Y125" s="11"/>
      <c r="Z125" s="11"/>
      <c r="AA125" s="11"/>
      <c r="AB125" s="11"/>
    </row>
    <row r="126" spans="1:28" ht="12.75">
      <c r="A126" s="1" t="s">
        <v>61</v>
      </c>
      <c r="B126" s="1" t="s">
        <v>63</v>
      </c>
      <c r="C126" s="11">
        <v>3448580.349993592</v>
      </c>
      <c r="D126" s="3">
        <v>919.5</v>
      </c>
      <c r="E126" s="3">
        <v>0</v>
      </c>
      <c r="F126" s="3">
        <f t="shared" si="21"/>
        <v>3447660.849993592</v>
      </c>
      <c r="G126" s="3">
        <f t="shared" si="22"/>
        <v>0</v>
      </c>
      <c r="H126" s="3">
        <f t="shared" si="23"/>
        <v>919.5</v>
      </c>
      <c r="I126" s="3"/>
      <c r="J126" s="26">
        <v>402.20000000000005</v>
      </c>
      <c r="K126" s="26">
        <v>0</v>
      </c>
      <c r="L126" s="26">
        <f t="shared" si="18"/>
        <v>402.20000000000005</v>
      </c>
      <c r="M126" s="12"/>
      <c r="N126" s="11">
        <v>8574.29226751266</v>
      </c>
      <c r="O126" s="11">
        <v>8574.29</v>
      </c>
      <c r="P126" s="11">
        <v>6690.34</v>
      </c>
      <c r="Q126" s="11"/>
      <c r="R126" s="11">
        <f t="shared" si="24"/>
        <v>-2.29</v>
      </c>
      <c r="S126" s="11">
        <v>-1.78</v>
      </c>
      <c r="U126" s="22">
        <f t="shared" si="20"/>
        <v>8572.01</v>
      </c>
      <c r="V126" s="22">
        <f t="shared" si="19"/>
        <v>8572</v>
      </c>
      <c r="W126" s="22">
        <f t="shared" si="25"/>
        <v>6688.56</v>
      </c>
      <c r="Y126" s="11"/>
      <c r="Z126" s="11"/>
      <c r="AA126" s="11"/>
      <c r="AB126" s="11"/>
    </row>
    <row r="127" spans="1:28" ht="12.75">
      <c r="A127" s="1" t="s">
        <v>61</v>
      </c>
      <c r="B127" s="1" t="s">
        <v>62</v>
      </c>
      <c r="C127" s="11">
        <v>2349767.3228173247</v>
      </c>
      <c r="D127" s="3">
        <v>626.52</v>
      </c>
      <c r="E127" s="3">
        <v>0</v>
      </c>
      <c r="F127" s="3">
        <f t="shared" si="21"/>
        <v>2349140.8028173246</v>
      </c>
      <c r="G127" s="3">
        <f t="shared" si="22"/>
        <v>0</v>
      </c>
      <c r="H127" s="3">
        <f t="shared" si="23"/>
        <v>626.52</v>
      </c>
      <c r="I127" s="3"/>
      <c r="J127" s="26">
        <v>203</v>
      </c>
      <c r="K127" s="26">
        <v>0</v>
      </c>
      <c r="L127" s="26">
        <f t="shared" si="18"/>
        <v>203</v>
      </c>
      <c r="M127" s="12"/>
      <c r="N127" s="11">
        <v>11575.20848678485</v>
      </c>
      <c r="O127" s="11">
        <v>11575.21</v>
      </c>
      <c r="P127" s="11">
        <v>6690.34</v>
      </c>
      <c r="Q127" s="11"/>
      <c r="R127" s="11">
        <f t="shared" si="24"/>
        <v>-3.09</v>
      </c>
      <c r="S127" s="11">
        <v>-1.78</v>
      </c>
      <c r="U127" s="22">
        <f t="shared" si="20"/>
        <v>11572.12</v>
      </c>
      <c r="V127" s="22">
        <f t="shared" si="19"/>
        <v>11572.12</v>
      </c>
      <c r="W127" s="22">
        <f t="shared" si="25"/>
        <v>6688.56</v>
      </c>
      <c r="Y127" s="11"/>
      <c r="Z127" s="11"/>
      <c r="AA127" s="11"/>
      <c r="AB127" s="11"/>
    </row>
    <row r="128" spans="1:28" ht="12.75">
      <c r="A128" s="1" t="s">
        <v>61</v>
      </c>
      <c r="B128" s="1" t="s">
        <v>60</v>
      </c>
      <c r="C128" s="11">
        <v>3284281.9038358647</v>
      </c>
      <c r="D128" s="3">
        <v>875.69</v>
      </c>
      <c r="E128" s="3">
        <v>0</v>
      </c>
      <c r="F128" s="3">
        <f t="shared" si="21"/>
        <v>3283406.213835865</v>
      </c>
      <c r="G128" s="3">
        <f t="shared" si="22"/>
        <v>0</v>
      </c>
      <c r="H128" s="3">
        <f t="shared" si="23"/>
        <v>875.69</v>
      </c>
      <c r="I128" s="3"/>
      <c r="J128" s="26">
        <v>368.4</v>
      </c>
      <c r="K128" s="26">
        <v>0</v>
      </c>
      <c r="L128" s="26">
        <f t="shared" si="18"/>
        <v>368.4</v>
      </c>
      <c r="M128" s="12"/>
      <c r="N128" s="11">
        <v>8914.988881204845</v>
      </c>
      <c r="O128" s="11">
        <v>8914.99</v>
      </c>
      <c r="P128" s="11">
        <v>6690.34</v>
      </c>
      <c r="Q128" s="11"/>
      <c r="R128" s="11">
        <f t="shared" si="24"/>
        <v>-2.38</v>
      </c>
      <c r="S128" s="11">
        <v>-1.78</v>
      </c>
      <c r="U128" s="22">
        <f t="shared" si="20"/>
        <v>8912.61</v>
      </c>
      <c r="V128" s="22">
        <f t="shared" si="19"/>
        <v>8912.61</v>
      </c>
      <c r="W128" s="22">
        <f t="shared" si="25"/>
        <v>6688.56</v>
      </c>
      <c r="Y128" s="11"/>
      <c r="Z128" s="11"/>
      <c r="AA128" s="11"/>
      <c r="AB128" s="11"/>
    </row>
    <row r="129" spans="1:28" ht="12.75">
      <c r="A129" s="1" t="s">
        <v>59</v>
      </c>
      <c r="B129" s="1" t="s">
        <v>59</v>
      </c>
      <c r="C129" s="11">
        <v>2403240.396008992</v>
      </c>
      <c r="D129" s="3">
        <v>640.78</v>
      </c>
      <c r="E129" s="3">
        <v>0</v>
      </c>
      <c r="F129" s="3">
        <f t="shared" si="21"/>
        <v>2402599.6160089923</v>
      </c>
      <c r="G129" s="3">
        <f t="shared" si="22"/>
        <v>0</v>
      </c>
      <c r="H129" s="3">
        <f t="shared" si="23"/>
        <v>640.78</v>
      </c>
      <c r="I129" s="3"/>
      <c r="J129" s="26">
        <v>175.29999999999998</v>
      </c>
      <c r="K129" s="26">
        <v>0</v>
      </c>
      <c r="L129" s="26">
        <f t="shared" si="18"/>
        <v>175.29999999999998</v>
      </c>
      <c r="M129" s="12"/>
      <c r="N129" s="11">
        <v>13709.300604728993</v>
      </c>
      <c r="O129" s="11">
        <v>13709.3</v>
      </c>
      <c r="P129" s="11">
        <v>6690.34</v>
      </c>
      <c r="Q129" s="11"/>
      <c r="R129" s="11">
        <f t="shared" si="24"/>
        <v>-3.66</v>
      </c>
      <c r="S129" s="11">
        <v>-1.78</v>
      </c>
      <c r="U129" s="22">
        <f t="shared" si="20"/>
        <v>13705.65</v>
      </c>
      <c r="V129" s="22">
        <f t="shared" si="19"/>
        <v>13705.64</v>
      </c>
      <c r="W129" s="22">
        <f t="shared" si="25"/>
        <v>6688.56</v>
      </c>
      <c r="Y129" s="11"/>
      <c r="Z129" s="11"/>
      <c r="AA129" s="11"/>
      <c r="AB129" s="11"/>
    </row>
    <row r="130" spans="1:28" ht="12.75">
      <c r="A130" s="1" t="s">
        <v>59</v>
      </c>
      <c r="B130" s="1" t="s">
        <v>58</v>
      </c>
      <c r="C130" s="11">
        <v>3385596.637832564</v>
      </c>
      <c r="D130" s="3">
        <v>902.71</v>
      </c>
      <c r="E130" s="3">
        <v>0</v>
      </c>
      <c r="F130" s="3">
        <f t="shared" si="21"/>
        <v>3384693.927832564</v>
      </c>
      <c r="G130" s="3">
        <f t="shared" si="22"/>
        <v>0</v>
      </c>
      <c r="H130" s="3">
        <f t="shared" si="23"/>
        <v>902.71</v>
      </c>
      <c r="I130" s="3"/>
      <c r="J130" s="26">
        <v>334.40000000000003</v>
      </c>
      <c r="K130" s="26">
        <v>0</v>
      </c>
      <c r="L130" s="26">
        <f t="shared" si="18"/>
        <v>334.40000000000003</v>
      </c>
      <c r="M130" s="12"/>
      <c r="N130" s="11">
        <v>10124.39185954714</v>
      </c>
      <c r="O130" s="11">
        <v>10124.39</v>
      </c>
      <c r="P130" s="11">
        <v>6690.34</v>
      </c>
      <c r="Q130" s="11"/>
      <c r="R130" s="11">
        <f t="shared" si="24"/>
        <v>-2.7</v>
      </c>
      <c r="S130" s="11">
        <v>-1.78</v>
      </c>
      <c r="U130" s="22">
        <f t="shared" si="20"/>
        <v>10121.69</v>
      </c>
      <c r="V130" s="22">
        <f t="shared" si="19"/>
        <v>10121.69</v>
      </c>
      <c r="W130" s="22">
        <f t="shared" si="25"/>
        <v>6688.56</v>
      </c>
      <c r="Y130" s="11"/>
      <c r="Z130" s="11"/>
      <c r="AA130" s="11"/>
      <c r="AB130" s="11"/>
    </row>
    <row r="131" spans="1:28" ht="12.75">
      <c r="A131" s="1" t="s">
        <v>56</v>
      </c>
      <c r="B131" s="1" t="s">
        <v>57</v>
      </c>
      <c r="C131" s="11">
        <v>7583229.435929415</v>
      </c>
      <c r="D131" s="3">
        <v>2021.92</v>
      </c>
      <c r="E131" s="3">
        <v>0</v>
      </c>
      <c r="F131" s="3">
        <f t="shared" si="21"/>
        <v>7581207.515929415</v>
      </c>
      <c r="G131" s="3">
        <f t="shared" si="22"/>
        <v>3.56</v>
      </c>
      <c r="H131" s="3">
        <f t="shared" si="23"/>
        <v>2018.3600000000001</v>
      </c>
      <c r="I131" s="3"/>
      <c r="J131" s="26">
        <v>979.2</v>
      </c>
      <c r="K131" s="26">
        <v>2</v>
      </c>
      <c r="L131" s="26">
        <f t="shared" si="18"/>
        <v>977.2</v>
      </c>
      <c r="M131" s="12"/>
      <c r="N131" s="11">
        <v>7744.311106954059</v>
      </c>
      <c r="O131" s="11">
        <v>7746.47</v>
      </c>
      <c r="P131" s="11">
        <v>6690.34</v>
      </c>
      <c r="Q131" s="11"/>
      <c r="R131" s="11">
        <f t="shared" si="24"/>
        <v>-2.07</v>
      </c>
      <c r="S131" s="11">
        <v>-1.78</v>
      </c>
      <c r="U131" s="22">
        <f t="shared" si="20"/>
        <v>7742.25</v>
      </c>
      <c r="V131" s="22">
        <f t="shared" si="19"/>
        <v>7744.4</v>
      </c>
      <c r="W131" s="22">
        <f t="shared" si="25"/>
        <v>6688.56</v>
      </c>
      <c r="Y131" s="11"/>
      <c r="Z131" s="11"/>
      <c r="AA131" s="11"/>
      <c r="AB131" s="11"/>
    </row>
    <row r="132" spans="1:28" ht="12.75">
      <c r="A132" s="1" t="s">
        <v>56</v>
      </c>
      <c r="B132" s="1" t="s">
        <v>56</v>
      </c>
      <c r="C132" s="11">
        <v>4701655.479241824</v>
      </c>
      <c r="D132" s="3">
        <v>1253.61</v>
      </c>
      <c r="E132" s="3">
        <v>0</v>
      </c>
      <c r="F132" s="3">
        <f aca="true" t="shared" si="26" ref="F132:F163">C132-D132-E132</f>
        <v>4700401.869241823</v>
      </c>
      <c r="G132" s="3">
        <f aca="true" t="shared" si="27" ref="G132:G163">K132*-S132</f>
        <v>0</v>
      </c>
      <c r="H132" s="3">
        <f aca="true" t="shared" si="28" ref="H132:H163">D132-G132</f>
        <v>1253.61</v>
      </c>
      <c r="I132" s="3"/>
      <c r="J132" s="26">
        <v>569.0999999999999</v>
      </c>
      <c r="K132" s="26">
        <v>0</v>
      </c>
      <c r="L132" s="26">
        <f t="shared" si="18"/>
        <v>569.0999999999999</v>
      </c>
      <c r="M132" s="12"/>
      <c r="N132" s="11">
        <v>8261.562957725926</v>
      </c>
      <c r="O132" s="11">
        <v>8261.56</v>
      </c>
      <c r="P132" s="11">
        <v>6690.34</v>
      </c>
      <c r="Q132" s="11"/>
      <c r="R132" s="11">
        <f aca="true" t="shared" si="29" ref="R132:R163">ROUND(H132/-L132,2)</f>
        <v>-2.2</v>
      </c>
      <c r="S132" s="11">
        <v>-1.78</v>
      </c>
      <c r="U132" s="22">
        <f t="shared" si="20"/>
        <v>8259.36</v>
      </c>
      <c r="V132" s="22">
        <f t="shared" si="19"/>
        <v>8259.36</v>
      </c>
      <c r="W132" s="22">
        <f aca="true" t="shared" si="30" ref="W132:W163">P132+S132</f>
        <v>6688.56</v>
      </c>
      <c r="Y132" s="11"/>
      <c r="Z132" s="11"/>
      <c r="AA132" s="11"/>
      <c r="AB132" s="11"/>
    </row>
    <row r="133" spans="1:28" ht="12.75">
      <c r="A133" s="1" t="s">
        <v>54</v>
      </c>
      <c r="B133" s="1" t="s">
        <v>55</v>
      </c>
      <c r="C133" s="11">
        <v>4575001.880309227</v>
      </c>
      <c r="D133" s="3">
        <v>1219.84</v>
      </c>
      <c r="E133" s="3">
        <v>0</v>
      </c>
      <c r="F133" s="3">
        <f t="shared" si="26"/>
        <v>4573782.040309227</v>
      </c>
      <c r="G133" s="3">
        <f t="shared" si="27"/>
        <v>0</v>
      </c>
      <c r="H133" s="3">
        <f t="shared" si="28"/>
        <v>1219.84</v>
      </c>
      <c r="I133" s="3"/>
      <c r="J133" s="26">
        <v>593.8</v>
      </c>
      <c r="K133" s="26">
        <v>0</v>
      </c>
      <c r="L133" s="26">
        <f aca="true" t="shared" si="31" ref="L133:L182">J133-K133</f>
        <v>593.8</v>
      </c>
      <c r="M133" s="12"/>
      <c r="N133" s="11">
        <v>7704.617514835344</v>
      </c>
      <c r="O133" s="11">
        <v>7704.62</v>
      </c>
      <c r="P133" s="11">
        <v>6690.34</v>
      </c>
      <c r="Q133" s="11"/>
      <c r="R133" s="11">
        <f t="shared" si="29"/>
        <v>-2.05</v>
      </c>
      <c r="S133" s="11">
        <v>-1.78</v>
      </c>
      <c r="U133" s="22">
        <f t="shared" si="20"/>
        <v>7702.56</v>
      </c>
      <c r="V133" s="22">
        <f aca="true" t="shared" si="32" ref="V133:V181">ROUND(O133+R133,2)</f>
        <v>7702.57</v>
      </c>
      <c r="W133" s="22">
        <f t="shared" si="30"/>
        <v>6688.56</v>
      </c>
      <c r="Y133" s="11"/>
      <c r="Z133" s="11"/>
      <c r="AA133" s="11"/>
      <c r="AB133" s="11"/>
    </row>
    <row r="134" spans="1:28" ht="12.75">
      <c r="A134" s="1" t="s">
        <v>54</v>
      </c>
      <c r="B134" s="1" t="s">
        <v>53</v>
      </c>
      <c r="C134" s="11">
        <v>2725866.650480806</v>
      </c>
      <c r="D134" s="3">
        <v>726.8</v>
      </c>
      <c r="E134" s="3">
        <v>0</v>
      </c>
      <c r="F134" s="3">
        <f t="shared" si="26"/>
        <v>2725139.850480806</v>
      </c>
      <c r="G134" s="3">
        <f t="shared" si="27"/>
        <v>0</v>
      </c>
      <c r="H134" s="3">
        <f t="shared" si="28"/>
        <v>726.8</v>
      </c>
      <c r="I134" s="3"/>
      <c r="J134" s="26">
        <v>300</v>
      </c>
      <c r="K134" s="26">
        <v>0</v>
      </c>
      <c r="L134" s="26">
        <f t="shared" si="31"/>
        <v>300</v>
      </c>
      <c r="M134" s="12"/>
      <c r="N134" s="11">
        <v>9086.222168269353</v>
      </c>
      <c r="O134" s="11">
        <v>9086.22</v>
      </c>
      <c r="P134" s="11">
        <v>6690.34</v>
      </c>
      <c r="Q134" s="11"/>
      <c r="R134" s="11">
        <f t="shared" si="29"/>
        <v>-2.42</v>
      </c>
      <c r="S134" s="11">
        <v>-1.78</v>
      </c>
      <c r="U134" s="22">
        <f aca="true" t="shared" si="33" ref="U134:U181">ROUND(F134/J134,2)</f>
        <v>9083.8</v>
      </c>
      <c r="V134" s="22">
        <f t="shared" si="32"/>
        <v>9083.8</v>
      </c>
      <c r="W134" s="22">
        <f t="shared" si="30"/>
        <v>6688.56</v>
      </c>
      <c r="Y134" s="11"/>
      <c r="Z134" s="11"/>
      <c r="AA134" s="11"/>
      <c r="AB134" s="11"/>
    </row>
    <row r="135" spans="1:28" ht="12.75">
      <c r="A135" s="1" t="s">
        <v>52</v>
      </c>
      <c r="B135" s="1" t="s">
        <v>51</v>
      </c>
      <c r="C135" s="11">
        <v>15726612.415417647</v>
      </c>
      <c r="D135" s="3">
        <v>4193.2</v>
      </c>
      <c r="E135" s="3">
        <v>0</v>
      </c>
      <c r="F135" s="3">
        <f t="shared" si="26"/>
        <v>15722419.215417648</v>
      </c>
      <c r="G135" s="3">
        <f t="shared" si="27"/>
        <v>0</v>
      </c>
      <c r="H135" s="3">
        <f t="shared" si="28"/>
        <v>4193.2</v>
      </c>
      <c r="I135" s="3"/>
      <c r="J135" s="26">
        <v>1667.4</v>
      </c>
      <c r="K135" s="26">
        <v>0</v>
      </c>
      <c r="L135" s="26">
        <f t="shared" si="31"/>
        <v>1667.4</v>
      </c>
      <c r="M135" s="12"/>
      <c r="N135" s="11">
        <v>9431.817449572776</v>
      </c>
      <c r="O135" s="11">
        <v>9431.82</v>
      </c>
      <c r="P135" s="11">
        <v>6690.34</v>
      </c>
      <c r="Q135" s="11"/>
      <c r="R135" s="11">
        <f t="shared" si="29"/>
        <v>-2.51</v>
      </c>
      <c r="S135" s="11">
        <v>-1.78</v>
      </c>
      <c r="U135" s="22">
        <f t="shared" si="33"/>
        <v>9429.3</v>
      </c>
      <c r="V135" s="22">
        <f t="shared" si="32"/>
        <v>9429.31</v>
      </c>
      <c r="W135" s="22">
        <f t="shared" si="30"/>
        <v>6688.56</v>
      </c>
      <c r="Y135" s="11"/>
      <c r="Z135" s="11"/>
      <c r="AA135" s="11"/>
      <c r="AB135" s="11"/>
    </row>
    <row r="136" spans="1:28" ht="12.75">
      <c r="A136" s="1" t="s">
        <v>47</v>
      </c>
      <c r="B136" s="1" t="s">
        <v>50</v>
      </c>
      <c r="C136" s="11">
        <v>2269654.7000867208</v>
      </c>
      <c r="D136" s="3">
        <v>605.16</v>
      </c>
      <c r="E136" s="3">
        <v>0</v>
      </c>
      <c r="F136" s="3">
        <f t="shared" si="26"/>
        <v>2269049.5400867206</v>
      </c>
      <c r="G136" s="3">
        <f t="shared" si="27"/>
        <v>5.34</v>
      </c>
      <c r="H136" s="3">
        <f t="shared" si="28"/>
        <v>599.8199999999999</v>
      </c>
      <c r="I136" s="3"/>
      <c r="J136" s="26">
        <v>202.39999999999998</v>
      </c>
      <c r="K136" s="26">
        <v>3</v>
      </c>
      <c r="L136" s="26">
        <f t="shared" si="31"/>
        <v>199.39999999999998</v>
      </c>
      <c r="M136" s="12"/>
      <c r="N136" s="11">
        <v>11213.708992523325</v>
      </c>
      <c r="O136" s="11">
        <v>11281.76</v>
      </c>
      <c r="P136" s="11">
        <v>6690.34</v>
      </c>
      <c r="Q136" s="11"/>
      <c r="R136" s="11">
        <f t="shared" si="29"/>
        <v>-3.01</v>
      </c>
      <c r="S136" s="11">
        <v>-1.78</v>
      </c>
      <c r="U136" s="22">
        <f t="shared" si="33"/>
        <v>11210.72</v>
      </c>
      <c r="V136" s="22">
        <f t="shared" si="32"/>
        <v>11278.75</v>
      </c>
      <c r="W136" s="22">
        <f t="shared" si="30"/>
        <v>6688.56</v>
      </c>
      <c r="Y136" s="11"/>
      <c r="Z136" s="11"/>
      <c r="AA136" s="11"/>
      <c r="AB136" s="11"/>
    </row>
    <row r="137" spans="1:28" ht="12.75">
      <c r="A137" s="1" t="s">
        <v>47</v>
      </c>
      <c r="B137" s="1" t="s">
        <v>49</v>
      </c>
      <c r="C137" s="11">
        <v>11200998.12551536</v>
      </c>
      <c r="D137" s="3">
        <v>2986.53</v>
      </c>
      <c r="E137" s="3">
        <v>0</v>
      </c>
      <c r="F137" s="3">
        <f t="shared" si="26"/>
        <v>11198011.595515361</v>
      </c>
      <c r="G137" s="3">
        <f t="shared" si="27"/>
        <v>12.46</v>
      </c>
      <c r="H137" s="3">
        <f t="shared" si="28"/>
        <v>2974.07</v>
      </c>
      <c r="I137" s="3"/>
      <c r="J137" s="26">
        <v>1526.1</v>
      </c>
      <c r="K137" s="26">
        <v>7</v>
      </c>
      <c r="L137" s="26">
        <f t="shared" si="31"/>
        <v>1519.1</v>
      </c>
      <c r="M137" s="12"/>
      <c r="N137" s="11">
        <v>7339.622649574314</v>
      </c>
      <c r="O137" s="11">
        <v>7342.61</v>
      </c>
      <c r="P137" s="11">
        <v>6690.34</v>
      </c>
      <c r="Q137" s="11"/>
      <c r="R137" s="11">
        <f t="shared" si="29"/>
        <v>-1.96</v>
      </c>
      <c r="S137" s="11">
        <v>-1.78</v>
      </c>
      <c r="U137" s="22">
        <f t="shared" si="33"/>
        <v>7337.67</v>
      </c>
      <c r="V137" s="22">
        <f t="shared" si="32"/>
        <v>7340.65</v>
      </c>
      <c r="W137" s="22">
        <f t="shared" si="30"/>
        <v>6688.56</v>
      </c>
      <c r="Y137" s="11"/>
      <c r="Z137" s="11"/>
      <c r="AA137" s="11"/>
      <c r="AB137" s="11"/>
    </row>
    <row r="138" spans="1:28" ht="12.75">
      <c r="A138" s="1" t="s">
        <v>47</v>
      </c>
      <c r="B138" s="1" t="s">
        <v>48</v>
      </c>
      <c r="C138" s="11">
        <v>2608847.516538212</v>
      </c>
      <c r="D138" s="3">
        <v>695.6</v>
      </c>
      <c r="E138" s="3">
        <v>0</v>
      </c>
      <c r="F138" s="3">
        <f t="shared" si="26"/>
        <v>2608151.916538212</v>
      </c>
      <c r="G138" s="3">
        <f t="shared" si="27"/>
        <v>0</v>
      </c>
      <c r="H138" s="3">
        <f t="shared" si="28"/>
        <v>695.6</v>
      </c>
      <c r="I138" s="3"/>
      <c r="J138" s="26">
        <v>275.1</v>
      </c>
      <c r="K138" s="26">
        <v>0</v>
      </c>
      <c r="L138" s="26">
        <f t="shared" si="31"/>
        <v>275.1</v>
      </c>
      <c r="M138" s="12"/>
      <c r="N138" s="11">
        <v>9483.269780218872</v>
      </c>
      <c r="O138" s="11">
        <v>9483.27</v>
      </c>
      <c r="P138" s="11">
        <v>6690.34</v>
      </c>
      <c r="Q138" s="11"/>
      <c r="R138" s="11">
        <f t="shared" si="29"/>
        <v>-2.53</v>
      </c>
      <c r="S138" s="11">
        <v>-1.78</v>
      </c>
      <c r="U138" s="22">
        <f t="shared" si="33"/>
        <v>9480.74</v>
      </c>
      <c r="V138" s="22">
        <f t="shared" si="32"/>
        <v>9480.74</v>
      </c>
      <c r="W138" s="22">
        <f t="shared" si="30"/>
        <v>6688.56</v>
      </c>
      <c r="Y138" s="11"/>
      <c r="Z138" s="11"/>
      <c r="AA138" s="11"/>
      <c r="AB138" s="11"/>
    </row>
    <row r="139" spans="1:28" ht="12.75">
      <c r="A139" s="1" t="s">
        <v>47</v>
      </c>
      <c r="B139" s="1" t="s">
        <v>46</v>
      </c>
      <c r="C139" s="11">
        <v>2488660.0006039054</v>
      </c>
      <c r="D139" s="3">
        <v>663.55</v>
      </c>
      <c r="E139" s="3">
        <v>0</v>
      </c>
      <c r="F139" s="3">
        <f t="shared" si="26"/>
        <v>2487996.4506039056</v>
      </c>
      <c r="G139" s="3">
        <f t="shared" si="27"/>
        <v>3.56</v>
      </c>
      <c r="H139" s="3">
        <f t="shared" si="28"/>
        <v>659.99</v>
      </c>
      <c r="I139" s="3"/>
      <c r="J139" s="26">
        <v>242.4</v>
      </c>
      <c r="K139" s="26">
        <v>2</v>
      </c>
      <c r="L139" s="26">
        <f t="shared" si="31"/>
        <v>240.4</v>
      </c>
      <c r="M139" s="12"/>
      <c r="N139" s="11">
        <v>10266.74917740885</v>
      </c>
      <c r="O139" s="11">
        <v>10296.5</v>
      </c>
      <c r="P139" s="11">
        <v>6690.34</v>
      </c>
      <c r="Q139" s="11"/>
      <c r="R139" s="11">
        <f t="shared" si="29"/>
        <v>-2.75</v>
      </c>
      <c r="S139" s="11">
        <v>-1.78</v>
      </c>
      <c r="U139" s="22">
        <f t="shared" si="33"/>
        <v>10264.01</v>
      </c>
      <c r="V139" s="22">
        <f t="shared" si="32"/>
        <v>10293.75</v>
      </c>
      <c r="W139" s="22">
        <f t="shared" si="30"/>
        <v>6688.56</v>
      </c>
      <c r="Y139" s="11"/>
      <c r="Z139" s="11"/>
      <c r="AA139" s="11"/>
      <c r="AB139" s="11"/>
    </row>
    <row r="140" spans="1:28" ht="12.75">
      <c r="A140" s="1" t="s">
        <v>44</v>
      </c>
      <c r="B140" s="1" t="s">
        <v>45</v>
      </c>
      <c r="C140" s="11">
        <v>123467985.16680847</v>
      </c>
      <c r="D140" s="3">
        <v>32920.41</v>
      </c>
      <c r="E140" s="3">
        <v>0</v>
      </c>
      <c r="F140" s="3">
        <f t="shared" si="26"/>
        <v>123435064.75680847</v>
      </c>
      <c r="G140" s="3">
        <f t="shared" si="27"/>
        <v>3.56</v>
      </c>
      <c r="H140" s="3">
        <f t="shared" si="28"/>
        <v>32916.850000000006</v>
      </c>
      <c r="I140" s="3"/>
      <c r="J140" s="26">
        <v>16975.4</v>
      </c>
      <c r="K140" s="26">
        <v>2</v>
      </c>
      <c r="L140" s="26">
        <f t="shared" si="31"/>
        <v>16973.4</v>
      </c>
      <c r="M140" s="12"/>
      <c r="N140" s="11">
        <v>7273.348409465094</v>
      </c>
      <c r="O140" s="11">
        <v>7273.42</v>
      </c>
      <c r="P140" s="11">
        <v>6690.34</v>
      </c>
      <c r="Q140" s="11"/>
      <c r="R140" s="11">
        <f t="shared" si="29"/>
        <v>-1.94</v>
      </c>
      <c r="S140" s="11">
        <v>-1.78</v>
      </c>
      <c r="U140" s="22">
        <f t="shared" si="33"/>
        <v>7271.41</v>
      </c>
      <c r="V140" s="22">
        <f t="shared" si="32"/>
        <v>7271.48</v>
      </c>
      <c r="W140" s="22">
        <f t="shared" si="30"/>
        <v>6688.56</v>
      </c>
      <c r="Y140" s="11"/>
      <c r="Z140" s="11"/>
      <c r="AA140" s="11"/>
      <c r="AB140" s="11"/>
    </row>
    <row r="141" spans="1:28" ht="12.75">
      <c r="A141" s="1" t="s">
        <v>44</v>
      </c>
      <c r="B141" s="1" t="s">
        <v>43</v>
      </c>
      <c r="C141" s="11">
        <v>63550113.83121742</v>
      </c>
      <c r="D141" s="3">
        <v>16944.42</v>
      </c>
      <c r="E141" s="3">
        <v>0</v>
      </c>
      <c r="F141" s="3">
        <f t="shared" si="26"/>
        <v>63533169.41121742</v>
      </c>
      <c r="G141" s="3">
        <f t="shared" si="27"/>
        <v>16.02</v>
      </c>
      <c r="H141" s="3">
        <f t="shared" si="28"/>
        <v>16928.399999999998</v>
      </c>
      <c r="I141" s="3"/>
      <c r="J141" s="26">
        <v>9157.3</v>
      </c>
      <c r="K141" s="26">
        <v>9</v>
      </c>
      <c r="L141" s="26">
        <f t="shared" si="31"/>
        <v>9148.3</v>
      </c>
      <c r="M141" s="12"/>
      <c r="N141" s="11">
        <v>6939.8309361075235</v>
      </c>
      <c r="O141" s="11">
        <v>6940.08</v>
      </c>
      <c r="P141" s="11">
        <v>6690.34</v>
      </c>
      <c r="Q141" s="11"/>
      <c r="R141" s="11">
        <f t="shared" si="29"/>
        <v>-1.85</v>
      </c>
      <c r="S141" s="11">
        <v>-1.78</v>
      </c>
      <c r="U141" s="22">
        <f t="shared" si="33"/>
        <v>6937.98</v>
      </c>
      <c r="V141" s="22">
        <f t="shared" si="32"/>
        <v>6938.23</v>
      </c>
      <c r="W141" s="22">
        <f t="shared" si="30"/>
        <v>6688.56</v>
      </c>
      <c r="Y141" s="11"/>
      <c r="Z141" s="11"/>
      <c r="AA141" s="11"/>
      <c r="AB141" s="11"/>
    </row>
    <row r="142" spans="1:28" ht="12.75">
      <c r="A142" s="1" t="s">
        <v>41</v>
      </c>
      <c r="B142" s="1" t="s">
        <v>42</v>
      </c>
      <c r="C142" s="11">
        <v>4890593.513655222</v>
      </c>
      <c r="D142" s="3">
        <v>1304.57</v>
      </c>
      <c r="E142" s="3">
        <v>0</v>
      </c>
      <c r="F142" s="3">
        <f t="shared" si="26"/>
        <v>4889288.943655222</v>
      </c>
      <c r="G142" s="3">
        <f t="shared" si="27"/>
        <v>0</v>
      </c>
      <c r="H142" s="3">
        <f t="shared" si="28"/>
        <v>1304.57</v>
      </c>
      <c r="I142" s="3"/>
      <c r="J142" s="26">
        <v>645.3</v>
      </c>
      <c r="K142" s="26">
        <v>0</v>
      </c>
      <c r="L142" s="26">
        <f t="shared" si="31"/>
        <v>645.3</v>
      </c>
      <c r="M142" s="12"/>
      <c r="N142" s="11">
        <v>7578.79050620676</v>
      </c>
      <c r="O142" s="11">
        <v>7578.79</v>
      </c>
      <c r="P142" s="11">
        <v>6690.34</v>
      </c>
      <c r="Q142" s="11"/>
      <c r="R142" s="11">
        <f t="shared" si="29"/>
        <v>-2.02</v>
      </c>
      <c r="S142" s="11">
        <v>-1.78</v>
      </c>
      <c r="U142" s="22">
        <f t="shared" si="33"/>
        <v>7576.77</v>
      </c>
      <c r="V142" s="22">
        <f t="shared" si="32"/>
        <v>7576.77</v>
      </c>
      <c r="W142" s="22">
        <f t="shared" si="30"/>
        <v>6688.56</v>
      </c>
      <c r="Y142" s="11"/>
      <c r="Z142" s="11"/>
      <c r="AA142" s="11"/>
      <c r="AB142" s="11"/>
    </row>
    <row r="143" spans="1:28" ht="12.75">
      <c r="A143" s="1" t="s">
        <v>41</v>
      </c>
      <c r="B143" s="1" t="s">
        <v>40</v>
      </c>
      <c r="C143" s="11">
        <v>3824011.0136188064</v>
      </c>
      <c r="D143" s="3">
        <v>1019.6</v>
      </c>
      <c r="E143" s="3">
        <v>0</v>
      </c>
      <c r="F143" s="3">
        <f t="shared" si="26"/>
        <v>3822991.4136188063</v>
      </c>
      <c r="G143" s="3">
        <f t="shared" si="27"/>
        <v>0</v>
      </c>
      <c r="H143" s="3">
        <f t="shared" si="28"/>
        <v>1019.6</v>
      </c>
      <c r="I143" s="3"/>
      <c r="J143" s="26">
        <v>494.8</v>
      </c>
      <c r="K143" s="26">
        <v>0</v>
      </c>
      <c r="L143" s="26">
        <f t="shared" si="31"/>
        <v>494.8</v>
      </c>
      <c r="M143" s="12"/>
      <c r="N143" s="11">
        <v>7728.397359779317</v>
      </c>
      <c r="O143" s="11">
        <v>7728.4</v>
      </c>
      <c r="P143" s="11">
        <v>6690.34</v>
      </c>
      <c r="Q143" s="11"/>
      <c r="R143" s="11">
        <f t="shared" si="29"/>
        <v>-2.06</v>
      </c>
      <c r="S143" s="11">
        <v>-1.78</v>
      </c>
      <c r="U143" s="22">
        <f t="shared" si="33"/>
        <v>7726.34</v>
      </c>
      <c r="V143" s="22">
        <f t="shared" si="32"/>
        <v>7726.34</v>
      </c>
      <c r="W143" s="22">
        <f t="shared" si="30"/>
        <v>6688.56</v>
      </c>
      <c r="Y143" s="11"/>
      <c r="Z143" s="11"/>
      <c r="AA143" s="11"/>
      <c r="AB143" s="11"/>
    </row>
    <row r="144" spans="1:28" ht="12.75">
      <c r="A144" s="1" t="s">
        <v>37</v>
      </c>
      <c r="B144" s="1" t="s">
        <v>39</v>
      </c>
      <c r="C144" s="11">
        <v>3754274.3836472174</v>
      </c>
      <c r="D144" s="3">
        <v>1001.01</v>
      </c>
      <c r="E144" s="3">
        <v>0</v>
      </c>
      <c r="F144" s="3">
        <f t="shared" si="26"/>
        <v>3753273.3736472176</v>
      </c>
      <c r="G144" s="3">
        <f t="shared" si="27"/>
        <v>6.23</v>
      </c>
      <c r="H144" s="3">
        <f t="shared" si="28"/>
        <v>994.78</v>
      </c>
      <c r="I144" s="3"/>
      <c r="J144" s="26">
        <v>470</v>
      </c>
      <c r="K144" s="26">
        <v>3.5</v>
      </c>
      <c r="L144" s="26">
        <f t="shared" si="31"/>
        <v>466.5</v>
      </c>
      <c r="M144" s="12"/>
      <c r="N144" s="11">
        <v>7987.817837547271</v>
      </c>
      <c r="O144" s="11">
        <v>7997.55</v>
      </c>
      <c r="P144" s="11">
        <v>6690.34</v>
      </c>
      <c r="Q144" s="11"/>
      <c r="R144" s="11">
        <f t="shared" si="29"/>
        <v>-2.13</v>
      </c>
      <c r="S144" s="11">
        <v>-1.78</v>
      </c>
      <c r="U144" s="22">
        <f t="shared" si="33"/>
        <v>7985.69</v>
      </c>
      <c r="V144" s="22">
        <f t="shared" si="32"/>
        <v>7995.42</v>
      </c>
      <c r="W144" s="22">
        <f t="shared" si="30"/>
        <v>6688.56</v>
      </c>
      <c r="Y144" s="11"/>
      <c r="Z144" s="11"/>
      <c r="AA144" s="11"/>
      <c r="AB144" s="11"/>
    </row>
    <row r="145" spans="1:28" ht="12.75">
      <c r="A145" s="1" t="s">
        <v>37</v>
      </c>
      <c r="B145" s="1" t="s">
        <v>38</v>
      </c>
      <c r="C145" s="11">
        <v>8349956.152823182</v>
      </c>
      <c r="D145" s="3">
        <v>2226.36</v>
      </c>
      <c r="E145" s="3">
        <v>0</v>
      </c>
      <c r="F145" s="3">
        <f t="shared" si="26"/>
        <v>8347729.7928231815</v>
      </c>
      <c r="G145" s="3">
        <f t="shared" si="27"/>
        <v>171.77</v>
      </c>
      <c r="H145" s="3">
        <f t="shared" si="28"/>
        <v>2054.59</v>
      </c>
      <c r="I145" s="3"/>
      <c r="J145" s="26">
        <v>1115.7</v>
      </c>
      <c r="K145" s="26">
        <v>96.5</v>
      </c>
      <c r="L145" s="26">
        <f t="shared" si="31"/>
        <v>1019.2</v>
      </c>
      <c r="M145" s="12"/>
      <c r="N145" s="11">
        <v>7484.051405237234</v>
      </c>
      <c r="O145" s="11">
        <v>7559.2</v>
      </c>
      <c r="P145" s="11">
        <v>6690.34</v>
      </c>
      <c r="Q145" s="11"/>
      <c r="R145" s="11">
        <f t="shared" si="29"/>
        <v>-2.02</v>
      </c>
      <c r="S145" s="11">
        <v>-1.78</v>
      </c>
      <c r="U145" s="22">
        <f t="shared" si="33"/>
        <v>7482.06</v>
      </c>
      <c r="V145" s="22">
        <f t="shared" si="32"/>
        <v>7557.18</v>
      </c>
      <c r="W145" s="22">
        <f t="shared" si="30"/>
        <v>6688.56</v>
      </c>
      <c r="Y145" s="11"/>
      <c r="Z145" s="11"/>
      <c r="AA145" s="11"/>
      <c r="AB145" s="11"/>
    </row>
    <row r="146" spans="1:28" ht="12.75">
      <c r="A146" s="1" t="s">
        <v>37</v>
      </c>
      <c r="B146" s="1" t="s">
        <v>36</v>
      </c>
      <c r="C146" s="11">
        <v>3480882.365411381</v>
      </c>
      <c r="D146" s="3">
        <v>928.11</v>
      </c>
      <c r="E146" s="3">
        <v>0</v>
      </c>
      <c r="F146" s="3">
        <f t="shared" si="26"/>
        <v>3479954.255411381</v>
      </c>
      <c r="G146" s="3">
        <f t="shared" si="27"/>
        <v>5.34</v>
      </c>
      <c r="H146" s="3">
        <f t="shared" si="28"/>
        <v>922.77</v>
      </c>
      <c r="I146" s="3"/>
      <c r="J146" s="26">
        <v>440.2</v>
      </c>
      <c r="K146" s="26">
        <v>3</v>
      </c>
      <c r="L146" s="26">
        <f t="shared" si="31"/>
        <v>437.2</v>
      </c>
      <c r="M146" s="12"/>
      <c r="N146" s="11">
        <v>7907.501965950433</v>
      </c>
      <c r="O146" s="11">
        <v>7915.85</v>
      </c>
      <c r="P146" s="11">
        <v>6690.34</v>
      </c>
      <c r="Q146" s="11"/>
      <c r="R146" s="11">
        <f t="shared" si="29"/>
        <v>-2.11</v>
      </c>
      <c r="S146" s="11">
        <v>-1.78</v>
      </c>
      <c r="U146" s="22">
        <f t="shared" si="33"/>
        <v>7905.39</v>
      </c>
      <c r="V146" s="22">
        <f t="shared" si="32"/>
        <v>7913.74</v>
      </c>
      <c r="W146" s="22">
        <f t="shared" si="30"/>
        <v>6688.56</v>
      </c>
      <c r="Y146" s="11"/>
      <c r="Z146" s="11"/>
      <c r="AA146" s="11"/>
      <c r="AB146" s="11"/>
    </row>
    <row r="147" spans="1:28" ht="12.75">
      <c r="A147" s="1" t="s">
        <v>33</v>
      </c>
      <c r="B147" s="1" t="s">
        <v>35</v>
      </c>
      <c r="C147" s="11">
        <v>3546204.6383053125</v>
      </c>
      <c r="D147" s="3">
        <v>945.53</v>
      </c>
      <c r="E147" s="3">
        <v>0</v>
      </c>
      <c r="F147" s="3">
        <f t="shared" si="26"/>
        <v>3545259.1083053127</v>
      </c>
      <c r="G147" s="3">
        <f t="shared" si="27"/>
        <v>0</v>
      </c>
      <c r="H147" s="3">
        <f t="shared" si="28"/>
        <v>945.53</v>
      </c>
      <c r="I147" s="3"/>
      <c r="J147" s="26">
        <v>372.09999999999997</v>
      </c>
      <c r="K147" s="26">
        <v>0</v>
      </c>
      <c r="L147" s="26">
        <f t="shared" si="31"/>
        <v>372.09999999999997</v>
      </c>
      <c r="M147" s="12"/>
      <c r="N147" s="11">
        <v>9530.246273327903</v>
      </c>
      <c r="O147" s="11">
        <v>9530.25</v>
      </c>
      <c r="P147" s="11">
        <v>6690.34</v>
      </c>
      <c r="Q147" s="11"/>
      <c r="R147" s="11">
        <f t="shared" si="29"/>
        <v>-2.54</v>
      </c>
      <c r="S147" s="11">
        <v>-1.78</v>
      </c>
      <c r="U147" s="22">
        <f t="shared" si="33"/>
        <v>9527.71</v>
      </c>
      <c r="V147" s="22">
        <f t="shared" si="32"/>
        <v>9527.71</v>
      </c>
      <c r="W147" s="22">
        <f t="shared" si="30"/>
        <v>6688.56</v>
      </c>
      <c r="Y147" s="11"/>
      <c r="Z147" s="11"/>
      <c r="AA147" s="11"/>
      <c r="AB147" s="11"/>
    </row>
    <row r="148" spans="1:28" ht="12.75">
      <c r="A148" s="1" t="s">
        <v>33</v>
      </c>
      <c r="B148" s="1" t="s">
        <v>34</v>
      </c>
      <c r="C148" s="11">
        <v>18069664.654193603</v>
      </c>
      <c r="D148" s="3">
        <v>4817.93</v>
      </c>
      <c r="E148" s="3">
        <v>0</v>
      </c>
      <c r="F148" s="3">
        <f t="shared" si="26"/>
        <v>18064846.724193603</v>
      </c>
      <c r="G148" s="3">
        <f t="shared" si="27"/>
        <v>0</v>
      </c>
      <c r="H148" s="3">
        <f t="shared" si="28"/>
        <v>4817.93</v>
      </c>
      <c r="I148" s="3"/>
      <c r="J148" s="26">
        <v>2470.5</v>
      </c>
      <c r="K148" s="26">
        <v>0</v>
      </c>
      <c r="L148" s="26">
        <f t="shared" si="31"/>
        <v>2470.5</v>
      </c>
      <c r="M148" s="12"/>
      <c r="N148" s="11">
        <v>7314.173104308279</v>
      </c>
      <c r="O148" s="11">
        <v>7314.17</v>
      </c>
      <c r="P148" s="11">
        <v>6690.34</v>
      </c>
      <c r="Q148" s="11"/>
      <c r="R148" s="11">
        <f t="shared" si="29"/>
        <v>-1.95</v>
      </c>
      <c r="S148" s="11">
        <v>-1.78</v>
      </c>
      <c r="U148" s="22">
        <f t="shared" si="33"/>
        <v>7312.22</v>
      </c>
      <c r="V148" s="22">
        <f t="shared" si="32"/>
        <v>7312.22</v>
      </c>
      <c r="W148" s="22">
        <f t="shared" si="30"/>
        <v>6688.56</v>
      </c>
      <c r="Y148" s="11"/>
      <c r="Z148" s="11"/>
      <c r="AA148" s="11"/>
      <c r="AB148" s="11"/>
    </row>
    <row r="149" spans="1:28" ht="12.75">
      <c r="A149" s="1" t="s">
        <v>33</v>
      </c>
      <c r="B149" s="1" t="s">
        <v>32</v>
      </c>
      <c r="C149" s="11">
        <v>3509718.0545986705</v>
      </c>
      <c r="D149" s="3">
        <v>935.8</v>
      </c>
      <c r="E149" s="3">
        <v>0</v>
      </c>
      <c r="F149" s="3">
        <f t="shared" si="26"/>
        <v>3508782.2545986706</v>
      </c>
      <c r="G149" s="3">
        <f t="shared" si="27"/>
        <v>0</v>
      </c>
      <c r="H149" s="3">
        <f t="shared" si="28"/>
        <v>935.8</v>
      </c>
      <c r="I149" s="3"/>
      <c r="J149" s="26">
        <v>360.6</v>
      </c>
      <c r="K149" s="26">
        <v>0</v>
      </c>
      <c r="L149" s="26">
        <f t="shared" si="31"/>
        <v>360.6</v>
      </c>
      <c r="M149" s="12"/>
      <c r="N149" s="11">
        <v>9732.99515973009</v>
      </c>
      <c r="O149" s="11">
        <v>9733</v>
      </c>
      <c r="P149" s="11">
        <v>6690.34</v>
      </c>
      <c r="Q149" s="11"/>
      <c r="R149" s="11">
        <f t="shared" si="29"/>
        <v>-2.6</v>
      </c>
      <c r="S149" s="11">
        <v>-1.78</v>
      </c>
      <c r="U149" s="22">
        <f t="shared" si="33"/>
        <v>9730.4</v>
      </c>
      <c r="V149" s="22">
        <f t="shared" si="32"/>
        <v>9730.4</v>
      </c>
      <c r="W149" s="22">
        <f t="shared" si="30"/>
        <v>6688.56</v>
      </c>
      <c r="Y149" s="11"/>
      <c r="Z149" s="11"/>
      <c r="AA149" s="11"/>
      <c r="AB149" s="11"/>
    </row>
    <row r="150" spans="1:28" ht="12.75">
      <c r="A150" s="1" t="s">
        <v>30</v>
      </c>
      <c r="B150" s="1" t="s">
        <v>208</v>
      </c>
      <c r="C150" s="11">
        <v>1687082.9245553792</v>
      </c>
      <c r="D150" s="3">
        <v>449.83</v>
      </c>
      <c r="E150" s="3">
        <v>0</v>
      </c>
      <c r="F150" s="3">
        <f t="shared" si="26"/>
        <v>1686633.0945553791</v>
      </c>
      <c r="G150" s="3">
        <f t="shared" si="27"/>
        <v>0</v>
      </c>
      <c r="H150" s="3">
        <f t="shared" si="28"/>
        <v>449.83</v>
      </c>
      <c r="I150" s="3"/>
      <c r="J150" s="26">
        <v>126</v>
      </c>
      <c r="K150" s="26">
        <v>0</v>
      </c>
      <c r="L150" s="26">
        <f t="shared" si="31"/>
        <v>126</v>
      </c>
      <c r="M150" s="12"/>
      <c r="N150" s="11">
        <v>13389.547020280786</v>
      </c>
      <c r="O150" s="11">
        <v>13389.55</v>
      </c>
      <c r="P150" s="11">
        <v>6690.34</v>
      </c>
      <c r="Q150" s="11"/>
      <c r="R150" s="11">
        <f t="shared" si="29"/>
        <v>-3.57</v>
      </c>
      <c r="S150" s="11">
        <v>-1.78</v>
      </c>
      <c r="U150" s="22">
        <f t="shared" si="33"/>
        <v>13385.98</v>
      </c>
      <c r="V150" s="22">
        <f t="shared" si="32"/>
        <v>13385.98</v>
      </c>
      <c r="W150" s="22">
        <f t="shared" si="30"/>
        <v>6688.56</v>
      </c>
      <c r="Y150" s="11"/>
      <c r="Z150" s="11"/>
      <c r="AA150" s="11"/>
      <c r="AB150" s="11"/>
    </row>
    <row r="151" spans="1:28" ht="12.75">
      <c r="A151" s="1" t="s">
        <v>30</v>
      </c>
      <c r="B151" s="1" t="s">
        <v>31</v>
      </c>
      <c r="C151" s="11">
        <v>2602091.107193604</v>
      </c>
      <c r="D151" s="3">
        <v>693.8</v>
      </c>
      <c r="E151" s="3">
        <v>0</v>
      </c>
      <c r="F151" s="3">
        <f t="shared" si="26"/>
        <v>2601397.3071936043</v>
      </c>
      <c r="G151" s="3">
        <f t="shared" si="27"/>
        <v>0</v>
      </c>
      <c r="H151" s="3">
        <f t="shared" si="28"/>
        <v>693.8</v>
      </c>
      <c r="I151" s="3"/>
      <c r="J151" s="26">
        <v>195.5</v>
      </c>
      <c r="K151" s="26">
        <v>0</v>
      </c>
      <c r="L151" s="26">
        <f t="shared" si="31"/>
        <v>195.5</v>
      </c>
      <c r="M151" s="12"/>
      <c r="N151" s="11">
        <v>13309.928937051684</v>
      </c>
      <c r="O151" s="11">
        <v>13309.93</v>
      </c>
      <c r="P151" s="11">
        <v>6690.34</v>
      </c>
      <c r="Q151" s="11"/>
      <c r="R151" s="11">
        <f t="shared" si="29"/>
        <v>-3.55</v>
      </c>
      <c r="S151" s="11">
        <v>-1.78</v>
      </c>
      <c r="U151" s="22">
        <f t="shared" si="33"/>
        <v>13306.38</v>
      </c>
      <c r="V151" s="22">
        <f t="shared" si="32"/>
        <v>13306.38</v>
      </c>
      <c r="W151" s="22">
        <f t="shared" si="30"/>
        <v>6688.56</v>
      </c>
      <c r="Y151" s="11"/>
      <c r="Z151" s="11"/>
      <c r="AA151" s="11"/>
      <c r="AB151" s="11"/>
    </row>
    <row r="152" spans="1:28" ht="12.75">
      <c r="A152" s="1" t="s">
        <v>30</v>
      </c>
      <c r="B152" s="1" t="s">
        <v>29</v>
      </c>
      <c r="C152" s="11">
        <v>5393265.359071735</v>
      </c>
      <c r="D152" s="3">
        <v>1438.01</v>
      </c>
      <c r="E152" s="3">
        <v>0</v>
      </c>
      <c r="F152" s="3">
        <f t="shared" si="26"/>
        <v>5391827.3490717355</v>
      </c>
      <c r="G152" s="3">
        <f t="shared" si="27"/>
        <v>1.78</v>
      </c>
      <c r="H152" s="3">
        <f t="shared" si="28"/>
        <v>1436.23</v>
      </c>
      <c r="I152" s="3"/>
      <c r="J152" s="26">
        <v>650.6</v>
      </c>
      <c r="K152" s="26">
        <v>1</v>
      </c>
      <c r="L152" s="26">
        <f t="shared" si="31"/>
        <v>649.6</v>
      </c>
      <c r="M152" s="12"/>
      <c r="N152" s="11">
        <v>8289.679309978073</v>
      </c>
      <c r="O152" s="11">
        <v>8292.14</v>
      </c>
      <c r="P152" s="11">
        <v>6690.34</v>
      </c>
      <c r="Q152" s="11"/>
      <c r="R152" s="11">
        <f t="shared" si="29"/>
        <v>-2.21</v>
      </c>
      <c r="S152" s="11">
        <v>-1.78</v>
      </c>
      <c r="U152" s="22">
        <f t="shared" si="33"/>
        <v>8287.47</v>
      </c>
      <c r="V152" s="22">
        <f t="shared" si="32"/>
        <v>8289.93</v>
      </c>
      <c r="W152" s="22">
        <f t="shared" si="30"/>
        <v>6688.56</v>
      </c>
      <c r="Y152" s="11"/>
      <c r="Z152" s="11"/>
      <c r="AA152" s="11"/>
      <c r="AB152" s="11"/>
    </row>
    <row r="153" spans="1:28" ht="12.75">
      <c r="A153" s="1" t="s">
        <v>28</v>
      </c>
      <c r="B153" s="1" t="s">
        <v>27</v>
      </c>
      <c r="C153" s="11">
        <v>1049609.976687584</v>
      </c>
      <c r="D153" s="3">
        <v>279.86</v>
      </c>
      <c r="E153" s="3">
        <v>0</v>
      </c>
      <c r="F153" s="3">
        <f t="shared" si="26"/>
        <v>1049330.116687584</v>
      </c>
      <c r="G153" s="3">
        <f t="shared" si="27"/>
        <v>0</v>
      </c>
      <c r="H153" s="3">
        <f t="shared" si="28"/>
        <v>279.86</v>
      </c>
      <c r="I153" s="3"/>
      <c r="J153" s="26">
        <v>67.3</v>
      </c>
      <c r="K153" s="26">
        <v>0</v>
      </c>
      <c r="L153" s="26">
        <f t="shared" si="31"/>
        <v>67.3</v>
      </c>
      <c r="M153" s="12"/>
      <c r="N153" s="11">
        <v>15595.98776653171</v>
      </c>
      <c r="O153" s="11">
        <v>15595.99</v>
      </c>
      <c r="P153" s="11">
        <v>6690.34</v>
      </c>
      <c r="Q153" s="11"/>
      <c r="R153" s="11">
        <f t="shared" si="29"/>
        <v>-4.16</v>
      </c>
      <c r="S153" s="11">
        <v>-1.78</v>
      </c>
      <c r="U153" s="22">
        <f t="shared" si="33"/>
        <v>15591.83</v>
      </c>
      <c r="V153" s="22">
        <f t="shared" si="32"/>
        <v>15591.83</v>
      </c>
      <c r="W153" s="22">
        <f t="shared" si="30"/>
        <v>6688.56</v>
      </c>
      <c r="Y153" s="11"/>
      <c r="Z153" s="11"/>
      <c r="AA153" s="11"/>
      <c r="AB153" s="11"/>
    </row>
    <row r="154" spans="1:28" ht="12.75">
      <c r="A154" s="1" t="s">
        <v>25</v>
      </c>
      <c r="B154" s="1" t="s">
        <v>26</v>
      </c>
      <c r="C154" s="11">
        <v>8719644.30097958</v>
      </c>
      <c r="D154" s="3">
        <v>2324.93</v>
      </c>
      <c r="E154" s="3">
        <v>0</v>
      </c>
      <c r="F154" s="3">
        <f t="shared" si="26"/>
        <v>8717319.370979581</v>
      </c>
      <c r="G154" s="3">
        <f t="shared" si="27"/>
        <v>0</v>
      </c>
      <c r="H154" s="3">
        <f t="shared" si="28"/>
        <v>2324.93</v>
      </c>
      <c r="I154" s="3"/>
      <c r="J154" s="26">
        <v>895.6</v>
      </c>
      <c r="K154" s="26">
        <v>0</v>
      </c>
      <c r="L154" s="26">
        <f t="shared" si="31"/>
        <v>895.6</v>
      </c>
      <c r="M154" s="12"/>
      <c r="N154" s="11">
        <v>9736.092341424275</v>
      </c>
      <c r="O154" s="11">
        <v>9736.09</v>
      </c>
      <c r="P154" s="11">
        <v>6690.34</v>
      </c>
      <c r="Q154" s="11"/>
      <c r="R154" s="11">
        <f t="shared" si="29"/>
        <v>-2.6</v>
      </c>
      <c r="S154" s="11">
        <v>-1.78</v>
      </c>
      <c r="U154" s="22">
        <f t="shared" si="33"/>
        <v>9733.5</v>
      </c>
      <c r="V154" s="22">
        <f t="shared" si="32"/>
        <v>9733.49</v>
      </c>
      <c r="W154" s="22">
        <f t="shared" si="30"/>
        <v>6688.56</v>
      </c>
      <c r="Y154" s="11"/>
      <c r="Z154" s="11"/>
      <c r="AA154" s="11"/>
      <c r="AB154" s="11"/>
    </row>
    <row r="155" spans="1:28" ht="12.75">
      <c r="A155" s="1" t="s">
        <v>25</v>
      </c>
      <c r="B155" s="1" t="s">
        <v>24</v>
      </c>
      <c r="C155" s="11">
        <v>2875982.11502017</v>
      </c>
      <c r="D155" s="3">
        <v>766.83</v>
      </c>
      <c r="E155" s="3">
        <v>0</v>
      </c>
      <c r="F155" s="3">
        <f t="shared" si="26"/>
        <v>2875215.28502017</v>
      </c>
      <c r="G155" s="3">
        <f t="shared" si="27"/>
        <v>0</v>
      </c>
      <c r="H155" s="3">
        <f t="shared" si="28"/>
        <v>766.83</v>
      </c>
      <c r="I155" s="3"/>
      <c r="J155" s="26">
        <v>258.5</v>
      </c>
      <c r="K155" s="26">
        <v>0</v>
      </c>
      <c r="L155" s="26">
        <f t="shared" si="31"/>
        <v>258.5</v>
      </c>
      <c r="M155" s="12"/>
      <c r="N155" s="11">
        <v>11125.656150948433</v>
      </c>
      <c r="O155" s="11">
        <v>11125.66</v>
      </c>
      <c r="P155" s="11">
        <v>6690.34</v>
      </c>
      <c r="Q155" s="11"/>
      <c r="R155" s="11">
        <f t="shared" si="29"/>
        <v>-2.97</v>
      </c>
      <c r="S155" s="11">
        <v>-1.78</v>
      </c>
      <c r="U155" s="22">
        <f t="shared" si="33"/>
        <v>11122.69</v>
      </c>
      <c r="V155" s="22">
        <f t="shared" si="32"/>
        <v>11122.69</v>
      </c>
      <c r="W155" s="22">
        <f t="shared" si="30"/>
        <v>6688.56</v>
      </c>
      <c r="Y155" s="11"/>
      <c r="Z155" s="11"/>
      <c r="AA155" s="11"/>
      <c r="AB155" s="11"/>
    </row>
    <row r="156" spans="1:28" ht="12.75">
      <c r="A156" s="1" t="s">
        <v>22</v>
      </c>
      <c r="B156" s="1" t="s">
        <v>23</v>
      </c>
      <c r="C156" s="11">
        <v>4576874.039102518</v>
      </c>
      <c r="D156" s="3">
        <v>1220.34</v>
      </c>
      <c r="E156" s="3">
        <v>0</v>
      </c>
      <c r="F156" s="3">
        <f t="shared" si="26"/>
        <v>4575653.699102518</v>
      </c>
      <c r="G156" s="3">
        <f t="shared" si="27"/>
        <v>676.4</v>
      </c>
      <c r="H156" s="3">
        <f t="shared" si="28"/>
        <v>543.9399999999999</v>
      </c>
      <c r="I156" s="3"/>
      <c r="J156" s="26">
        <v>631.6</v>
      </c>
      <c r="K156" s="26">
        <v>380</v>
      </c>
      <c r="L156" s="26">
        <f t="shared" si="31"/>
        <v>251.60000000000002</v>
      </c>
      <c r="M156" s="12"/>
      <c r="N156" s="11">
        <v>7246.475679389673</v>
      </c>
      <c r="O156" s="11">
        <v>8086.43</v>
      </c>
      <c r="P156" s="11">
        <v>6690.34</v>
      </c>
      <c r="Q156" s="11"/>
      <c r="R156" s="11">
        <f t="shared" si="29"/>
        <v>-2.16</v>
      </c>
      <c r="S156" s="11">
        <v>-1.78</v>
      </c>
      <c r="U156" s="22">
        <f t="shared" si="33"/>
        <v>7244.54</v>
      </c>
      <c r="V156" s="22">
        <f t="shared" si="32"/>
        <v>8084.27</v>
      </c>
      <c r="W156" s="22">
        <f t="shared" si="30"/>
        <v>6688.56</v>
      </c>
      <c r="Y156" s="11"/>
      <c r="Z156" s="11"/>
      <c r="AA156" s="11"/>
      <c r="AB156" s="11"/>
    </row>
    <row r="157" spans="1:28" ht="12.75">
      <c r="A157" s="1" t="s">
        <v>22</v>
      </c>
      <c r="B157" s="1" t="s">
        <v>209</v>
      </c>
      <c r="C157" s="11">
        <v>1784286.0068960018</v>
      </c>
      <c r="D157" s="3">
        <v>475.75</v>
      </c>
      <c r="E157" s="3">
        <v>0</v>
      </c>
      <c r="F157" s="3">
        <f t="shared" si="26"/>
        <v>1783810.2568960018</v>
      </c>
      <c r="G157" s="3">
        <f t="shared" si="27"/>
        <v>0</v>
      </c>
      <c r="H157" s="3">
        <f t="shared" si="28"/>
        <v>475.75</v>
      </c>
      <c r="I157" s="3"/>
      <c r="J157" s="26">
        <v>136.6</v>
      </c>
      <c r="K157" s="26">
        <v>0</v>
      </c>
      <c r="L157" s="26">
        <f t="shared" si="31"/>
        <v>136.6</v>
      </c>
      <c r="M157" s="12"/>
      <c r="N157" s="11">
        <v>13062.123037306017</v>
      </c>
      <c r="O157" s="11">
        <v>13062.12</v>
      </c>
      <c r="P157" s="11">
        <v>6690.34</v>
      </c>
      <c r="Q157" s="11"/>
      <c r="R157" s="11">
        <f t="shared" si="29"/>
        <v>-3.48</v>
      </c>
      <c r="S157" s="11">
        <v>-1.78</v>
      </c>
      <c r="U157" s="22">
        <f t="shared" si="33"/>
        <v>13058.64</v>
      </c>
      <c r="V157" s="22">
        <f t="shared" si="32"/>
        <v>13058.64</v>
      </c>
      <c r="W157" s="22">
        <f t="shared" si="30"/>
        <v>6688.56</v>
      </c>
      <c r="Y157" s="11"/>
      <c r="Z157" s="11"/>
      <c r="AA157" s="11"/>
      <c r="AB157" s="11"/>
    </row>
    <row r="158" spans="1:28" ht="12.75">
      <c r="A158" s="1" t="s">
        <v>21</v>
      </c>
      <c r="B158" s="1" t="s">
        <v>21</v>
      </c>
      <c r="C158" s="11">
        <v>25021389.47004351</v>
      </c>
      <c r="D158" s="3">
        <v>6671.48</v>
      </c>
      <c r="E158" s="3">
        <v>0</v>
      </c>
      <c r="F158" s="3">
        <f t="shared" si="26"/>
        <v>25014717.99004351</v>
      </c>
      <c r="G158" s="3">
        <f t="shared" si="27"/>
        <v>0</v>
      </c>
      <c r="H158" s="3">
        <f t="shared" si="28"/>
        <v>6671.48</v>
      </c>
      <c r="I158" s="3"/>
      <c r="J158" s="26">
        <v>3294.9</v>
      </c>
      <c r="K158" s="26">
        <v>0</v>
      </c>
      <c r="L158" s="26">
        <f t="shared" si="31"/>
        <v>3294.9</v>
      </c>
      <c r="M158" s="12"/>
      <c r="N158" s="11">
        <v>7593.975377111145</v>
      </c>
      <c r="O158" s="11">
        <v>7593.98</v>
      </c>
      <c r="P158" s="11">
        <v>6690.34</v>
      </c>
      <c r="Q158" s="11"/>
      <c r="R158" s="11">
        <f t="shared" si="29"/>
        <v>-2.02</v>
      </c>
      <c r="S158" s="11">
        <v>-1.78</v>
      </c>
      <c r="U158" s="22">
        <f t="shared" si="33"/>
        <v>7591.95</v>
      </c>
      <c r="V158" s="22">
        <f t="shared" si="32"/>
        <v>7591.96</v>
      </c>
      <c r="W158" s="22">
        <f t="shared" si="30"/>
        <v>6688.56</v>
      </c>
      <c r="Y158" s="11"/>
      <c r="Z158" s="11"/>
      <c r="AA158" s="11"/>
      <c r="AB158" s="11"/>
    </row>
    <row r="159" spans="1:28" ht="12.75">
      <c r="A159" s="1" t="s">
        <v>19</v>
      </c>
      <c r="B159" s="1" t="s">
        <v>20</v>
      </c>
      <c r="C159" s="11">
        <v>3262164.52</v>
      </c>
      <c r="D159" s="3">
        <v>0</v>
      </c>
      <c r="E159" s="3">
        <v>19175.702070484054</v>
      </c>
      <c r="F159" s="3">
        <f t="shared" si="26"/>
        <v>3242988.817929516</v>
      </c>
      <c r="G159" s="3">
        <f t="shared" si="27"/>
        <v>0</v>
      </c>
      <c r="H159" s="3">
        <f t="shared" si="28"/>
        <v>0</v>
      </c>
      <c r="I159" s="3"/>
      <c r="J159" s="26">
        <v>341.9</v>
      </c>
      <c r="K159" s="26">
        <v>0</v>
      </c>
      <c r="L159" s="26">
        <f t="shared" si="31"/>
        <v>341.9</v>
      </c>
      <c r="M159" s="12"/>
      <c r="N159" s="11">
        <v>9485.196893622451</v>
      </c>
      <c r="O159" s="11">
        <v>9485.2</v>
      </c>
      <c r="P159" s="11">
        <v>6690.34</v>
      </c>
      <c r="Q159" s="11"/>
      <c r="R159" s="11">
        <f t="shared" si="29"/>
        <v>0</v>
      </c>
      <c r="S159" s="11">
        <v>-1.78</v>
      </c>
      <c r="U159" s="22">
        <f t="shared" si="33"/>
        <v>9485.2</v>
      </c>
      <c r="V159" s="22">
        <f t="shared" si="32"/>
        <v>9485.2</v>
      </c>
      <c r="W159" s="22">
        <f t="shared" si="30"/>
        <v>6688.56</v>
      </c>
      <c r="Y159" s="11"/>
      <c r="Z159" s="11"/>
      <c r="AA159" s="11"/>
      <c r="AB159" s="11"/>
    </row>
    <row r="160" spans="1:28" ht="12.75">
      <c r="A160" s="1" t="s">
        <v>19</v>
      </c>
      <c r="B160" s="1" t="s">
        <v>18</v>
      </c>
      <c r="C160" s="11">
        <v>17061492.697343398</v>
      </c>
      <c r="D160" s="3">
        <v>4551.96</v>
      </c>
      <c r="E160" s="3">
        <v>0</v>
      </c>
      <c r="F160" s="3">
        <f t="shared" si="26"/>
        <v>17056940.737343397</v>
      </c>
      <c r="G160" s="3">
        <f t="shared" si="27"/>
        <v>7.12</v>
      </c>
      <c r="H160" s="3">
        <f t="shared" si="28"/>
        <v>4544.84</v>
      </c>
      <c r="I160" s="3"/>
      <c r="J160" s="26">
        <v>2434.9</v>
      </c>
      <c r="K160" s="26">
        <v>4</v>
      </c>
      <c r="L160" s="26">
        <f t="shared" si="31"/>
        <v>2430.9</v>
      </c>
      <c r="M160" s="12"/>
      <c r="N160" s="11">
        <v>7007.060945970429</v>
      </c>
      <c r="O160" s="11">
        <v>7007.58</v>
      </c>
      <c r="P160" s="11">
        <v>6690.34</v>
      </c>
      <c r="Q160" s="11"/>
      <c r="R160" s="11">
        <f t="shared" si="29"/>
        <v>-1.87</v>
      </c>
      <c r="S160" s="11">
        <v>-1.78</v>
      </c>
      <c r="U160" s="22">
        <f t="shared" si="33"/>
        <v>7005.19</v>
      </c>
      <c r="V160" s="22">
        <f t="shared" si="32"/>
        <v>7005.71</v>
      </c>
      <c r="W160" s="22">
        <f t="shared" si="30"/>
        <v>6688.56</v>
      </c>
      <c r="Y160" s="11"/>
      <c r="Z160" s="11"/>
      <c r="AA160" s="11"/>
      <c r="AB160" s="11"/>
    </row>
    <row r="161" spans="1:28" ht="12.75">
      <c r="A161" s="1" t="s">
        <v>13</v>
      </c>
      <c r="B161" s="1" t="s">
        <v>17</v>
      </c>
      <c r="C161" s="11">
        <v>3149930.0277981185</v>
      </c>
      <c r="D161" s="3">
        <v>839.87</v>
      </c>
      <c r="E161" s="3">
        <v>0</v>
      </c>
      <c r="F161" s="3">
        <f t="shared" si="26"/>
        <v>3149090.1577981184</v>
      </c>
      <c r="G161" s="3">
        <f t="shared" si="27"/>
        <v>0</v>
      </c>
      <c r="H161" s="3">
        <f t="shared" si="28"/>
        <v>839.87</v>
      </c>
      <c r="I161" s="3"/>
      <c r="J161" s="26">
        <v>338.1</v>
      </c>
      <c r="K161" s="26">
        <v>0</v>
      </c>
      <c r="L161" s="26">
        <f t="shared" si="31"/>
        <v>338.1</v>
      </c>
      <c r="M161" s="12"/>
      <c r="N161" s="11">
        <v>9316.563229216557</v>
      </c>
      <c r="O161" s="11">
        <v>9316.56</v>
      </c>
      <c r="P161" s="11">
        <v>6690.34</v>
      </c>
      <c r="Q161" s="11"/>
      <c r="R161" s="11">
        <f t="shared" si="29"/>
        <v>-2.48</v>
      </c>
      <c r="S161" s="11">
        <v>-1.78</v>
      </c>
      <c r="U161" s="22">
        <f t="shared" si="33"/>
        <v>9314.08</v>
      </c>
      <c r="V161" s="22">
        <f t="shared" si="32"/>
        <v>9314.08</v>
      </c>
      <c r="W161" s="22">
        <f t="shared" si="30"/>
        <v>6688.56</v>
      </c>
      <c r="Y161" s="11"/>
      <c r="Z161" s="11"/>
      <c r="AA161" s="11"/>
      <c r="AB161" s="11"/>
    </row>
    <row r="162" spans="1:28" ht="12.75">
      <c r="A162" s="1" t="s">
        <v>13</v>
      </c>
      <c r="B162" s="1" t="s">
        <v>16</v>
      </c>
      <c r="C162" s="11">
        <v>1433166.8948490182</v>
      </c>
      <c r="D162" s="3">
        <v>382.13</v>
      </c>
      <c r="E162" s="3">
        <v>0</v>
      </c>
      <c r="F162" s="3">
        <f t="shared" si="26"/>
        <v>1432784.7648490183</v>
      </c>
      <c r="G162" s="3">
        <f t="shared" si="27"/>
        <v>0</v>
      </c>
      <c r="H162" s="3">
        <f t="shared" si="28"/>
        <v>382.13</v>
      </c>
      <c r="I162" s="3"/>
      <c r="J162" s="26">
        <v>104.7</v>
      </c>
      <c r="K162" s="26">
        <v>0</v>
      </c>
      <c r="L162" s="26">
        <f t="shared" si="31"/>
        <v>104.7</v>
      </c>
      <c r="M162" s="12"/>
      <c r="N162" s="11">
        <v>13688.318002378397</v>
      </c>
      <c r="O162" s="11">
        <v>13688.32</v>
      </c>
      <c r="P162" s="11">
        <v>6690.34</v>
      </c>
      <c r="Q162" s="11"/>
      <c r="R162" s="11">
        <f t="shared" si="29"/>
        <v>-3.65</v>
      </c>
      <c r="S162" s="11">
        <v>-1.78</v>
      </c>
      <c r="U162" s="22">
        <f t="shared" si="33"/>
        <v>13684.67</v>
      </c>
      <c r="V162" s="22">
        <f t="shared" si="32"/>
        <v>13684.67</v>
      </c>
      <c r="W162" s="22">
        <f t="shared" si="30"/>
        <v>6688.56</v>
      </c>
      <c r="Y162" s="11"/>
      <c r="Z162" s="11"/>
      <c r="AA162" s="11"/>
      <c r="AB162" s="11"/>
    </row>
    <row r="163" spans="1:28" ht="12.75">
      <c r="A163" s="1" t="s">
        <v>13</v>
      </c>
      <c r="B163" s="1" t="s">
        <v>15</v>
      </c>
      <c r="C163" s="11">
        <v>2493971.8494550707</v>
      </c>
      <c r="D163" s="3">
        <v>664.97</v>
      </c>
      <c r="E163" s="3">
        <v>0</v>
      </c>
      <c r="F163" s="3">
        <f t="shared" si="26"/>
        <v>2493306.8794550705</v>
      </c>
      <c r="G163" s="3">
        <f t="shared" si="27"/>
        <v>0</v>
      </c>
      <c r="H163" s="3">
        <f t="shared" si="28"/>
        <v>664.97</v>
      </c>
      <c r="I163" s="3"/>
      <c r="J163" s="26">
        <v>221.2</v>
      </c>
      <c r="K163" s="26">
        <v>0</v>
      </c>
      <c r="L163" s="26">
        <f t="shared" si="31"/>
        <v>221.2</v>
      </c>
      <c r="M163" s="12"/>
      <c r="N163" s="11">
        <v>11274.737113268855</v>
      </c>
      <c r="O163" s="11">
        <v>11274.74</v>
      </c>
      <c r="P163" s="11">
        <v>6690.34</v>
      </c>
      <c r="Q163" s="11"/>
      <c r="R163" s="11">
        <f t="shared" si="29"/>
        <v>-3.01</v>
      </c>
      <c r="S163" s="11">
        <v>-1.78</v>
      </c>
      <c r="U163" s="22">
        <f t="shared" si="33"/>
        <v>11271.73</v>
      </c>
      <c r="V163" s="22">
        <f t="shared" si="32"/>
        <v>11271.73</v>
      </c>
      <c r="W163" s="22">
        <f t="shared" si="30"/>
        <v>6688.56</v>
      </c>
      <c r="Y163" s="11"/>
      <c r="Z163" s="11"/>
      <c r="AA163" s="11"/>
      <c r="AB163" s="11"/>
    </row>
    <row r="164" spans="1:28" ht="12.75">
      <c r="A164" s="1" t="s">
        <v>13</v>
      </c>
      <c r="B164" s="1" t="s">
        <v>14</v>
      </c>
      <c r="C164" s="11">
        <v>1496791.4622140003</v>
      </c>
      <c r="D164" s="3">
        <v>399.09</v>
      </c>
      <c r="E164" s="3">
        <v>0</v>
      </c>
      <c r="F164" s="3">
        <f aca="true" t="shared" si="34" ref="F164:F182">C164-D164-E164</f>
        <v>1496392.3722140002</v>
      </c>
      <c r="G164" s="3">
        <f aca="true" t="shared" si="35" ref="G164:G181">K164*-S164</f>
        <v>0</v>
      </c>
      <c r="H164" s="3">
        <f aca="true" t="shared" si="36" ref="H164:H182">D164-G164</f>
        <v>399.09</v>
      </c>
      <c r="I164" s="3"/>
      <c r="J164" s="26">
        <v>107.1</v>
      </c>
      <c r="K164" s="26">
        <v>0</v>
      </c>
      <c r="L164" s="26">
        <f t="shared" si="31"/>
        <v>107.1</v>
      </c>
      <c r="M164" s="12"/>
      <c r="N164" s="11">
        <v>13975.643904892628</v>
      </c>
      <c r="O164" s="11">
        <v>13975.64</v>
      </c>
      <c r="P164" s="11">
        <v>6690.34</v>
      </c>
      <c r="Q164" s="11"/>
      <c r="R164" s="11">
        <f aca="true" t="shared" si="37" ref="R164:R181">ROUND(H164/-L164,2)</f>
        <v>-3.73</v>
      </c>
      <c r="S164" s="11">
        <v>-1.78</v>
      </c>
      <c r="U164" s="22">
        <f t="shared" si="33"/>
        <v>13971.92</v>
      </c>
      <c r="V164" s="22">
        <f t="shared" si="32"/>
        <v>13971.91</v>
      </c>
      <c r="W164" s="22">
        <f aca="true" t="shared" si="38" ref="W164:W181">P164+S164</f>
        <v>6688.56</v>
      </c>
      <c r="Y164" s="11"/>
      <c r="Z164" s="11"/>
      <c r="AA164" s="11"/>
      <c r="AB164" s="11"/>
    </row>
    <row r="165" spans="1:28" ht="12.75">
      <c r="A165" s="1" t="s">
        <v>13</v>
      </c>
      <c r="B165" s="1" t="s">
        <v>12</v>
      </c>
      <c r="C165" s="11">
        <v>1337335.0067017986</v>
      </c>
      <c r="D165" s="3">
        <v>356.58</v>
      </c>
      <c r="E165" s="3">
        <v>0</v>
      </c>
      <c r="F165" s="3">
        <f t="shared" si="34"/>
        <v>1336978.4267017986</v>
      </c>
      <c r="G165" s="3">
        <f t="shared" si="35"/>
        <v>0</v>
      </c>
      <c r="H165" s="3">
        <f t="shared" si="36"/>
        <v>356.58</v>
      </c>
      <c r="I165" s="3"/>
      <c r="J165" s="26">
        <v>94</v>
      </c>
      <c r="K165" s="26">
        <v>0</v>
      </c>
      <c r="L165" s="26">
        <f t="shared" si="31"/>
        <v>94</v>
      </c>
      <c r="M165" s="12"/>
      <c r="N165" s="11">
        <v>14226.968156402114</v>
      </c>
      <c r="O165" s="11">
        <v>14226.97</v>
      </c>
      <c r="P165" s="11">
        <v>6690.34</v>
      </c>
      <c r="Q165" s="11"/>
      <c r="R165" s="11">
        <f t="shared" si="37"/>
        <v>-3.79</v>
      </c>
      <c r="S165" s="11">
        <v>-1.78</v>
      </c>
      <c r="U165" s="22">
        <f t="shared" si="33"/>
        <v>14223.17</v>
      </c>
      <c r="V165" s="22">
        <f t="shared" si="32"/>
        <v>14223.18</v>
      </c>
      <c r="W165" s="22">
        <f t="shared" si="38"/>
        <v>6688.56</v>
      </c>
      <c r="Y165" s="11"/>
      <c r="Z165" s="11"/>
      <c r="AA165" s="11"/>
      <c r="AB165" s="11"/>
    </row>
    <row r="166" spans="1:28" ht="12.75">
      <c r="A166" s="1" t="s">
        <v>3</v>
      </c>
      <c r="B166" s="1" t="s">
        <v>11</v>
      </c>
      <c r="C166" s="11">
        <v>13587231.250358136</v>
      </c>
      <c r="D166" s="3">
        <v>3622.78</v>
      </c>
      <c r="E166" s="3">
        <v>0</v>
      </c>
      <c r="F166" s="3">
        <f t="shared" si="34"/>
        <v>13583608.470358137</v>
      </c>
      <c r="G166" s="3">
        <f t="shared" si="35"/>
        <v>0</v>
      </c>
      <c r="H166" s="3">
        <f t="shared" si="36"/>
        <v>3622.78</v>
      </c>
      <c r="I166" s="3"/>
      <c r="J166" s="26">
        <v>1864.3</v>
      </c>
      <c r="K166" s="26">
        <v>0</v>
      </c>
      <c r="L166" s="26">
        <f t="shared" si="31"/>
        <v>1864.3</v>
      </c>
      <c r="M166" s="12"/>
      <c r="N166" s="11">
        <v>7288.114171731018</v>
      </c>
      <c r="O166" s="11">
        <v>7288.11</v>
      </c>
      <c r="P166" s="11">
        <v>6690.34</v>
      </c>
      <c r="Q166" s="11"/>
      <c r="R166" s="11">
        <f t="shared" si="37"/>
        <v>-1.94</v>
      </c>
      <c r="S166" s="11">
        <v>-1.78</v>
      </c>
      <c r="U166" s="22">
        <f t="shared" si="33"/>
        <v>7286.17</v>
      </c>
      <c r="V166" s="22">
        <f t="shared" si="32"/>
        <v>7286.17</v>
      </c>
      <c r="W166" s="22">
        <f t="shared" si="38"/>
        <v>6688.56</v>
      </c>
      <c r="Y166" s="11"/>
      <c r="Z166" s="11"/>
      <c r="AA166" s="11"/>
      <c r="AB166" s="11"/>
    </row>
    <row r="167" spans="1:28" ht="12.75">
      <c r="A167" s="1" t="s">
        <v>3</v>
      </c>
      <c r="B167" s="1" t="s">
        <v>10</v>
      </c>
      <c r="C167" s="11">
        <v>13341619.076123184</v>
      </c>
      <c r="D167" s="3">
        <v>3557.29</v>
      </c>
      <c r="E167" s="3">
        <v>0</v>
      </c>
      <c r="F167" s="3">
        <f t="shared" si="34"/>
        <v>13338061.786123184</v>
      </c>
      <c r="G167" s="3">
        <f t="shared" si="35"/>
        <v>0</v>
      </c>
      <c r="H167" s="3">
        <f t="shared" si="36"/>
        <v>3557.29</v>
      </c>
      <c r="I167" s="3"/>
      <c r="J167" s="26">
        <v>1897.9</v>
      </c>
      <c r="K167" s="26">
        <v>0</v>
      </c>
      <c r="L167" s="26">
        <f t="shared" si="31"/>
        <v>1897.9</v>
      </c>
      <c r="M167" s="12"/>
      <c r="N167" s="11">
        <v>7029.6744170521015</v>
      </c>
      <c r="O167" s="11">
        <v>7029.67</v>
      </c>
      <c r="P167" s="11">
        <v>6690.34</v>
      </c>
      <c r="Q167" s="14"/>
      <c r="R167" s="11">
        <f t="shared" si="37"/>
        <v>-1.87</v>
      </c>
      <c r="S167" s="11">
        <v>-1.78</v>
      </c>
      <c r="U167" s="22">
        <f t="shared" si="33"/>
        <v>7027.8</v>
      </c>
      <c r="V167" s="22">
        <f t="shared" si="32"/>
        <v>7027.8</v>
      </c>
      <c r="W167" s="22">
        <f t="shared" si="38"/>
        <v>6688.56</v>
      </c>
      <c r="Y167" s="11"/>
      <c r="Z167" s="11"/>
      <c r="AA167" s="11"/>
      <c r="AB167" s="11"/>
    </row>
    <row r="168" spans="1:28" ht="12.75">
      <c r="A168" s="1" t="s">
        <v>3</v>
      </c>
      <c r="B168" s="1" t="s">
        <v>9</v>
      </c>
      <c r="C168" s="11">
        <v>17980839.37</v>
      </c>
      <c r="D168" s="3">
        <v>0</v>
      </c>
      <c r="E168" s="3">
        <v>624178.7</v>
      </c>
      <c r="F168" s="3">
        <f t="shared" si="34"/>
        <v>17356660.67</v>
      </c>
      <c r="G168" s="3">
        <f t="shared" si="35"/>
        <v>0</v>
      </c>
      <c r="H168" s="3">
        <f t="shared" si="36"/>
        <v>0</v>
      </c>
      <c r="I168" s="3"/>
      <c r="J168" s="26">
        <v>2228.8</v>
      </c>
      <c r="K168" s="26">
        <v>0</v>
      </c>
      <c r="L168" s="26">
        <f t="shared" si="31"/>
        <v>2228.8</v>
      </c>
      <c r="M168" s="12"/>
      <c r="N168" s="11">
        <v>7787.446459978464</v>
      </c>
      <c r="O168" s="11">
        <v>7787.45</v>
      </c>
      <c r="P168" s="11">
        <v>6690.34</v>
      </c>
      <c r="Q168" s="14"/>
      <c r="R168" s="11">
        <f t="shared" si="37"/>
        <v>0</v>
      </c>
      <c r="S168" s="11">
        <v>-1.78</v>
      </c>
      <c r="U168" s="22">
        <f t="shared" si="33"/>
        <v>7787.45</v>
      </c>
      <c r="V168" s="22">
        <f t="shared" si="32"/>
        <v>7787.45</v>
      </c>
      <c r="W168" s="22">
        <f t="shared" si="38"/>
        <v>6688.56</v>
      </c>
      <c r="Y168" s="11"/>
      <c r="Z168" s="11"/>
      <c r="AA168" s="11"/>
      <c r="AB168" s="11"/>
    </row>
    <row r="169" spans="1:28" ht="12.75">
      <c r="A169" s="1" t="s">
        <v>3</v>
      </c>
      <c r="B169" s="1" t="s">
        <v>8</v>
      </c>
      <c r="C169" s="11">
        <v>36311173.62089867</v>
      </c>
      <c r="D169" s="3">
        <v>9681.68</v>
      </c>
      <c r="E169" s="3">
        <v>0</v>
      </c>
      <c r="F169" s="3">
        <f t="shared" si="34"/>
        <v>36301491.94089867</v>
      </c>
      <c r="G169" s="3">
        <f t="shared" si="35"/>
        <v>0</v>
      </c>
      <c r="H169" s="3">
        <f t="shared" si="36"/>
        <v>9681.68</v>
      </c>
      <c r="I169" s="3"/>
      <c r="J169" s="26">
        <v>5232.1</v>
      </c>
      <c r="K169" s="26">
        <v>0</v>
      </c>
      <c r="L169" s="26">
        <f t="shared" si="31"/>
        <v>5232.1</v>
      </c>
      <c r="M169" s="12"/>
      <c r="N169" s="11">
        <v>6940.076378681346</v>
      </c>
      <c r="O169" s="11">
        <v>6940.08</v>
      </c>
      <c r="P169" s="11">
        <v>6690.34</v>
      </c>
      <c r="Q169" s="14"/>
      <c r="R169" s="11">
        <f t="shared" si="37"/>
        <v>-1.85</v>
      </c>
      <c r="S169" s="11">
        <v>-1.78</v>
      </c>
      <c r="U169" s="22">
        <f t="shared" si="33"/>
        <v>6938.23</v>
      </c>
      <c r="V169" s="22">
        <f t="shared" si="32"/>
        <v>6938.23</v>
      </c>
      <c r="W169" s="22">
        <f t="shared" si="38"/>
        <v>6688.56</v>
      </c>
      <c r="Y169" s="11"/>
      <c r="Z169" s="11"/>
      <c r="AA169" s="11"/>
      <c r="AB169" s="11"/>
    </row>
    <row r="170" spans="1:28" ht="12.75">
      <c r="A170" s="1" t="s">
        <v>3</v>
      </c>
      <c r="B170" s="1" t="s">
        <v>7</v>
      </c>
      <c r="C170" s="11">
        <v>24903076.070277642</v>
      </c>
      <c r="D170" s="3">
        <v>6639.93</v>
      </c>
      <c r="E170" s="3">
        <v>0</v>
      </c>
      <c r="F170" s="3">
        <f t="shared" si="34"/>
        <v>24896436.140277643</v>
      </c>
      <c r="G170" s="3">
        <f t="shared" si="35"/>
        <v>0</v>
      </c>
      <c r="H170" s="3">
        <f t="shared" si="36"/>
        <v>6639.93</v>
      </c>
      <c r="I170" s="3"/>
      <c r="J170" s="26">
        <v>3588.3</v>
      </c>
      <c r="K170" s="26">
        <v>0</v>
      </c>
      <c r="L170" s="26">
        <f t="shared" si="31"/>
        <v>3588.3</v>
      </c>
      <c r="M170" s="12"/>
      <c r="N170" s="11">
        <v>6940.076378863986</v>
      </c>
      <c r="O170" s="11">
        <v>6940.08</v>
      </c>
      <c r="P170" s="11">
        <v>6690.34</v>
      </c>
      <c r="Q170" s="14"/>
      <c r="R170" s="11">
        <f t="shared" si="37"/>
        <v>-1.85</v>
      </c>
      <c r="S170" s="11">
        <v>-1.78</v>
      </c>
      <c r="U170" s="22">
        <f t="shared" si="33"/>
        <v>6938.23</v>
      </c>
      <c r="V170" s="22">
        <f t="shared" si="32"/>
        <v>6938.23</v>
      </c>
      <c r="W170" s="22">
        <f t="shared" si="38"/>
        <v>6688.56</v>
      </c>
      <c r="Y170" s="11"/>
      <c r="Z170" s="11"/>
      <c r="AA170" s="11"/>
      <c r="AB170" s="11"/>
    </row>
    <row r="171" spans="1:28" ht="12.75">
      <c r="A171" s="1" t="s">
        <v>3</v>
      </c>
      <c r="B171" s="1" t="s">
        <v>6</v>
      </c>
      <c r="C171" s="11">
        <v>151178896.6705499</v>
      </c>
      <c r="D171" s="3">
        <v>40309</v>
      </c>
      <c r="E171" s="3">
        <v>0</v>
      </c>
      <c r="F171" s="3">
        <f t="shared" si="34"/>
        <v>151138587.6705499</v>
      </c>
      <c r="G171" s="3">
        <f t="shared" si="35"/>
        <v>191.35</v>
      </c>
      <c r="H171" s="3">
        <f t="shared" si="36"/>
        <v>40117.65</v>
      </c>
      <c r="I171" s="3"/>
      <c r="J171" s="26">
        <v>21014.1</v>
      </c>
      <c r="K171" s="26">
        <v>107.5</v>
      </c>
      <c r="L171" s="26">
        <f t="shared" si="31"/>
        <v>20906.6</v>
      </c>
      <c r="M171" s="12"/>
      <c r="N171" s="11">
        <v>7194.16471181492</v>
      </c>
      <c r="O171" s="11">
        <v>7196.76</v>
      </c>
      <c r="P171" s="11">
        <v>6690.34</v>
      </c>
      <c r="Q171" s="14"/>
      <c r="R171" s="11">
        <f t="shared" si="37"/>
        <v>-1.92</v>
      </c>
      <c r="S171" s="11">
        <v>-1.78</v>
      </c>
      <c r="U171" s="22">
        <f t="shared" si="33"/>
        <v>7192.25</v>
      </c>
      <c r="V171" s="22">
        <f t="shared" si="32"/>
        <v>7194.84</v>
      </c>
      <c r="W171" s="22">
        <f t="shared" si="38"/>
        <v>6688.56</v>
      </c>
      <c r="Y171" s="11"/>
      <c r="Z171" s="11"/>
      <c r="AA171" s="11"/>
      <c r="AB171" s="11"/>
    </row>
    <row r="172" spans="1:28" ht="12.75">
      <c r="A172" s="1" t="s">
        <v>3</v>
      </c>
      <c r="B172" s="1" t="s">
        <v>209</v>
      </c>
      <c r="C172" s="11">
        <v>9512511.1</v>
      </c>
      <c r="D172" s="3">
        <v>0</v>
      </c>
      <c r="E172" s="3">
        <v>0</v>
      </c>
      <c r="F172" s="3">
        <f t="shared" si="34"/>
        <v>9512511.1</v>
      </c>
      <c r="G172" s="3">
        <f t="shared" si="35"/>
        <v>0</v>
      </c>
      <c r="H172" s="3">
        <f t="shared" si="36"/>
        <v>0</v>
      </c>
      <c r="I172" s="3"/>
      <c r="J172" s="26">
        <v>1129.3999999999999</v>
      </c>
      <c r="K172" s="26">
        <v>0</v>
      </c>
      <c r="L172" s="26">
        <f t="shared" si="31"/>
        <v>1129.3999999999999</v>
      </c>
      <c r="M172" s="12"/>
      <c r="N172" s="11">
        <v>8422.623605454224</v>
      </c>
      <c r="O172" s="11">
        <v>8422.62</v>
      </c>
      <c r="P172" s="11">
        <v>6690.34</v>
      </c>
      <c r="Q172" s="14"/>
      <c r="R172" s="11">
        <f t="shared" si="37"/>
        <v>0</v>
      </c>
      <c r="S172" s="11">
        <v>-1.78</v>
      </c>
      <c r="U172" s="22">
        <f t="shared" si="33"/>
        <v>8422.62</v>
      </c>
      <c r="V172" s="22">
        <f t="shared" si="32"/>
        <v>8422.62</v>
      </c>
      <c r="W172" s="22">
        <f t="shared" si="38"/>
        <v>6688.56</v>
      </c>
      <c r="Y172" s="11"/>
      <c r="Z172" s="11"/>
      <c r="AA172" s="11"/>
      <c r="AB172" s="11"/>
    </row>
    <row r="173" spans="1:28" ht="12.75">
      <c r="A173" s="1" t="s">
        <v>3</v>
      </c>
      <c r="B173" s="1" t="s">
        <v>210</v>
      </c>
      <c r="C173" s="11">
        <v>16991597.240000002</v>
      </c>
      <c r="D173" s="3">
        <v>0</v>
      </c>
      <c r="E173" s="3">
        <v>216115.0002109767</v>
      </c>
      <c r="F173" s="3">
        <f t="shared" si="34"/>
        <v>16775482.239789026</v>
      </c>
      <c r="G173" s="3">
        <f t="shared" si="35"/>
        <v>0</v>
      </c>
      <c r="H173" s="3">
        <f t="shared" si="36"/>
        <v>0</v>
      </c>
      <c r="I173" s="3"/>
      <c r="J173" s="26">
        <v>2229.2</v>
      </c>
      <c r="K173" s="26">
        <v>0</v>
      </c>
      <c r="L173" s="26">
        <f t="shared" si="31"/>
        <v>2229.2</v>
      </c>
      <c r="M173" s="12"/>
      <c r="N173" s="11">
        <v>7525.337448317346</v>
      </c>
      <c r="O173" s="11">
        <v>7525.34</v>
      </c>
      <c r="P173" s="11">
        <v>6690.34</v>
      </c>
      <c r="Q173" s="14"/>
      <c r="R173" s="11">
        <f t="shared" si="37"/>
        <v>0</v>
      </c>
      <c r="S173" s="11">
        <v>-1.78</v>
      </c>
      <c r="U173" s="22">
        <f t="shared" si="33"/>
        <v>7525.34</v>
      </c>
      <c r="V173" s="22">
        <f t="shared" si="32"/>
        <v>7525.34</v>
      </c>
      <c r="W173" s="22">
        <f t="shared" si="38"/>
        <v>6688.56</v>
      </c>
      <c r="Y173" s="11"/>
      <c r="Z173" s="11"/>
      <c r="AA173" s="11"/>
      <c r="AB173" s="11"/>
    </row>
    <row r="174" spans="1:28" ht="12.75">
      <c r="A174" s="1" t="s">
        <v>3</v>
      </c>
      <c r="B174" s="1" t="s">
        <v>211</v>
      </c>
      <c r="C174" s="11">
        <v>6298740.798508631</v>
      </c>
      <c r="D174" s="3">
        <v>1679.44</v>
      </c>
      <c r="E174" s="3">
        <v>0</v>
      </c>
      <c r="F174" s="3">
        <f t="shared" si="34"/>
        <v>6297061.358508631</v>
      </c>
      <c r="G174" s="3">
        <f t="shared" si="35"/>
        <v>0</v>
      </c>
      <c r="H174" s="3">
        <f t="shared" si="36"/>
        <v>1679.44</v>
      </c>
      <c r="I174" s="3"/>
      <c r="J174" s="26">
        <v>820.7</v>
      </c>
      <c r="K174" s="26">
        <v>0</v>
      </c>
      <c r="L174" s="26">
        <f t="shared" si="31"/>
        <v>820.7</v>
      </c>
      <c r="M174" s="12"/>
      <c r="N174" s="11">
        <v>7674.8395254156585</v>
      </c>
      <c r="O174" s="11">
        <v>7674.84</v>
      </c>
      <c r="P174" s="11">
        <v>6690.34</v>
      </c>
      <c r="Q174" s="14"/>
      <c r="R174" s="11">
        <f t="shared" si="37"/>
        <v>-2.05</v>
      </c>
      <c r="S174" s="11">
        <v>-1.78</v>
      </c>
      <c r="U174" s="22">
        <f t="shared" si="33"/>
        <v>7672.79</v>
      </c>
      <c r="V174" s="22">
        <f t="shared" si="32"/>
        <v>7672.79</v>
      </c>
      <c r="W174" s="22">
        <f t="shared" si="38"/>
        <v>6688.56</v>
      </c>
      <c r="Y174" s="11"/>
      <c r="Z174" s="11"/>
      <c r="AA174" s="11"/>
      <c r="AB174" s="11"/>
    </row>
    <row r="175" spans="1:28" ht="12.75">
      <c r="A175" s="1" t="s">
        <v>3</v>
      </c>
      <c r="B175" s="1" t="s">
        <v>5</v>
      </c>
      <c r="C175" s="11">
        <v>2269156.1100000003</v>
      </c>
      <c r="D175" s="3">
        <v>0</v>
      </c>
      <c r="E175" s="3">
        <v>87904.46</v>
      </c>
      <c r="F175" s="3">
        <f t="shared" si="34"/>
        <v>2181251.6500000004</v>
      </c>
      <c r="G175" s="3">
        <f t="shared" si="35"/>
        <v>0</v>
      </c>
      <c r="H175" s="3">
        <f t="shared" si="36"/>
        <v>0</v>
      </c>
      <c r="I175" s="3"/>
      <c r="J175" s="26">
        <v>163.1</v>
      </c>
      <c r="K175" s="26">
        <v>0</v>
      </c>
      <c r="L175" s="26">
        <f t="shared" si="31"/>
        <v>163.1</v>
      </c>
      <c r="M175" s="12"/>
      <c r="N175" s="11">
        <v>13373.707234825264</v>
      </c>
      <c r="O175" s="11">
        <v>13373.71</v>
      </c>
      <c r="P175" s="11">
        <v>6690.34</v>
      </c>
      <c r="Q175" s="14"/>
      <c r="R175" s="11">
        <f t="shared" si="37"/>
        <v>0</v>
      </c>
      <c r="S175" s="11">
        <v>-1.78</v>
      </c>
      <c r="U175" s="22">
        <f t="shared" si="33"/>
        <v>13373.71</v>
      </c>
      <c r="V175" s="22">
        <f t="shared" si="32"/>
        <v>13373.71</v>
      </c>
      <c r="W175" s="22">
        <f t="shared" si="38"/>
        <v>6688.56</v>
      </c>
      <c r="Y175" s="11"/>
      <c r="Z175" s="11"/>
      <c r="AA175" s="11"/>
      <c r="AB175" s="11"/>
    </row>
    <row r="176" spans="1:28" ht="12.75">
      <c r="A176" s="1" t="s">
        <v>3</v>
      </c>
      <c r="B176" s="1" t="s">
        <v>4</v>
      </c>
      <c r="C176" s="11">
        <v>2543174.6599999997</v>
      </c>
      <c r="D176" s="3">
        <v>0</v>
      </c>
      <c r="E176" s="3">
        <v>0</v>
      </c>
      <c r="F176" s="3">
        <f t="shared" si="34"/>
        <v>2543174.6599999997</v>
      </c>
      <c r="G176" s="3">
        <f t="shared" si="35"/>
        <v>0</v>
      </c>
      <c r="H176" s="3">
        <f t="shared" si="36"/>
        <v>0</v>
      </c>
      <c r="I176" s="3"/>
      <c r="J176" s="26">
        <v>191.4</v>
      </c>
      <c r="K176" s="26">
        <v>0</v>
      </c>
      <c r="L176" s="26">
        <f t="shared" si="31"/>
        <v>191.4</v>
      </c>
      <c r="M176" s="12"/>
      <c r="N176" s="11">
        <v>13287.223928944617</v>
      </c>
      <c r="O176" s="11">
        <v>13287.22</v>
      </c>
      <c r="P176" s="11">
        <v>6690.34</v>
      </c>
      <c r="Q176" s="14"/>
      <c r="R176" s="11">
        <f t="shared" si="37"/>
        <v>0</v>
      </c>
      <c r="S176" s="11">
        <v>-1.78</v>
      </c>
      <c r="U176" s="22">
        <f t="shared" si="33"/>
        <v>13287.22</v>
      </c>
      <c r="V176" s="22">
        <f t="shared" si="32"/>
        <v>13287.22</v>
      </c>
      <c r="W176" s="22">
        <f t="shared" si="38"/>
        <v>6688.56</v>
      </c>
      <c r="Y176" s="11"/>
      <c r="Z176" s="11"/>
      <c r="AA176" s="11"/>
      <c r="AB176" s="11"/>
    </row>
    <row r="177" spans="1:28" ht="12.75">
      <c r="A177" s="1" t="s">
        <v>3</v>
      </c>
      <c r="B177" s="1" t="s">
        <v>2</v>
      </c>
      <c r="C177" s="11">
        <v>1227090.84</v>
      </c>
      <c r="D177" s="3">
        <v>0</v>
      </c>
      <c r="E177" s="3">
        <v>6428.8204347303545</v>
      </c>
      <c r="F177" s="3">
        <f t="shared" si="34"/>
        <v>1220662.0195652698</v>
      </c>
      <c r="G177" s="3">
        <f t="shared" si="35"/>
        <v>0</v>
      </c>
      <c r="H177" s="3">
        <f t="shared" si="36"/>
        <v>0</v>
      </c>
      <c r="I177" s="3"/>
      <c r="J177" s="26">
        <v>83</v>
      </c>
      <c r="K177" s="26">
        <v>0</v>
      </c>
      <c r="L177" s="26">
        <f t="shared" si="31"/>
        <v>83</v>
      </c>
      <c r="M177" s="12"/>
      <c r="N177" s="11">
        <v>14706.771320063492</v>
      </c>
      <c r="O177" s="11">
        <v>14706.77</v>
      </c>
      <c r="P177" s="11">
        <v>6690.34</v>
      </c>
      <c r="Q177" s="14"/>
      <c r="R177" s="11">
        <f t="shared" si="37"/>
        <v>0</v>
      </c>
      <c r="S177" s="11">
        <v>-1.78</v>
      </c>
      <c r="U177" s="22">
        <f t="shared" si="33"/>
        <v>14706.77</v>
      </c>
      <c r="V177" s="22">
        <f t="shared" si="32"/>
        <v>14706.77</v>
      </c>
      <c r="W177" s="22">
        <f t="shared" si="38"/>
        <v>6688.56</v>
      </c>
      <c r="Y177" s="11"/>
      <c r="Z177" s="11"/>
      <c r="AA177" s="11"/>
      <c r="AB177" s="11"/>
    </row>
    <row r="178" spans="1:28" ht="12.75">
      <c r="A178" s="1" t="s">
        <v>1</v>
      </c>
      <c r="B178" s="1" t="s">
        <v>1</v>
      </c>
      <c r="C178" s="11">
        <v>6311711.618255887</v>
      </c>
      <c r="D178" s="3">
        <v>1682.9</v>
      </c>
      <c r="E178" s="3">
        <v>0</v>
      </c>
      <c r="F178" s="3">
        <f t="shared" si="34"/>
        <v>6310028.718255887</v>
      </c>
      <c r="G178" s="3">
        <f t="shared" si="35"/>
        <v>0</v>
      </c>
      <c r="H178" s="3">
        <f t="shared" si="36"/>
        <v>1682.9</v>
      </c>
      <c r="I178" s="3"/>
      <c r="J178" s="26">
        <v>776.1</v>
      </c>
      <c r="K178" s="26">
        <v>0</v>
      </c>
      <c r="L178" s="26">
        <f t="shared" si="31"/>
        <v>776.1</v>
      </c>
      <c r="M178" s="12"/>
      <c r="N178" s="11">
        <v>8132.600977007972</v>
      </c>
      <c r="O178" s="11">
        <v>8132.6</v>
      </c>
      <c r="P178" s="11">
        <v>6690.34</v>
      </c>
      <c r="Q178" s="14"/>
      <c r="R178" s="11">
        <f t="shared" si="37"/>
        <v>-2.17</v>
      </c>
      <c r="S178" s="11">
        <v>-1.78</v>
      </c>
      <c r="U178" s="22">
        <f t="shared" si="33"/>
        <v>8130.43</v>
      </c>
      <c r="V178" s="22">
        <f t="shared" si="32"/>
        <v>8130.43</v>
      </c>
      <c r="W178" s="22">
        <f t="shared" si="38"/>
        <v>6688.56</v>
      </c>
      <c r="Y178" s="11"/>
      <c r="Z178" s="11"/>
      <c r="AA178" s="11"/>
      <c r="AB178" s="11"/>
    </row>
    <row r="179" spans="1:28" ht="12.75">
      <c r="A179" s="1" t="s">
        <v>1</v>
      </c>
      <c r="B179" s="1" t="s">
        <v>212</v>
      </c>
      <c r="C179" s="11">
        <v>5142731.7882426735</v>
      </c>
      <c r="D179" s="3">
        <v>1371.21</v>
      </c>
      <c r="E179" s="3">
        <v>0</v>
      </c>
      <c r="F179" s="3">
        <f t="shared" si="34"/>
        <v>5141360.578242674</v>
      </c>
      <c r="G179" s="3">
        <f t="shared" si="35"/>
        <v>0</v>
      </c>
      <c r="H179" s="3">
        <f t="shared" si="36"/>
        <v>1371.21</v>
      </c>
      <c r="I179" s="3"/>
      <c r="J179" s="26">
        <v>658.3</v>
      </c>
      <c r="K179" s="26">
        <v>0</v>
      </c>
      <c r="L179" s="26">
        <f t="shared" si="31"/>
        <v>658.3</v>
      </c>
      <c r="M179" s="12"/>
      <c r="N179" s="11">
        <v>7812.140039864308</v>
      </c>
      <c r="O179" s="11">
        <v>7812.14</v>
      </c>
      <c r="P179" s="11">
        <v>6690.34</v>
      </c>
      <c r="Q179" s="14"/>
      <c r="R179" s="11">
        <f t="shared" si="37"/>
        <v>-2.08</v>
      </c>
      <c r="S179" s="11">
        <v>-1.78</v>
      </c>
      <c r="U179" s="22">
        <f t="shared" si="33"/>
        <v>7810.06</v>
      </c>
      <c r="V179" s="22">
        <f t="shared" si="32"/>
        <v>7810.06</v>
      </c>
      <c r="W179" s="22">
        <f t="shared" si="38"/>
        <v>6688.56</v>
      </c>
      <c r="Y179" s="11"/>
      <c r="Z179" s="11"/>
      <c r="AA179" s="11"/>
      <c r="AB179" s="11"/>
    </row>
    <row r="180" spans="1:28" ht="12.75">
      <c r="A180" s="1" t="s">
        <v>1</v>
      </c>
      <c r="B180" s="1" t="s">
        <v>213</v>
      </c>
      <c r="C180" s="11">
        <v>2312236.4001160273</v>
      </c>
      <c r="D180" s="3">
        <v>616.51</v>
      </c>
      <c r="E180" s="3">
        <v>0</v>
      </c>
      <c r="F180" s="3">
        <f t="shared" si="34"/>
        <v>2311619.8901160276</v>
      </c>
      <c r="G180" s="3">
        <f t="shared" si="35"/>
        <v>0</v>
      </c>
      <c r="H180" s="3">
        <f t="shared" si="36"/>
        <v>616.51</v>
      </c>
      <c r="I180" s="3"/>
      <c r="J180" s="26">
        <v>191.8</v>
      </c>
      <c r="K180" s="26">
        <v>0</v>
      </c>
      <c r="L180" s="26">
        <f t="shared" si="31"/>
        <v>191.8</v>
      </c>
      <c r="M180" s="12"/>
      <c r="N180" s="11">
        <v>12055.455683608066</v>
      </c>
      <c r="O180" s="11">
        <v>12055.46</v>
      </c>
      <c r="P180" s="11">
        <v>6690.34</v>
      </c>
      <c r="Q180" s="14"/>
      <c r="R180" s="11">
        <f t="shared" si="37"/>
        <v>-3.21</v>
      </c>
      <c r="S180" s="11">
        <v>-1.78</v>
      </c>
      <c r="U180" s="22">
        <f t="shared" si="33"/>
        <v>12052.24</v>
      </c>
      <c r="V180" s="22">
        <f t="shared" si="32"/>
        <v>12052.25</v>
      </c>
      <c r="W180" s="22">
        <f t="shared" si="38"/>
        <v>6688.56</v>
      </c>
      <c r="Y180" s="11"/>
      <c r="Z180" s="11"/>
      <c r="AA180" s="11"/>
      <c r="AB180" s="11"/>
    </row>
    <row r="181" spans="1:28" ht="12.75">
      <c r="A181" s="1" t="s">
        <v>1</v>
      </c>
      <c r="B181" s="1" t="s">
        <v>214</v>
      </c>
      <c r="C181" s="11">
        <v>1040959.3395857383</v>
      </c>
      <c r="D181" s="3">
        <v>277.55</v>
      </c>
      <c r="E181" s="3">
        <v>0</v>
      </c>
      <c r="F181" s="3">
        <f t="shared" si="34"/>
        <v>1040681.7895857382</v>
      </c>
      <c r="G181" s="3">
        <f t="shared" si="35"/>
        <v>0</v>
      </c>
      <c r="H181" s="3">
        <f t="shared" si="36"/>
        <v>277.55</v>
      </c>
      <c r="I181" s="3"/>
      <c r="J181" s="26">
        <v>69</v>
      </c>
      <c r="K181" s="26">
        <v>0</v>
      </c>
      <c r="L181" s="26">
        <f t="shared" si="31"/>
        <v>69</v>
      </c>
      <c r="M181" s="12"/>
      <c r="N181" s="11">
        <v>15086.367240373018</v>
      </c>
      <c r="O181" s="11">
        <v>15086.37</v>
      </c>
      <c r="P181" s="11">
        <v>6690.34</v>
      </c>
      <c r="Q181" s="14"/>
      <c r="R181" s="11">
        <f t="shared" si="37"/>
        <v>-4.02</v>
      </c>
      <c r="S181" s="11">
        <v>-1.78</v>
      </c>
      <c r="U181" s="22">
        <f t="shared" si="33"/>
        <v>15082.34</v>
      </c>
      <c r="V181" s="22">
        <f t="shared" si="32"/>
        <v>15082.35</v>
      </c>
      <c r="W181" s="22">
        <f t="shared" si="38"/>
        <v>6688.56</v>
      </c>
      <c r="Y181" s="11"/>
      <c r="Z181" s="11"/>
      <c r="AA181" s="11"/>
      <c r="AB181" s="11"/>
    </row>
    <row r="182" spans="1:23" ht="12.75">
      <c r="A182" s="1" t="s">
        <v>0</v>
      </c>
      <c r="B182" s="1" t="s">
        <v>215</v>
      </c>
      <c r="C182" s="12">
        <v>103215243.15000004</v>
      </c>
      <c r="D182" s="3">
        <v>27838.33</v>
      </c>
      <c r="E182" s="3">
        <v>0</v>
      </c>
      <c r="F182" s="3">
        <f t="shared" si="34"/>
        <v>103187404.82000004</v>
      </c>
      <c r="G182" s="3">
        <v>0</v>
      </c>
      <c r="H182" s="3">
        <f t="shared" si="36"/>
        <v>27838.33</v>
      </c>
      <c r="I182" s="3"/>
      <c r="J182" s="26">
        <v>14412.2</v>
      </c>
      <c r="K182" s="26">
        <v>3</v>
      </c>
      <c r="L182" s="26">
        <f t="shared" si="31"/>
        <v>14409.2</v>
      </c>
      <c r="M182" s="12"/>
      <c r="N182" s="15" t="s">
        <v>216</v>
      </c>
      <c r="O182" s="15" t="s">
        <v>216</v>
      </c>
      <c r="P182" s="15" t="s">
        <v>216</v>
      </c>
      <c r="Q182" s="11"/>
      <c r="R182" s="15" t="s">
        <v>216</v>
      </c>
      <c r="S182" s="15" t="s">
        <v>216</v>
      </c>
      <c r="U182" s="23" t="s">
        <v>216</v>
      </c>
      <c r="V182" s="23" t="s">
        <v>216</v>
      </c>
      <c r="W182" s="23" t="s">
        <v>216</v>
      </c>
    </row>
    <row r="183" spans="4:26" ht="12.75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Z183" s="11"/>
    </row>
    <row r="184" spans="2:23" ht="12.75">
      <c r="B184" s="1" t="s">
        <v>217</v>
      </c>
      <c r="C184" s="12">
        <f>SUM(C4:C183)</f>
        <v>6238372056.771431</v>
      </c>
      <c r="D184" s="3">
        <f>SUM(D2:D182)</f>
        <v>1645443.0300000012</v>
      </c>
      <c r="E184" s="3">
        <f>SUM(E2:E182)</f>
        <v>1168180.182716191</v>
      </c>
      <c r="F184" s="3">
        <f>SUM(F2:F182)</f>
        <v>6235558433.558713</v>
      </c>
      <c r="G184" s="3">
        <f>SUM(G2:G182)</f>
        <v>30343.660000000003</v>
      </c>
      <c r="H184" s="3">
        <f>SUM(H2:H182)</f>
        <v>1615109.3700000015</v>
      </c>
      <c r="I184" s="3"/>
      <c r="J184" s="26">
        <f>SUM(J4:J183)</f>
        <v>853247.5999999999</v>
      </c>
      <c r="K184" s="26">
        <f>SUM(K4:K183)</f>
        <v>17050</v>
      </c>
      <c r="L184" s="26">
        <f>SUM(L4:L183)</f>
        <v>836197.5999999999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6" spans="4:12" ht="12.75">
      <c r="D186" s="34"/>
      <c r="E186" s="3"/>
      <c r="F186" s="3"/>
      <c r="K186" s="28"/>
      <c r="L186" s="28"/>
    </row>
    <row r="189" ht="12.75">
      <c r="F189" s="2" t="s">
        <v>229</v>
      </c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6" r:id="rId1"/>
  <ignoredErrors>
    <ignoredError sqref="U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Christel, Mary Lynn</cp:lastModifiedBy>
  <cp:lastPrinted>2010-06-21T14:29:15Z</cp:lastPrinted>
  <dcterms:created xsi:type="dcterms:W3CDTF">2010-04-22T14:56:12Z</dcterms:created>
  <dcterms:modified xsi:type="dcterms:W3CDTF">2016-08-03T18:46:46Z</dcterms:modified>
  <cp:category/>
  <cp:version/>
  <cp:contentType/>
  <cp:contentStatus/>
</cp:coreProperties>
</file>