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070" windowWidth="10290" windowHeight="7110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<sst xmlns="http://schemas.openxmlformats.org/spreadsheetml/2006/main" count="587" uniqueCount="428">
  <si>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</si>
  <si>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</si>
  <si>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</si>
  <si>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</si>
  <si>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</si>
  <si>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</si>
  <si>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</si>
  <si>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</si>
  <si>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</si>
  <si>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</si>
  <si>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</si>
  <si>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</si>
  <si>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</si>
  <si>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</si>
  <si>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</si>
  <si>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</si>
  <si>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</si>
  <si>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</si>
  <si>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</si>
  <si>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</si>
  <si>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</si>
  <si>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</si>
  <si>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</si>
  <si>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</si>
  <si>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</si>
  <si>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</si>
  <si>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</si>
  <si>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</si>
  <si>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</si>
  <si>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</si>
  <si>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</si>
  <si>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</si>
  <si>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</si>
  <si>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</si>
  <si>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</si>
  <si>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</si>
  <si>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</si>
  <si>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</si>
  <si>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</si>
  <si>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</si>
  <si>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</si>
  <si>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</si>
  <si>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</si>
  <si>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</si>
  <si>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</si>
  <si>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</si>
  <si>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</si>
  <si>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</si>
  <si>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</si>
  <si>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</si>
  <si>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</si>
  <si>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</si>
  <si>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</si>
  <si>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</si>
  <si>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</si>
  <si>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</si>
  <si>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</si>
  <si>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</si>
  <si>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</si>
  <si>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</si>
  <si>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</si>
  <si>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</si>
  <si>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</si>
  <si>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</si>
  <si>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</si>
  <si>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</si>
  <si>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</si>
  <si>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</si>
  <si>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</si>
  <si>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</si>
  <si>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</si>
  <si>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</si>
  <si>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</si>
  <si>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</si>
  <si>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</si>
  <si>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</si>
  <si>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</si>
  <si>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</si>
  <si>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</si>
  <si>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</si>
  <si>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</si>
  <si>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</si>
  <si>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</si>
  <si>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</si>
  <si>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</si>
  <si>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</si>
  <si>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</si>
  <si>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</si>
  <si>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</si>
  <si>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</si>
  <si>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</si>
  <si>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</si>
  <si>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</si>
  <si>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</si>
  <si>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</si>
  <si>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</si>
  <si>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</si>
  <si>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</si>
  <si>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</si>
  <si>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</si>
  <si>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</si>
  <si>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</si>
  <si>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</si>
  <si>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</si>
  <si>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</si>
  <si>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</si>
  <si>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</si>
  <si>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</si>
  <si>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</si>
  <si>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</si>
  <si>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</si>
  <si>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</si>
  <si>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</si>
  <si>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</si>
  <si>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</si>
  <si>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</si>
  <si>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</si>
  <si>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</si>
  <si>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</si>
  <si>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</si>
  <si>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</si>
  <si>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</si>
  <si>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</si>
  <si>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</si>
  <si>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</si>
  <si>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</si>
  <si>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</si>
  <si>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</si>
  <si>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</si>
  <si>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</si>
  <si>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</si>
  <si>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</si>
  <si>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</si>
  <si>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</si>
  <si>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</si>
  <si>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</si>
  <si>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</si>
  <si>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</si>
  <si>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</si>
  <si>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</si>
  <si>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</si>
  <si>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</si>
  <si>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</si>
  <si>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</si>
  <si>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</si>
  <si>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</si>
  <si>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</si>
  <si>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</si>
  <si>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</si>
  <si>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</si>
  <si>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</si>
  <si>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</si>
  <si>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</si>
  <si>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</si>
  <si>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</si>
  <si>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</si>
  <si>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</si>
  <si>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</si>
  <si>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</si>
  <si>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</si>
  <si>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</si>
  <si>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</si>
  <si>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</si>
  <si>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</si>
  <si>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</si>
  <si>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</si>
  <si>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</si>
  <si>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</si>
  <si>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</si>
  <si>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</si>
  <si>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</si>
  <si>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</si>
  <si>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</si>
  <si>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</si>
  <si>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</si>
  <si>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</si>
  <si>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</si>
  <si>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</si>
  <si>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</si>
  <si>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</si>
  <si>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</si>
  <si>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</si>
  <si>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</si>
  <si>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</si>
  <si>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</si>
  <si>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</si>
  <si>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</si>
  <si>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</si>
  <si>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</si>
  <si>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</si>
  <si>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</si>
  <si>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</si>
  <si>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</si>
  <si>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</si>
  <si>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</si>
  <si>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</si>
  <si>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</si>
  <si>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</si>
  <si>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</si>
  <si>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</si>
  <si>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</si>
  <si>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</si>
  <si>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</si>
  <si>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</si>
  <si>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</si>
  <si>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</si>
  <si>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</si>
  <si>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</si>
  <si>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</si>
  <si>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</si>
  <si>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</si>
  <si>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</si>
  <si>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</si>
  <si>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</si>
  <si>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</si>
  <si>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</si>
  <si>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</si>
  <si>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</si>
  <si>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</si>
  <si>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</si>
  <si>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</si>
  <si>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</si>
  <si>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</si>
  <si>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</si>
  <si>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</si>
  <si>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</si>
  <si>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</si>
  <si>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</si>
  <si>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</si>
  <si>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</si>
  <si>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</si>
  <si>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</si>
  <si>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</si>
  <si>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</si>
  <si>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</si>
  <si>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</si>
  <si>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</si>
  <si>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</si>
  <si>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</si>
  <si>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</si>
  <si>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</si>
  <si>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</si>
  <si>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</si>
  <si>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</si>
  <si>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</si>
  <si>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</si>
  <si>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</si>
  <si>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</si>
  <si>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</si>
  <si>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</si>
  <si>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</si>
  <si>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</si>
  <si>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</si>
  <si>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</si>
  <si>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</si>
  <si>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</si>
  <si>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</si>
  <si>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</si>
  <si>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</si>
  <si>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</si>
  <si>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</si>
  <si>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</si>
  <si>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</si>
  <si>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</si>
  <si>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</si>
  <si>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</si>
  <si>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</si>
  <si>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</si>
  <si>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</si>
  <si>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</si>
  <si>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</si>
  <si>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</si>
  <si>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</si>
  <si>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</si>
  <si>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</si>
  <si>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</si>
  <si>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</si>
  <si>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</si>
  <si>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</si>
  <si>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</si>
  <si>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</si>
  <si>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</si>
  <si>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</si>
  <si>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</si>
  <si>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</si>
  <si>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</si>
  <si>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</si>
  <si>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</si>
  <si>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</si>
  <si>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</si>
  <si>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</si>
  <si>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</si>
  <si>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</si>
  <si>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</si>
  <si>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</si>
  <si>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</si>
  <si>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</si>
  <si>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</si>
  <si>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</si>
  <si>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</si>
  <si>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</si>
  <si>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</si>
  <si>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</si>
  <si>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</si>
  <si>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</si>
  <si>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</si>
  <si>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</si>
  <si>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</si>
  <si>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</si>
  <si>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</si>
  <si>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</si>
  <si>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</si>
  <si>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</si>
  <si>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</si>
  <si>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</si>
  <si>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</si>
  <si>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</si>
  <si>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</si>
  <si>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</si>
  <si>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</si>
  <si>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</si>
  <si>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</si>
  <si>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</si>
  <si>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</si>
  <si>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</si>
  <si>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</si>
  <si>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</si>
  <si>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</si>
  <si>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</si>
  <si>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</si>
  <si>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</si>
  <si>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</si>
  <si>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</si>
  <si>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</si>
  <si>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</si>
  <si>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</si>
  <si>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</si>
  <si>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</si>
  <si>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</si>
  <si>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</si>
  <si>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</si>
  <si>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</si>
  <si>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</si>
  <si>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</si>
  <si>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</si>
  <si>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</si>
  <si>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</si>
  <si>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</si>
  <si>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</si>
  <si>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</si>
  <si>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</si>
  <si>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</si>
  <si>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</si>
  <si>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</si>
  <si>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</si>
  <si>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</si>
  <si>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</si>
  <si>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</si>
  <si>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</si>
  <si>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</si>
  <si>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</si>
  <si>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</si>
  <si>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</si>
  <si>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</si>
  <si>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</si>
  <si>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</si>
  <si>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</si>
  <si>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</si>
  <si>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</si>
  <si>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</si>
  <si>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</si>
  <si>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</si>
  <si>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</si>
  <si>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</si>
  <si>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</si>
  <si>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</si>
  <si>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</si>
  <si>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</si>
  <si>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</si>
  <si>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</si>
  <si>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</si>
  <si>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</si>
  <si>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</si>
  <si>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</si>
  <si>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</si>
  <si>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</si>
  <si>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</si>
  <si>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</si>
  <si>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</si>
  <si>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</si>
  <si>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</si>
  <si>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</si>
  <si>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</si>
  <si>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</si>
  <si>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</si>
  <si>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</si>
  <si>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</si>
  <si>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</si>
  <si>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</si>
  <si>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</si>
  <si>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</si>
  <si>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</si>
  <si>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</si>
  <si>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</si>
  <si>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</si>
  <si>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</si>
  <si>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</si>
  <si>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</si>
  <si>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</si>
  <si>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</si>
  <si>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</si>
  <si>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</si>
  <si>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</si>
  <si>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</si>
  <si>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</si>
  <si>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</si>
  <si>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</si>
  <si>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</si>
  <si>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</si>
  <si>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</si>
  <si>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</si>
  <si>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>SBSF Total Program Funding</t>
  </si>
  <si>
    <t xml:space="preserve"> </t>
  </si>
  <si>
    <t>Negative Factor Total/Per Pupil</t>
  </si>
  <si>
    <t>Minimum Floor Funding</t>
  </si>
  <si>
    <t>Charter Per-Pupil Revenue (greater of floor or adjusted)</t>
  </si>
  <si>
    <t>Floor Funding (after Neg Factor)</t>
  </si>
  <si>
    <t>Charter School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</si>
</sst>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0" fontId="41" fillId="0" borderId="0" xfId="0" applyNumberFormat="1" applyFont="1" applyFill="1" applyBorder="1" applyAlignment="1">
      <alignment wrapText="1"/>
    </xf>
    <xf numFmtId="40" fontId="0" fillId="0" borderId="0" xfId="58" applyFont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8.28125" style="0" customWidth="1"/>
    <col min="3" max="3" width="13.8515625" style="0" customWidth="1"/>
    <col min="4" max="4" width="6.00390625" style="0" customWidth="1"/>
    <col min="5" max="5" width="12.00390625" style="0" customWidth="1"/>
    <col min="6" max="6" width="10.140625" style="0" customWidth="1"/>
    <col min="7" max="7" width="10.5742187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415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26" t="s">
        <v>427</v>
      </c>
      <c r="F4" s="27" t="s">
        <v>427</v>
      </c>
      <c r="G4" s="27" t="s">
        <v>427</v>
      </c>
      <c r="H4" s="27" t="s">
        <v>427</v>
      </c>
      <c r="I4" s="27" t="s">
        <v>427</v>
      </c>
      <c r="J4" s="27" t="s">
        <v>427</v>
      </c>
      <c r="K4" s="27" t="s">
        <v>427</v>
      </c>
      <c r="L4" s="27" t="s">
        <v>427</v>
      </c>
      <c r="M4" s="27" t="s">
        <v>427</v>
      </c>
      <c r="N4" s="27" t="s">
        <v>427</v>
      </c>
    </row>
    <row r="6" spans="1:14" ht="12.75">
      <c r="A6" t="s">
        <v>3</v>
      </c>
      <c r="B6" s="11" t="e">
        <f>VLOOKUP(B2,Inputs,4,3)</f>
        <v>#N/A</v>
      </c>
      <c r="C6" s="11">
        <f>SUM(E6:N6)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8.25">
      <c r="A18" s="1" t="s">
        <v>20</v>
      </c>
      <c r="B18" s="16" t="e">
        <f>ROUND(B12/B17,4)</f>
        <v>#N/A</v>
      </c>
      <c r="C18" s="16"/>
      <c r="E18" s="16" t="e">
        <f>E12/E17</f>
        <v>#DIV/0!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B30-B10</f>
        <v>#N/A</v>
      </c>
      <c r="C19" s="13"/>
      <c r="E19" s="13" t="e">
        <f>ROUND((B14/B6)*(E18/B18),2)</f>
        <v>#N/A</v>
      </c>
      <c r="F19" s="13" t="e">
        <f>ROUND(IF(F6=0,"",($B$14/$B$6)*(F18/$B$18)),2)</f>
        <v>#VALUE!</v>
      </c>
      <c r="G19" s="13" t="e">
        <f aca="true" t="shared" si="2" ref="G19:N19">ROUND(IF(G6=0,"",($B$14/$B$6)*(G18/$B$18)),2)</f>
        <v>#VALUE!</v>
      </c>
      <c r="H19" s="13" t="e">
        <f t="shared" si="2"/>
        <v>#VALUE!</v>
      </c>
      <c r="I19" s="13" t="e">
        <f t="shared" si="2"/>
        <v>#VALUE!</v>
      </c>
      <c r="J19" s="13" t="e">
        <f t="shared" si="2"/>
        <v>#VALUE!</v>
      </c>
      <c r="K19" s="13" t="e">
        <f t="shared" si="2"/>
        <v>#VALUE!</v>
      </c>
      <c r="L19" s="13" t="e">
        <f t="shared" si="2"/>
        <v>#VALUE!</v>
      </c>
      <c r="M19" s="13" t="e">
        <f t="shared" si="2"/>
        <v>#VALUE!</v>
      </c>
      <c r="N19" s="13" t="e">
        <f t="shared" si="2"/>
        <v>#VALUE!</v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423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419</v>
      </c>
      <c r="B23" s="13" t="e">
        <f>VLOOKUP(B2,Inputs!A4:K182,11,FALSE)</f>
        <v>#N/A</v>
      </c>
      <c r="C23" s="13"/>
      <c r="E23" s="13"/>
      <c r="F23" s="13"/>
    </row>
    <row r="24" spans="3:6" ht="12.75">
      <c r="C24" s="25" t="s">
        <v>422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6" ht="12.75">
      <c r="A27" t="s">
        <v>424</v>
      </c>
      <c r="B27" s="13" t="e">
        <f>VLOOKUP(B2,Inputs!$A$4:$L$181,12,FALSE)</f>
        <v>#N/A</v>
      </c>
      <c r="C27" s="13"/>
      <c r="E27" s="13"/>
      <c r="F27" s="13"/>
    </row>
    <row r="28" spans="1:14" ht="12.75">
      <c r="A28" t="s">
        <v>16</v>
      </c>
      <c r="B28" s="13"/>
      <c r="C28" s="11"/>
      <c r="E28" s="13" t="e">
        <f>E10+E19+C22</f>
        <v>#N/A</v>
      </c>
      <c r="F28" s="13">
        <f aca="true" t="shared" si="3" ref="F28:N28">IF(F6=0,"",F10+F19+$C$22)</f>
      </c>
      <c r="G28" s="13">
        <f t="shared" si="3"/>
      </c>
      <c r="H28" s="13">
        <f t="shared" si="3"/>
      </c>
      <c r="I28" s="13">
        <f t="shared" si="3"/>
      </c>
      <c r="J28" s="13">
        <f t="shared" si="3"/>
      </c>
      <c r="K28" s="13">
        <f t="shared" si="3"/>
      </c>
      <c r="L28" s="13">
        <f t="shared" si="3"/>
      </c>
      <c r="M28" s="13">
        <f t="shared" si="3"/>
      </c>
      <c r="N28" s="13">
        <f t="shared" si="3"/>
      </c>
    </row>
    <row r="29" spans="1:14" ht="25.5">
      <c r="A29" s="1" t="s">
        <v>425</v>
      </c>
      <c r="B29" s="13"/>
      <c r="C29" s="11"/>
      <c r="E29" s="13" t="e">
        <f>IF($B$27&gt;E28,$B$27,E28)</f>
        <v>#N/A</v>
      </c>
      <c r="F29" s="13" t="e">
        <f aca="true" t="shared" si="4" ref="F29:N29">IF($B$27&gt;F28,$B$27,F28)</f>
        <v>#N/A</v>
      </c>
      <c r="G29" s="13" t="e">
        <f t="shared" si="4"/>
        <v>#N/A</v>
      </c>
      <c r="H29" s="13" t="e">
        <f t="shared" si="4"/>
        <v>#N/A</v>
      </c>
      <c r="I29" s="13" t="e">
        <f t="shared" si="4"/>
        <v>#N/A</v>
      </c>
      <c r="J29" s="13" t="e">
        <f t="shared" si="4"/>
        <v>#N/A</v>
      </c>
      <c r="K29" s="13" t="e">
        <f t="shared" si="4"/>
        <v>#N/A</v>
      </c>
      <c r="L29" s="13" t="e">
        <f t="shared" si="4"/>
        <v>#N/A</v>
      </c>
      <c r="M29" s="13" t="e">
        <f t="shared" si="4"/>
        <v>#N/A</v>
      </c>
      <c r="N29" s="13" t="e">
        <f t="shared" si="4"/>
        <v>#N/A</v>
      </c>
    </row>
    <row r="30" spans="1:6" ht="12.75">
      <c r="A30" t="s">
        <v>5</v>
      </c>
      <c r="B30" s="13" t="e">
        <f>(B23-C33)/B8</f>
        <v>#N/A</v>
      </c>
      <c r="C30" s="13"/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1:14" ht="12.75">
      <c r="A33" t="s">
        <v>14</v>
      </c>
      <c r="C33" s="7" t="e">
        <f>SUM(E33:N33)</f>
        <v>#N/A</v>
      </c>
      <c r="E33" s="13" t="e">
        <f>E29*E6</f>
        <v>#N/A</v>
      </c>
      <c r="F33" s="13">
        <f aca="true" t="shared" si="5" ref="F33:N33">IF(F6=0,"",F28*F6)</f>
      </c>
      <c r="G33" s="13">
        <f t="shared" si="5"/>
      </c>
      <c r="H33" s="13">
        <f t="shared" si="5"/>
      </c>
      <c r="I33" s="13">
        <f t="shared" si="5"/>
      </c>
      <c r="J33" s="13">
        <f t="shared" si="5"/>
      </c>
      <c r="K33" s="13">
        <f t="shared" si="5"/>
      </c>
      <c r="L33" s="13">
        <f t="shared" si="5"/>
      </c>
      <c r="M33" s="13">
        <f t="shared" si="5"/>
      </c>
      <c r="N33" s="13">
        <f t="shared" si="5"/>
      </c>
    </row>
    <row r="34" spans="1:14" ht="12.75">
      <c r="A34" t="s">
        <v>15</v>
      </c>
      <c r="C34" s="7" t="e">
        <f>SUM(E34:N34)</f>
        <v>#N/A</v>
      </c>
      <c r="E34" s="13" t="e">
        <f>$B$25*E6</f>
        <v>#N/A</v>
      </c>
      <c r="F34" s="13">
        <f>IF(F6=0,"",$B$25*F6)</f>
      </c>
      <c r="G34" s="13">
        <f aca="true" t="shared" si="6" ref="G34:N34">IF(G6=0,"",$B$25*G6)</f>
      </c>
      <c r="H34" s="13">
        <f t="shared" si="6"/>
      </c>
      <c r="I34" s="13">
        <f t="shared" si="6"/>
      </c>
      <c r="J34" s="13">
        <f t="shared" si="6"/>
      </c>
      <c r="K34" s="13">
        <f t="shared" si="6"/>
      </c>
      <c r="L34" s="13">
        <f t="shared" si="6"/>
      </c>
      <c r="M34" s="13">
        <f t="shared" si="6"/>
      </c>
      <c r="N34" s="13">
        <f t="shared" si="6"/>
      </c>
    </row>
    <row r="35" spans="1:14" ht="12.75">
      <c r="A35" t="s">
        <v>17</v>
      </c>
      <c r="B35" s="13"/>
      <c r="C35" s="17" t="e">
        <f>SUM(E35:N35)</f>
        <v>#N/A</v>
      </c>
      <c r="E35" s="13" t="e">
        <f>E33-E34</f>
        <v>#N/A</v>
      </c>
      <c r="F35" s="13">
        <f aca="true" t="shared" si="7" ref="F35:N35">IF(F6=0,"",F33-F34)</f>
      </c>
      <c r="G35" s="13">
        <f t="shared" si="7"/>
      </c>
      <c r="H35" s="13">
        <f t="shared" si="7"/>
      </c>
      <c r="I35" s="13">
        <f t="shared" si="7"/>
      </c>
      <c r="J35" s="13">
        <f t="shared" si="7"/>
      </c>
      <c r="K35" s="13">
        <f t="shared" si="7"/>
      </c>
      <c r="L35" s="13">
        <f t="shared" si="7"/>
      </c>
      <c r="M35" s="13">
        <f t="shared" si="7"/>
      </c>
      <c r="N35" s="13">
        <f t="shared" si="7"/>
      </c>
    </row>
    <row r="36" spans="1:14" ht="12.75">
      <c r="A36" t="s">
        <v>8</v>
      </c>
      <c r="B36" s="13" t="e">
        <f>B21-C33+B22</f>
        <v>#N/A</v>
      </c>
      <c r="C36" s="7" t="e">
        <f>SUM(E36:N36)</f>
        <v>#N/A</v>
      </c>
      <c r="E36" s="13" t="e">
        <f>E29*E6</f>
        <v>#N/A</v>
      </c>
      <c r="F36" s="18">
        <f aca="true" t="shared" si="8" ref="F36:N36">IF(F6=0,"",F28*F6)</f>
      </c>
      <c r="G36" s="18">
        <f t="shared" si="8"/>
      </c>
      <c r="H36" s="18">
        <f t="shared" si="8"/>
      </c>
      <c r="I36" s="18">
        <f t="shared" si="8"/>
      </c>
      <c r="J36" s="18">
        <f t="shared" si="8"/>
      </c>
      <c r="K36" s="18">
        <f t="shared" si="8"/>
      </c>
      <c r="L36" s="18">
        <f t="shared" si="8"/>
      </c>
      <c r="M36" s="18">
        <f t="shared" si="8"/>
      </c>
      <c r="N36" s="18">
        <f t="shared" si="8"/>
      </c>
    </row>
    <row r="40" ht="12.75">
      <c r="A40" t="s">
        <v>416</v>
      </c>
    </row>
    <row r="41" ht="12.75">
      <c r="A41" t="s">
        <v>417</v>
      </c>
    </row>
    <row r="42" ht="12.75">
      <c r="A42" t="s">
        <v>418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5" width="10.8515625" style="0" bestFit="1" customWidth="1"/>
    <col min="6" max="6" width="12.421875" style="7" bestFit="1" customWidth="1"/>
    <col min="7" max="7" width="14.57421875" style="0" bestFit="1" customWidth="1"/>
    <col min="8" max="8" width="13.140625" style="0" bestFit="1" customWidth="1"/>
    <col min="9" max="9" width="16.140625" style="0" bestFit="1" customWidth="1"/>
    <col min="10" max="10" width="16.7109375" style="8" bestFit="1" customWidth="1"/>
    <col min="11" max="11" width="17.28125" style="0" bestFit="1" customWidth="1"/>
  </cols>
  <sheetData>
    <row r="2" spans="1:12" ht="63.75">
      <c r="A2" s="20" t="s">
        <v>232</v>
      </c>
      <c r="B2" s="20" t="s">
        <v>413</v>
      </c>
      <c r="C2" s="20" t="s">
        <v>414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4" t="s">
        <v>420</v>
      </c>
      <c r="K2" s="21" t="s">
        <v>421</v>
      </c>
      <c r="L2" s="21" t="s">
        <v>426</v>
      </c>
    </row>
    <row r="4" spans="1:12" ht="12.75">
      <c r="A4" s="5" t="s">
        <v>233</v>
      </c>
      <c r="B4" s="6" t="s">
        <v>21</v>
      </c>
      <c r="C4" s="6" t="s">
        <v>22</v>
      </c>
      <c r="D4" s="11">
        <v>8203.9</v>
      </c>
      <c r="E4" s="11">
        <v>4327.2</v>
      </c>
      <c r="F4" s="8">
        <v>7547.24</v>
      </c>
      <c r="G4" s="8">
        <v>4450613.8</v>
      </c>
      <c r="H4" s="11">
        <v>7975</v>
      </c>
      <c r="I4" s="8">
        <v>65980348.29</v>
      </c>
      <c r="J4" s="8">
        <v>-8555736.64643687</v>
      </c>
      <c r="K4" s="8">
        <v>57424611.64356313</v>
      </c>
      <c r="L4" s="8">
        <v>6667.16</v>
      </c>
    </row>
    <row r="5" spans="1:12" ht="12.75">
      <c r="A5" s="5" t="s">
        <v>234</v>
      </c>
      <c r="B5" s="6" t="s">
        <v>21</v>
      </c>
      <c r="C5" s="6" t="s">
        <v>23</v>
      </c>
      <c r="D5" s="11">
        <v>41181.9</v>
      </c>
      <c r="E5" s="11">
        <v>14095.1</v>
      </c>
      <c r="F5" s="8">
        <v>7569.09</v>
      </c>
      <c r="G5" s="8">
        <v>12802446.24</v>
      </c>
      <c r="H5" s="11">
        <v>40452.5</v>
      </c>
      <c r="I5" s="8">
        <v>324511682.53000003</v>
      </c>
      <c r="J5" s="8">
        <v>-42079748.99155854</v>
      </c>
      <c r="K5" s="8">
        <v>282431933.5384415</v>
      </c>
      <c r="L5" s="8">
        <v>6667.16</v>
      </c>
    </row>
    <row r="6" spans="1:12" ht="12.75">
      <c r="A6" s="5" t="s">
        <v>235</v>
      </c>
      <c r="B6" s="6" t="s">
        <v>21</v>
      </c>
      <c r="C6" s="6" t="s">
        <v>24</v>
      </c>
      <c r="D6" s="11">
        <v>8065.8</v>
      </c>
      <c r="E6" s="11">
        <v>5243.6</v>
      </c>
      <c r="F6" s="8">
        <v>7485.72</v>
      </c>
      <c r="G6" s="8">
        <v>6530835.71</v>
      </c>
      <c r="H6" s="11">
        <v>7490</v>
      </c>
      <c r="I6" s="8">
        <v>66908984.64</v>
      </c>
      <c r="J6" s="8">
        <v>-8676153.835142625</v>
      </c>
      <c r="K6" s="8">
        <v>58232830.80485737</v>
      </c>
      <c r="L6" s="8">
        <v>6667.16</v>
      </c>
    </row>
    <row r="7" spans="1:12" ht="12.75">
      <c r="A7" s="5" t="s">
        <v>236</v>
      </c>
      <c r="B7" s="6" t="s">
        <v>21</v>
      </c>
      <c r="C7" s="6" t="s">
        <v>25</v>
      </c>
      <c r="D7" s="11">
        <v>17150.199999999997</v>
      </c>
      <c r="E7" s="11">
        <v>5384.1</v>
      </c>
      <c r="F7" s="8">
        <v>7496.55</v>
      </c>
      <c r="G7" s="8">
        <v>4843459.61</v>
      </c>
      <c r="H7" s="11">
        <v>16591</v>
      </c>
      <c r="I7" s="8">
        <v>133410639.33</v>
      </c>
      <c r="J7" s="8">
        <v>-17299488.795109134</v>
      </c>
      <c r="K7" s="8">
        <v>116111150.53489086</v>
      </c>
      <c r="L7" s="8">
        <v>6667.16</v>
      </c>
    </row>
    <row r="8" spans="1:12" ht="12.75">
      <c r="A8" s="5" t="s">
        <v>237</v>
      </c>
      <c r="B8" s="6" t="s">
        <v>21</v>
      </c>
      <c r="C8" s="6" t="s">
        <v>26</v>
      </c>
      <c r="D8" s="11">
        <v>994.6</v>
      </c>
      <c r="E8" s="11">
        <v>289.7</v>
      </c>
      <c r="F8" s="8">
        <v>8143.78</v>
      </c>
      <c r="G8" s="8">
        <v>283110.46</v>
      </c>
      <c r="H8" s="11">
        <v>976.5</v>
      </c>
      <c r="I8" s="8">
        <v>8382916.819999999</v>
      </c>
      <c r="J8" s="8">
        <v>-1087021.0676316821</v>
      </c>
      <c r="K8" s="8">
        <v>7295895.752368317</v>
      </c>
      <c r="L8" s="8">
        <v>6667.16</v>
      </c>
    </row>
    <row r="9" spans="1:12" ht="12.75">
      <c r="A9" s="5" t="s">
        <v>238</v>
      </c>
      <c r="B9" s="6" t="s">
        <v>21</v>
      </c>
      <c r="C9" s="6" t="s">
        <v>27</v>
      </c>
      <c r="D9" s="11">
        <v>979.3</v>
      </c>
      <c r="E9" s="11">
        <v>195.2</v>
      </c>
      <c r="F9" s="8">
        <v>8113.14</v>
      </c>
      <c r="G9" s="8">
        <v>190042.15</v>
      </c>
      <c r="H9" s="11">
        <v>948</v>
      </c>
      <c r="I9" s="8">
        <v>8135238.33</v>
      </c>
      <c r="J9" s="8">
        <v>-1054904.3542716177</v>
      </c>
      <c r="K9" s="8">
        <v>7080333.975728382</v>
      </c>
      <c r="L9" s="8">
        <v>6667.16</v>
      </c>
    </row>
    <row r="10" spans="1:12" ht="12.75">
      <c r="A10" s="5" t="s">
        <v>239</v>
      </c>
      <c r="B10" s="6" t="s">
        <v>21</v>
      </c>
      <c r="C10" s="6" t="s">
        <v>28</v>
      </c>
      <c r="D10" s="11">
        <v>10528.699999999999</v>
      </c>
      <c r="E10" s="11">
        <v>7061.1</v>
      </c>
      <c r="F10" s="8">
        <v>7494.26</v>
      </c>
      <c r="G10" s="8">
        <v>9027401.15</v>
      </c>
      <c r="H10" s="11">
        <v>9815.5</v>
      </c>
      <c r="I10" s="8">
        <v>87931799.63000001</v>
      </c>
      <c r="J10" s="8">
        <v>-11402202.928285498</v>
      </c>
      <c r="K10" s="8">
        <v>76529596.70171452</v>
      </c>
      <c r="L10" s="8">
        <v>6667.16</v>
      </c>
    </row>
    <row r="11" spans="1:12" ht="12.75">
      <c r="A11" s="5" t="s">
        <v>240</v>
      </c>
      <c r="B11" s="6" t="s">
        <v>29</v>
      </c>
      <c r="C11" s="6" t="s">
        <v>29</v>
      </c>
      <c r="D11" s="11">
        <v>2152.3</v>
      </c>
      <c r="E11" s="11">
        <v>1268.9</v>
      </c>
      <c r="F11" s="8">
        <v>7227.4</v>
      </c>
      <c r="G11" s="8">
        <v>1380320.37</v>
      </c>
      <c r="H11" s="11">
        <v>2037.5</v>
      </c>
      <c r="I11" s="8">
        <v>16935850.26</v>
      </c>
      <c r="J11" s="8">
        <v>-2196088.357569496</v>
      </c>
      <c r="K11" s="8">
        <v>14739761.902430505</v>
      </c>
      <c r="L11" s="8">
        <v>6667.16</v>
      </c>
    </row>
    <row r="12" spans="1:12" ht="12.75">
      <c r="A12" s="5" t="s">
        <v>241</v>
      </c>
      <c r="B12" s="6" t="s">
        <v>29</v>
      </c>
      <c r="C12" s="6" t="s">
        <v>30</v>
      </c>
      <c r="D12" s="11">
        <v>321.4</v>
      </c>
      <c r="E12" s="11">
        <v>147.8</v>
      </c>
      <c r="F12" s="8">
        <v>9802.78</v>
      </c>
      <c r="G12" s="8">
        <v>173862.06</v>
      </c>
      <c r="H12" s="11">
        <v>312.5</v>
      </c>
      <c r="I12" s="8">
        <v>3324474.67</v>
      </c>
      <c r="J12" s="8">
        <v>-431087.8996766526</v>
      </c>
      <c r="K12" s="8">
        <v>2893386.7703233473</v>
      </c>
      <c r="L12" s="8">
        <v>6667.16</v>
      </c>
    </row>
    <row r="13" spans="1:12" ht="12.75">
      <c r="A13" s="5" t="s">
        <v>242</v>
      </c>
      <c r="B13" s="6" t="s">
        <v>31</v>
      </c>
      <c r="C13" s="6" t="s">
        <v>32</v>
      </c>
      <c r="D13" s="11">
        <v>2745.1</v>
      </c>
      <c r="E13" s="11">
        <v>1427.6</v>
      </c>
      <c r="F13" s="8">
        <v>7751.42</v>
      </c>
      <c r="G13" s="8">
        <v>1545815.44</v>
      </c>
      <c r="H13" s="11">
        <v>2534</v>
      </c>
      <c r="I13" s="8">
        <v>22823505.860000003</v>
      </c>
      <c r="J13" s="8">
        <v>-2959546.4490169133</v>
      </c>
      <c r="K13" s="8">
        <v>19863959.41098309</v>
      </c>
      <c r="L13" s="8">
        <v>6667.16</v>
      </c>
    </row>
    <row r="14" spans="1:12" ht="12.75">
      <c r="A14" s="5" t="s">
        <v>243</v>
      </c>
      <c r="B14" s="6" t="s">
        <v>31</v>
      </c>
      <c r="C14" s="6" t="s">
        <v>33</v>
      </c>
      <c r="D14" s="11">
        <v>1460.1999999999998</v>
      </c>
      <c r="E14" s="11">
        <v>1157.5</v>
      </c>
      <c r="F14" s="8">
        <v>8109.14</v>
      </c>
      <c r="G14" s="8">
        <v>1949730.36</v>
      </c>
      <c r="H14" s="11">
        <v>1319</v>
      </c>
      <c r="I14" s="8">
        <v>13790339.63</v>
      </c>
      <c r="J14" s="8">
        <v>-1788206.9009490777</v>
      </c>
      <c r="K14" s="8">
        <v>12002132.729050923</v>
      </c>
      <c r="L14" s="8">
        <v>6667.16</v>
      </c>
    </row>
    <row r="15" spans="1:12" ht="12.75">
      <c r="A15" s="5" t="s">
        <v>244</v>
      </c>
      <c r="B15" s="6" t="s">
        <v>31</v>
      </c>
      <c r="C15" s="6" t="s">
        <v>34</v>
      </c>
      <c r="D15" s="11">
        <v>51432.7</v>
      </c>
      <c r="E15" s="11">
        <v>12715.6</v>
      </c>
      <c r="F15" s="8">
        <v>7791.55</v>
      </c>
      <c r="G15" s="8">
        <v>11888900.48</v>
      </c>
      <c r="H15" s="11">
        <v>50988.5</v>
      </c>
      <c r="I15" s="8">
        <v>412625611.79</v>
      </c>
      <c r="J15" s="8">
        <v>-53505568.84806854</v>
      </c>
      <c r="K15" s="8">
        <v>359120042.9419315</v>
      </c>
      <c r="L15" s="8">
        <v>6667.16</v>
      </c>
    </row>
    <row r="16" spans="1:12" ht="12.75">
      <c r="A16" s="5" t="s">
        <v>245</v>
      </c>
      <c r="B16" s="6" t="s">
        <v>31</v>
      </c>
      <c r="C16" s="6" t="s">
        <v>35</v>
      </c>
      <c r="D16" s="11">
        <v>14799.8</v>
      </c>
      <c r="E16" s="11">
        <v>2616.8</v>
      </c>
      <c r="F16" s="8">
        <v>7611.71</v>
      </c>
      <c r="G16" s="8">
        <v>2390199.72</v>
      </c>
      <c r="H16" s="11">
        <v>14479.5</v>
      </c>
      <c r="I16" s="8">
        <v>115042031.92999999</v>
      </c>
      <c r="J16" s="8">
        <v>-14917613.410252906</v>
      </c>
      <c r="K16" s="8">
        <v>100124418.51974708</v>
      </c>
      <c r="L16" s="8">
        <v>6667.16</v>
      </c>
    </row>
    <row r="17" spans="1:12" ht="12.75">
      <c r="A17" s="5" t="s">
        <v>246</v>
      </c>
      <c r="B17" s="6" t="s">
        <v>31</v>
      </c>
      <c r="C17" s="6" t="s">
        <v>36</v>
      </c>
      <c r="D17" s="11">
        <v>164.1</v>
      </c>
      <c r="E17" s="11">
        <v>82.5</v>
      </c>
      <c r="F17" s="8">
        <v>14086.01</v>
      </c>
      <c r="G17" s="8">
        <v>139451.48</v>
      </c>
      <c r="H17" s="11">
        <v>161</v>
      </c>
      <c r="I17" s="8">
        <v>2450965.39</v>
      </c>
      <c r="J17" s="8">
        <v>-317819.0923485869</v>
      </c>
      <c r="K17" s="8">
        <v>2133146.2976514134</v>
      </c>
      <c r="L17" s="8">
        <v>6667.16</v>
      </c>
    </row>
    <row r="18" spans="1:12" ht="12.75">
      <c r="A18" s="5" t="s">
        <v>247</v>
      </c>
      <c r="B18" s="6" t="s">
        <v>31</v>
      </c>
      <c r="C18" s="6" t="s">
        <v>37</v>
      </c>
      <c r="D18" s="11">
        <v>39600</v>
      </c>
      <c r="E18" s="11">
        <v>25323.7</v>
      </c>
      <c r="F18" s="8">
        <v>7677.46</v>
      </c>
      <c r="G18" s="8">
        <v>30392133.97</v>
      </c>
      <c r="H18" s="11">
        <v>38838.5</v>
      </c>
      <c r="I18" s="8">
        <v>334380595.64</v>
      </c>
      <c r="J18" s="8">
        <v>-43359460.65941169</v>
      </c>
      <c r="K18" s="8">
        <v>291021134.9805883</v>
      </c>
      <c r="L18" s="8">
        <v>6667.16</v>
      </c>
    </row>
    <row r="19" spans="1:12" ht="12.75">
      <c r="A19" s="5" t="s">
        <v>248</v>
      </c>
      <c r="B19" s="6" t="s">
        <v>31</v>
      </c>
      <c r="C19" s="6" t="s">
        <v>38</v>
      </c>
      <c r="D19" s="11">
        <v>2058.1</v>
      </c>
      <c r="E19" s="11">
        <v>237.5</v>
      </c>
      <c r="F19" s="8">
        <v>7711.63</v>
      </c>
      <c r="G19" s="8">
        <v>219781.34</v>
      </c>
      <c r="H19" s="11">
        <v>2050.5</v>
      </c>
      <c r="I19" s="8">
        <v>15560258.69</v>
      </c>
      <c r="J19" s="8">
        <v>-2017714.0459600743</v>
      </c>
      <c r="K19" s="8">
        <v>13542544.644039925</v>
      </c>
      <c r="L19" s="8">
        <v>6667.16</v>
      </c>
    </row>
    <row r="20" spans="1:12" ht="12.75">
      <c r="A20" s="5" t="s">
        <v>249</v>
      </c>
      <c r="B20" s="6" t="s">
        <v>39</v>
      </c>
      <c r="C20" s="6" t="s">
        <v>39</v>
      </c>
      <c r="D20" s="11">
        <v>1380.6</v>
      </c>
      <c r="E20" s="11">
        <v>559.8</v>
      </c>
      <c r="F20" s="8">
        <v>7791.16</v>
      </c>
      <c r="G20" s="8">
        <v>536898.28</v>
      </c>
      <c r="H20" s="11">
        <v>1277</v>
      </c>
      <c r="I20" s="8">
        <v>11292968.62</v>
      </c>
      <c r="J20" s="8">
        <v>-1464370.34622079</v>
      </c>
      <c r="K20" s="8">
        <v>9828598.27377921</v>
      </c>
      <c r="L20" s="8">
        <v>6667.16</v>
      </c>
    </row>
    <row r="21" spans="1:12" ht="12.75">
      <c r="A21" s="5" t="s">
        <v>250</v>
      </c>
      <c r="B21" s="6" t="s">
        <v>40</v>
      </c>
      <c r="C21" s="6" t="s">
        <v>41</v>
      </c>
      <c r="D21" s="11">
        <v>137.5</v>
      </c>
      <c r="E21" s="11">
        <v>45.5</v>
      </c>
      <c r="F21" s="8">
        <v>13464.75</v>
      </c>
      <c r="G21" s="8">
        <v>73517.51</v>
      </c>
      <c r="H21" s="11">
        <v>128</v>
      </c>
      <c r="I21" s="8">
        <v>1924920.0499999998</v>
      </c>
      <c r="J21" s="8">
        <v>-249606.2758089768</v>
      </c>
      <c r="K21" s="8">
        <v>1675313.774191023</v>
      </c>
      <c r="L21" s="8">
        <v>6667.16</v>
      </c>
    </row>
    <row r="22" spans="1:12" ht="12.75">
      <c r="A22" s="5" t="s">
        <v>251</v>
      </c>
      <c r="B22" s="6" t="s">
        <v>40</v>
      </c>
      <c r="C22" s="6" t="s">
        <v>42</v>
      </c>
      <c r="D22" s="11">
        <v>50.5</v>
      </c>
      <c r="E22" s="11">
        <v>21</v>
      </c>
      <c r="F22" s="8">
        <v>15484.52</v>
      </c>
      <c r="G22" s="8">
        <v>39021</v>
      </c>
      <c r="H22" s="11">
        <v>35.5</v>
      </c>
      <c r="I22" s="8">
        <v>820989.4400000001</v>
      </c>
      <c r="J22" s="8">
        <v>-106458.50802837107</v>
      </c>
      <c r="K22" s="8">
        <v>714530.931971629</v>
      </c>
      <c r="L22" s="8">
        <v>6667.16</v>
      </c>
    </row>
    <row r="23" spans="1:12" ht="12.75">
      <c r="A23" s="5" t="s">
        <v>252</v>
      </c>
      <c r="B23" s="6" t="s">
        <v>40</v>
      </c>
      <c r="C23" s="6" t="s">
        <v>43</v>
      </c>
      <c r="D23" s="11">
        <v>271</v>
      </c>
      <c r="E23" s="11">
        <v>128.8</v>
      </c>
      <c r="F23" s="8">
        <v>10191.59</v>
      </c>
      <c r="G23" s="8">
        <v>157521.2</v>
      </c>
      <c r="H23" s="11">
        <v>252.5</v>
      </c>
      <c r="I23" s="8">
        <v>2919441.7600000002</v>
      </c>
      <c r="J23" s="8">
        <v>-378566.88393619505</v>
      </c>
      <c r="K23" s="8">
        <v>2540874.876063805</v>
      </c>
      <c r="L23" s="8">
        <v>6667.16</v>
      </c>
    </row>
    <row r="24" spans="1:12" ht="12.75">
      <c r="A24" s="5" t="s">
        <v>253</v>
      </c>
      <c r="B24" s="6" t="s">
        <v>40</v>
      </c>
      <c r="C24" s="6" t="s">
        <v>44</v>
      </c>
      <c r="D24" s="11">
        <v>102.1</v>
      </c>
      <c r="E24" s="11">
        <v>54.7</v>
      </c>
      <c r="F24" s="8">
        <v>14232.18</v>
      </c>
      <c r="G24" s="8">
        <v>93420.01</v>
      </c>
      <c r="H24" s="11">
        <v>91.5</v>
      </c>
      <c r="I24" s="8">
        <v>1207391.99</v>
      </c>
      <c r="J24" s="8">
        <v>-156563.7066669285</v>
      </c>
      <c r="K24" s="8">
        <v>1050828.2833330715</v>
      </c>
      <c r="L24" s="8">
        <v>6667.16</v>
      </c>
    </row>
    <row r="25" spans="1:12" ht="12.75">
      <c r="A25" s="5" t="s">
        <v>254</v>
      </c>
      <c r="B25" s="6" t="s">
        <v>40</v>
      </c>
      <c r="C25" s="6" t="s">
        <v>45</v>
      </c>
      <c r="D25" s="11">
        <v>50</v>
      </c>
      <c r="E25" s="11">
        <v>24.5</v>
      </c>
      <c r="F25" s="8">
        <v>15485.09</v>
      </c>
      <c r="G25" s="8">
        <v>45526.17</v>
      </c>
      <c r="H25" s="11">
        <v>40.5</v>
      </c>
      <c r="I25" s="8">
        <v>819780.8400000001</v>
      </c>
      <c r="J25" s="8">
        <v>-106301.78767785951</v>
      </c>
      <c r="K25" s="8">
        <v>713479.0523221405</v>
      </c>
      <c r="L25" s="8">
        <v>6667.16</v>
      </c>
    </row>
    <row r="26" spans="1:12" ht="12.75">
      <c r="A26" s="5" t="s">
        <v>255</v>
      </c>
      <c r="B26" s="6" t="s">
        <v>46</v>
      </c>
      <c r="C26" s="6" t="s">
        <v>47</v>
      </c>
      <c r="D26" s="11">
        <v>482.5</v>
      </c>
      <c r="E26" s="11">
        <v>300.3</v>
      </c>
      <c r="F26" s="8">
        <v>7981.81</v>
      </c>
      <c r="G26" s="8">
        <v>391462.66</v>
      </c>
      <c r="H26" s="11">
        <v>438</v>
      </c>
      <c r="I26" s="8">
        <v>4169744.96</v>
      </c>
      <c r="J26" s="8">
        <v>-540694.9294017957</v>
      </c>
      <c r="K26" s="8">
        <v>3629050.030598204</v>
      </c>
      <c r="L26" s="8">
        <v>6667.16</v>
      </c>
    </row>
    <row r="27" spans="1:12" ht="12.75">
      <c r="A27" s="5" t="s">
        <v>256</v>
      </c>
      <c r="B27" s="6" t="s">
        <v>46</v>
      </c>
      <c r="C27" s="6" t="s">
        <v>48</v>
      </c>
      <c r="D27" s="11">
        <v>263.5</v>
      </c>
      <c r="E27" s="11">
        <v>142.4</v>
      </c>
      <c r="F27" s="8">
        <v>10153.09</v>
      </c>
      <c r="G27" s="8">
        <v>173495.94</v>
      </c>
      <c r="H27" s="11">
        <v>247.5</v>
      </c>
      <c r="I27" s="8">
        <v>2848834.18</v>
      </c>
      <c r="J27" s="8">
        <v>-369411.1296036011</v>
      </c>
      <c r="K27" s="8">
        <v>2479423.050396399</v>
      </c>
      <c r="L27" s="8">
        <v>6667.16</v>
      </c>
    </row>
    <row r="28" spans="1:12" ht="12.75">
      <c r="A28" s="5" t="s">
        <v>257</v>
      </c>
      <c r="B28" s="6" t="s">
        <v>49</v>
      </c>
      <c r="C28" s="6" t="s">
        <v>50</v>
      </c>
      <c r="D28" s="11">
        <v>28740.5</v>
      </c>
      <c r="E28" s="11">
        <v>7771.7</v>
      </c>
      <c r="F28" s="8">
        <v>7635.91</v>
      </c>
      <c r="G28" s="8">
        <v>7121283.92</v>
      </c>
      <c r="H28" s="11">
        <v>28540</v>
      </c>
      <c r="I28" s="8">
        <v>226581269.73999998</v>
      </c>
      <c r="J28" s="8">
        <v>-29381016.062392104</v>
      </c>
      <c r="K28" s="8">
        <v>197200253.67760786</v>
      </c>
      <c r="L28" s="8">
        <v>6667.16</v>
      </c>
    </row>
    <row r="29" spans="1:12" ht="12.75">
      <c r="A29" s="5" t="s">
        <v>258</v>
      </c>
      <c r="B29" s="6" t="s">
        <v>49</v>
      </c>
      <c r="C29" s="6" t="s">
        <v>49</v>
      </c>
      <c r="D29" s="11">
        <v>29398.3</v>
      </c>
      <c r="E29" s="11">
        <v>5348.7</v>
      </c>
      <c r="F29" s="8">
        <v>7807.83</v>
      </c>
      <c r="G29" s="8">
        <v>5011405.76</v>
      </c>
      <c r="H29" s="11">
        <v>29046</v>
      </c>
      <c r="I29" s="8">
        <v>234494200.01</v>
      </c>
      <c r="J29" s="8">
        <v>-30407093.5119105</v>
      </c>
      <c r="K29" s="8">
        <v>204087106.4980895</v>
      </c>
      <c r="L29" s="8">
        <v>6667.16</v>
      </c>
    </row>
    <row r="30" spans="1:12" ht="12.75">
      <c r="A30" s="5" t="s">
        <v>259</v>
      </c>
      <c r="B30" s="6" t="s">
        <v>51</v>
      </c>
      <c r="C30" s="6" t="s">
        <v>52</v>
      </c>
      <c r="D30" s="11">
        <v>900.5999999999999</v>
      </c>
      <c r="E30" s="11">
        <v>224</v>
      </c>
      <c r="F30" s="8">
        <v>8048.99</v>
      </c>
      <c r="G30" s="8">
        <v>216356.76</v>
      </c>
      <c r="H30" s="11">
        <v>859</v>
      </c>
      <c r="I30" s="8">
        <v>7465273.9799999995</v>
      </c>
      <c r="J30" s="8">
        <v>-968029.4181784111</v>
      </c>
      <c r="K30" s="8">
        <v>6497244.561821588</v>
      </c>
      <c r="L30" s="8">
        <v>6667.16</v>
      </c>
    </row>
    <row r="31" spans="1:12" ht="12.75">
      <c r="A31" s="5" t="s">
        <v>260</v>
      </c>
      <c r="B31" s="6" t="s">
        <v>51</v>
      </c>
      <c r="C31" s="6" t="s">
        <v>53</v>
      </c>
      <c r="D31" s="11">
        <v>1114.3</v>
      </c>
      <c r="E31" s="11">
        <v>307.3</v>
      </c>
      <c r="F31" s="8">
        <v>7726.02</v>
      </c>
      <c r="G31" s="8">
        <v>284904.68</v>
      </c>
      <c r="H31" s="11">
        <v>1077</v>
      </c>
      <c r="I31" s="8">
        <v>8894007.77</v>
      </c>
      <c r="J31" s="8">
        <v>-1153294.7337141628</v>
      </c>
      <c r="K31" s="8">
        <v>7740713.036285836</v>
      </c>
      <c r="L31" s="8">
        <v>6667.16</v>
      </c>
    </row>
    <row r="32" spans="1:12" ht="12.75">
      <c r="A32" s="5" t="s">
        <v>261</v>
      </c>
      <c r="B32" s="6" t="s">
        <v>54</v>
      </c>
      <c r="C32" s="6" t="s">
        <v>55</v>
      </c>
      <c r="D32" s="11">
        <v>109.7</v>
      </c>
      <c r="E32" s="11">
        <v>30.6</v>
      </c>
      <c r="F32" s="8">
        <v>13962.88</v>
      </c>
      <c r="G32" s="8">
        <v>51271.7</v>
      </c>
      <c r="H32" s="11">
        <v>103</v>
      </c>
      <c r="I32" s="8">
        <v>1576417.95</v>
      </c>
      <c r="J32" s="8">
        <v>-204415.66579241658</v>
      </c>
      <c r="K32" s="8">
        <v>1372002.2842075834</v>
      </c>
      <c r="L32" s="8">
        <v>6667.16</v>
      </c>
    </row>
    <row r="33" spans="1:12" ht="12.75">
      <c r="A33" s="5" t="s">
        <v>262</v>
      </c>
      <c r="B33" s="6" t="s">
        <v>54</v>
      </c>
      <c r="C33" s="6" t="s">
        <v>54</v>
      </c>
      <c r="D33" s="11">
        <v>170.4</v>
      </c>
      <c r="E33" s="11">
        <v>58.2</v>
      </c>
      <c r="F33" s="8">
        <v>13024.82</v>
      </c>
      <c r="G33" s="8">
        <v>90965.38</v>
      </c>
      <c r="H33" s="11">
        <v>163</v>
      </c>
      <c r="I33" s="8">
        <v>2310395.54</v>
      </c>
      <c r="J33" s="8">
        <v>-299591.2616656832</v>
      </c>
      <c r="K33" s="8">
        <v>2010804.2783343168</v>
      </c>
      <c r="L33" s="8">
        <v>6667.16</v>
      </c>
    </row>
    <row r="34" spans="1:12" ht="12.75">
      <c r="A34" s="5" t="s">
        <v>263</v>
      </c>
      <c r="B34" s="6" t="s">
        <v>56</v>
      </c>
      <c r="C34" s="6" t="s">
        <v>56</v>
      </c>
      <c r="D34" s="11">
        <v>868</v>
      </c>
      <c r="E34" s="11">
        <v>179.8</v>
      </c>
      <c r="F34" s="8">
        <v>8332.23</v>
      </c>
      <c r="G34" s="8">
        <v>179776.26</v>
      </c>
      <c r="H34" s="11">
        <v>789</v>
      </c>
      <c r="I34" s="8">
        <v>7412154.35</v>
      </c>
      <c r="J34" s="8">
        <v>-399.59999999939464</v>
      </c>
      <c r="K34" s="8">
        <v>7411754.75</v>
      </c>
      <c r="L34" s="8">
        <v>6667.16</v>
      </c>
    </row>
    <row r="35" spans="1:12" ht="12.75">
      <c r="A35" s="5" t="s">
        <v>264</v>
      </c>
      <c r="B35" s="6" t="s">
        <v>57</v>
      </c>
      <c r="C35" s="6" t="s">
        <v>58</v>
      </c>
      <c r="D35" s="11">
        <v>1012.6</v>
      </c>
      <c r="E35" s="11">
        <v>449.5</v>
      </c>
      <c r="F35" s="8">
        <v>7515</v>
      </c>
      <c r="G35" s="8">
        <v>431363</v>
      </c>
      <c r="H35" s="11">
        <v>932</v>
      </c>
      <c r="I35" s="8">
        <v>8041055.51</v>
      </c>
      <c r="J35" s="8">
        <v>-1042691.5753848336</v>
      </c>
      <c r="K35" s="8">
        <v>6998363.934615166</v>
      </c>
      <c r="L35" s="8">
        <v>6667.16</v>
      </c>
    </row>
    <row r="36" spans="1:12" ht="12.75">
      <c r="A36" s="5" t="s">
        <v>265</v>
      </c>
      <c r="B36" s="6" t="s">
        <v>57</v>
      </c>
      <c r="C36" s="6" t="s">
        <v>59</v>
      </c>
      <c r="D36" s="11">
        <v>375.90000000000003</v>
      </c>
      <c r="E36" s="11">
        <v>153.2</v>
      </c>
      <c r="F36" s="8">
        <v>9126.39</v>
      </c>
      <c r="G36" s="8">
        <v>167779.49</v>
      </c>
      <c r="H36" s="11">
        <v>347.5</v>
      </c>
      <c r="I36" s="8">
        <v>3598388.1799999997</v>
      </c>
      <c r="J36" s="8">
        <v>-466606.5338790783</v>
      </c>
      <c r="K36" s="8">
        <v>3131781.6461209212</v>
      </c>
      <c r="L36" s="8">
        <v>6667.16</v>
      </c>
    </row>
    <row r="37" spans="1:12" ht="12.75">
      <c r="A37" s="5" t="s">
        <v>266</v>
      </c>
      <c r="B37" s="6" t="s">
        <v>57</v>
      </c>
      <c r="C37" s="6" t="s">
        <v>60</v>
      </c>
      <c r="D37" s="11">
        <v>219.2</v>
      </c>
      <c r="E37" s="11">
        <v>164</v>
      </c>
      <c r="F37" s="8">
        <v>11737.55</v>
      </c>
      <c r="G37" s="8">
        <v>230995.06</v>
      </c>
      <c r="H37" s="11">
        <v>210.5</v>
      </c>
      <c r="I37" s="8">
        <v>2803866.9</v>
      </c>
      <c r="J37" s="8">
        <v>-363580.1781861334</v>
      </c>
      <c r="K37" s="8">
        <v>2440286.7218138664</v>
      </c>
      <c r="L37" s="8">
        <v>6667.16</v>
      </c>
    </row>
    <row r="38" spans="1:12" ht="12.75">
      <c r="A38" s="5" t="s">
        <v>267</v>
      </c>
      <c r="B38" s="6" t="s">
        <v>61</v>
      </c>
      <c r="C38" s="6" t="s">
        <v>62</v>
      </c>
      <c r="D38" s="11">
        <v>223.9</v>
      </c>
      <c r="E38" s="11">
        <v>163.5</v>
      </c>
      <c r="F38" s="8">
        <v>11429.78</v>
      </c>
      <c r="G38" s="8">
        <v>224252.24</v>
      </c>
      <c r="H38" s="11">
        <v>197</v>
      </c>
      <c r="I38" s="8">
        <v>2783379.5199999996</v>
      </c>
      <c r="J38" s="8">
        <v>-360923.5594746792</v>
      </c>
      <c r="K38" s="8">
        <v>2422455.9605253204</v>
      </c>
      <c r="L38" s="8">
        <v>6667.16</v>
      </c>
    </row>
    <row r="39" spans="1:12" ht="12.75">
      <c r="A39" s="5" t="s">
        <v>268</v>
      </c>
      <c r="B39" s="6" t="s">
        <v>61</v>
      </c>
      <c r="C39" s="6" t="s">
        <v>63</v>
      </c>
      <c r="D39" s="11">
        <v>264.4</v>
      </c>
      <c r="E39" s="11">
        <v>162.5</v>
      </c>
      <c r="F39" s="8">
        <v>10518.9</v>
      </c>
      <c r="G39" s="8">
        <v>205118.61</v>
      </c>
      <c r="H39" s="11">
        <v>244.5</v>
      </c>
      <c r="I39" s="8">
        <v>2986316.56</v>
      </c>
      <c r="J39" s="8">
        <v>-387238.6050154524</v>
      </c>
      <c r="K39" s="8">
        <v>2599077.9549845476</v>
      </c>
      <c r="L39" s="8">
        <v>6667.16</v>
      </c>
    </row>
    <row r="40" spans="1:12" ht="12.75">
      <c r="A40" s="5" t="s">
        <v>269</v>
      </c>
      <c r="B40" s="6" t="s">
        <v>64</v>
      </c>
      <c r="C40" s="6" t="s">
        <v>64</v>
      </c>
      <c r="D40" s="11">
        <v>470.2</v>
      </c>
      <c r="E40" s="11">
        <v>270.9</v>
      </c>
      <c r="F40" s="8">
        <v>8247.64</v>
      </c>
      <c r="G40" s="8">
        <v>346730.91</v>
      </c>
      <c r="H40" s="11">
        <v>419</v>
      </c>
      <c r="I40" s="8">
        <v>4160420.72</v>
      </c>
      <c r="J40" s="8">
        <v>-539485.8460317362</v>
      </c>
      <c r="K40" s="8">
        <v>3620934.873968264</v>
      </c>
      <c r="L40" s="8">
        <v>6667.16</v>
      </c>
    </row>
    <row r="41" spans="1:12" ht="12.75">
      <c r="A41" s="5" t="s">
        <v>270</v>
      </c>
      <c r="B41" s="6" t="s">
        <v>65</v>
      </c>
      <c r="C41" s="6" t="s">
        <v>66</v>
      </c>
      <c r="D41" s="11">
        <v>391.1</v>
      </c>
      <c r="E41" s="11">
        <v>150.4</v>
      </c>
      <c r="F41" s="8">
        <v>9250.59</v>
      </c>
      <c r="G41" s="8">
        <v>166954.67</v>
      </c>
      <c r="H41" s="11">
        <v>348</v>
      </c>
      <c r="I41" s="8">
        <v>3784860.86</v>
      </c>
      <c r="J41" s="8">
        <v>-490786.6296679497</v>
      </c>
      <c r="K41" s="8">
        <v>3294074.23033205</v>
      </c>
      <c r="L41" s="8">
        <v>6667.16</v>
      </c>
    </row>
    <row r="42" spans="1:12" ht="12.75">
      <c r="A42" s="5" t="s">
        <v>271</v>
      </c>
      <c r="B42" s="6" t="s">
        <v>67</v>
      </c>
      <c r="C42" s="6" t="s">
        <v>67</v>
      </c>
      <c r="D42" s="11">
        <v>4899.3</v>
      </c>
      <c r="E42" s="11">
        <v>2128.5</v>
      </c>
      <c r="F42" s="8">
        <v>7362.99</v>
      </c>
      <c r="G42" s="8">
        <v>1961015.54</v>
      </c>
      <c r="H42" s="11">
        <v>4630</v>
      </c>
      <c r="I42" s="8">
        <v>38034587</v>
      </c>
      <c r="J42" s="8">
        <v>-4931982.298694704</v>
      </c>
      <c r="K42" s="8">
        <v>33102604.701305296</v>
      </c>
      <c r="L42" s="8">
        <v>6667.16</v>
      </c>
    </row>
    <row r="43" spans="1:12" ht="12.75">
      <c r="A43" s="5" t="s">
        <v>272</v>
      </c>
      <c r="B43" s="6" t="s">
        <v>68</v>
      </c>
      <c r="C43" s="6" t="s">
        <v>68</v>
      </c>
      <c r="D43" s="11">
        <v>84044.2</v>
      </c>
      <c r="E43" s="11">
        <v>51589.2</v>
      </c>
      <c r="F43" s="8">
        <v>7688.87</v>
      </c>
      <c r="G43" s="8">
        <v>64104867.91</v>
      </c>
      <c r="H43" s="11">
        <v>80111</v>
      </c>
      <c r="I43" s="8">
        <v>710242434.48</v>
      </c>
      <c r="J43" s="8">
        <v>-92097834.91634057</v>
      </c>
      <c r="K43" s="8">
        <v>618144599.5636594</v>
      </c>
      <c r="L43" s="8">
        <v>6667.16</v>
      </c>
    </row>
    <row r="44" spans="1:12" ht="12.75">
      <c r="A44" s="5" t="s">
        <v>273</v>
      </c>
      <c r="B44" s="6" t="s">
        <v>69</v>
      </c>
      <c r="C44" s="6" t="s">
        <v>69</v>
      </c>
      <c r="D44" s="11">
        <v>267</v>
      </c>
      <c r="E44" s="11">
        <v>85.9</v>
      </c>
      <c r="F44" s="8">
        <v>10965.9</v>
      </c>
      <c r="G44" s="8">
        <v>113036.53</v>
      </c>
      <c r="H44" s="11">
        <v>240</v>
      </c>
      <c r="I44" s="8">
        <v>3015838.34</v>
      </c>
      <c r="J44" s="8">
        <v>-391066.7232591436</v>
      </c>
      <c r="K44" s="8">
        <v>2624771.6167408563</v>
      </c>
      <c r="L44" s="8">
        <v>6667.16</v>
      </c>
    </row>
    <row r="45" spans="1:12" ht="12.75">
      <c r="A45" s="5" t="s">
        <v>274</v>
      </c>
      <c r="B45" s="6" t="s">
        <v>70</v>
      </c>
      <c r="C45" s="6" t="s">
        <v>70</v>
      </c>
      <c r="D45" s="11">
        <v>63354.2</v>
      </c>
      <c r="E45" s="11">
        <v>6207</v>
      </c>
      <c r="F45" s="8">
        <v>7694.58</v>
      </c>
      <c r="G45" s="8">
        <v>5731228.44</v>
      </c>
      <c r="H45" s="11">
        <v>62967.5</v>
      </c>
      <c r="I45" s="8">
        <v>492344955.29</v>
      </c>
      <c r="J45" s="8">
        <v>-63842854.51402208</v>
      </c>
      <c r="K45" s="8">
        <v>428502100.77597797</v>
      </c>
      <c r="L45" s="8">
        <v>6667.16</v>
      </c>
    </row>
    <row r="46" spans="1:12" ht="12.75">
      <c r="A46" s="5" t="s">
        <v>275</v>
      </c>
      <c r="B46" s="6" t="s">
        <v>71</v>
      </c>
      <c r="C46" s="6" t="s">
        <v>71</v>
      </c>
      <c r="D46" s="11">
        <v>6723.5</v>
      </c>
      <c r="E46" s="11">
        <v>2217</v>
      </c>
      <c r="F46" s="8">
        <v>8069.21</v>
      </c>
      <c r="G46" s="8">
        <v>2146733.37</v>
      </c>
      <c r="H46" s="11">
        <v>6531</v>
      </c>
      <c r="I46" s="8">
        <v>56391138.67</v>
      </c>
      <c r="J46" s="8">
        <v>-7312294.40518648</v>
      </c>
      <c r="K46" s="8">
        <v>49078844.26481352</v>
      </c>
      <c r="L46" s="8">
        <v>6667.16</v>
      </c>
    </row>
    <row r="47" spans="1:12" ht="12.75">
      <c r="A47" s="5" t="s">
        <v>276</v>
      </c>
      <c r="B47" s="6" t="s">
        <v>72</v>
      </c>
      <c r="C47" s="6" t="s">
        <v>73</v>
      </c>
      <c r="D47" s="11">
        <v>2450.9</v>
      </c>
      <c r="E47" s="11">
        <v>313.5</v>
      </c>
      <c r="F47" s="8">
        <v>7795.37</v>
      </c>
      <c r="G47" s="8">
        <v>293261.86</v>
      </c>
      <c r="H47" s="11">
        <v>2352</v>
      </c>
      <c r="I47" s="8">
        <v>19398522.4</v>
      </c>
      <c r="J47" s="8">
        <v>-2515425.475702752</v>
      </c>
      <c r="K47" s="8">
        <v>16883096.924297247</v>
      </c>
      <c r="L47" s="8">
        <v>6667.16</v>
      </c>
    </row>
    <row r="48" spans="1:12" ht="12.75">
      <c r="A48" s="5" t="s">
        <v>277</v>
      </c>
      <c r="B48" s="6" t="s">
        <v>72</v>
      </c>
      <c r="C48" s="6" t="s">
        <v>74</v>
      </c>
      <c r="D48" s="11">
        <v>322.1</v>
      </c>
      <c r="E48" s="11">
        <v>71</v>
      </c>
      <c r="F48" s="8">
        <v>10558.05</v>
      </c>
      <c r="G48" s="8">
        <v>89954.55</v>
      </c>
      <c r="H48" s="11">
        <v>249</v>
      </c>
      <c r="I48" s="8">
        <v>3490700.93</v>
      </c>
      <c r="J48" s="8">
        <v>-452642.6222742248</v>
      </c>
      <c r="K48" s="8">
        <v>3038058.3077257755</v>
      </c>
      <c r="L48" s="8">
        <v>6667.16</v>
      </c>
    </row>
    <row r="49" spans="1:12" ht="12.75">
      <c r="A49" s="5" t="s">
        <v>278</v>
      </c>
      <c r="B49" s="6" t="s">
        <v>72</v>
      </c>
      <c r="C49" s="6" t="s">
        <v>75</v>
      </c>
      <c r="D49" s="11">
        <v>293</v>
      </c>
      <c r="E49" s="11">
        <v>83.3</v>
      </c>
      <c r="F49" s="8">
        <v>10792.4</v>
      </c>
      <c r="G49" s="8">
        <v>107880.86</v>
      </c>
      <c r="H49" s="11">
        <v>258.5</v>
      </c>
      <c r="I49" s="8">
        <v>3270055.05</v>
      </c>
      <c r="J49" s="8">
        <v>-424031.2540361546</v>
      </c>
      <c r="K49" s="8">
        <v>2846023.795963845</v>
      </c>
      <c r="L49" s="8">
        <v>6667.16</v>
      </c>
    </row>
    <row r="50" spans="1:12" ht="12.75">
      <c r="A50" s="5" t="s">
        <v>279</v>
      </c>
      <c r="B50" s="6" t="s">
        <v>72</v>
      </c>
      <c r="C50" s="6" t="s">
        <v>72</v>
      </c>
      <c r="D50" s="11">
        <v>209.6</v>
      </c>
      <c r="E50" s="11">
        <v>54.4</v>
      </c>
      <c r="F50" s="8">
        <v>12796.04</v>
      </c>
      <c r="G50" s="8">
        <v>83532.58</v>
      </c>
      <c r="H50" s="11">
        <v>205</v>
      </c>
      <c r="I50" s="8">
        <v>2765583.5300000003</v>
      </c>
      <c r="J50" s="8">
        <v>-358615.9359511808</v>
      </c>
      <c r="K50" s="8">
        <v>2406967.5940488195</v>
      </c>
      <c r="L50" s="8">
        <v>6667.16</v>
      </c>
    </row>
    <row r="51" spans="1:12" ht="12.75">
      <c r="A51" s="5" t="s">
        <v>280</v>
      </c>
      <c r="B51" s="6" t="s">
        <v>72</v>
      </c>
      <c r="C51" s="6" t="s">
        <v>76</v>
      </c>
      <c r="D51" s="11">
        <v>50</v>
      </c>
      <c r="E51" s="11">
        <v>5.5</v>
      </c>
      <c r="F51" s="8">
        <v>16657.1</v>
      </c>
      <c r="G51" s="8">
        <v>10993.68</v>
      </c>
      <c r="H51" s="11">
        <v>9.5</v>
      </c>
      <c r="I51" s="8">
        <v>843848.4500000001</v>
      </c>
      <c r="J51" s="8">
        <v>-109422.6583341358</v>
      </c>
      <c r="K51" s="8">
        <v>734425.7916658643</v>
      </c>
      <c r="L51" s="8">
        <v>6667.16</v>
      </c>
    </row>
    <row r="52" spans="1:12" ht="12.75">
      <c r="A52" s="5" t="s">
        <v>281</v>
      </c>
      <c r="B52" s="6" t="s">
        <v>77</v>
      </c>
      <c r="C52" s="6" t="s">
        <v>78</v>
      </c>
      <c r="D52" s="11">
        <v>532.5</v>
      </c>
      <c r="E52" s="11">
        <v>194.1</v>
      </c>
      <c r="F52" s="8">
        <v>8733.81</v>
      </c>
      <c r="G52" s="8">
        <v>204794.11</v>
      </c>
      <c r="H52" s="11">
        <v>480.5</v>
      </c>
      <c r="I52" s="8">
        <v>4855549.51</v>
      </c>
      <c r="J52" s="8">
        <v>-629623.8798059183</v>
      </c>
      <c r="K52" s="8">
        <v>4225925.630194081</v>
      </c>
      <c r="L52" s="8">
        <v>6667.16</v>
      </c>
    </row>
    <row r="53" spans="1:12" ht="12.75">
      <c r="A53" s="5" t="s">
        <v>282</v>
      </c>
      <c r="B53" s="6" t="s">
        <v>77</v>
      </c>
      <c r="C53" s="6" t="s">
        <v>79</v>
      </c>
      <c r="D53" s="11">
        <v>11148.2</v>
      </c>
      <c r="E53" s="11">
        <v>7037.4</v>
      </c>
      <c r="F53" s="8">
        <v>7455.75</v>
      </c>
      <c r="G53" s="8">
        <v>8141548.88</v>
      </c>
      <c r="H53" s="11">
        <v>10889.5</v>
      </c>
      <c r="I53" s="8">
        <v>91259679.05</v>
      </c>
      <c r="J53" s="8">
        <v>-11833732.325242808</v>
      </c>
      <c r="K53" s="8">
        <v>79425946.7247572</v>
      </c>
      <c r="L53" s="8">
        <v>6667.16</v>
      </c>
    </row>
    <row r="54" spans="1:12" ht="12.75">
      <c r="A54" s="5" t="s">
        <v>283</v>
      </c>
      <c r="B54" s="6" t="s">
        <v>77</v>
      </c>
      <c r="C54" s="6" t="s">
        <v>80</v>
      </c>
      <c r="D54" s="11">
        <v>8693.4</v>
      </c>
      <c r="E54" s="11">
        <v>3164.3</v>
      </c>
      <c r="F54" s="8">
        <v>7285.4</v>
      </c>
      <c r="G54" s="8">
        <v>2766393.9</v>
      </c>
      <c r="H54" s="11">
        <v>8509.5</v>
      </c>
      <c r="I54" s="8">
        <v>66594759.594</v>
      </c>
      <c r="J54" s="8">
        <v>-8635407.964425571</v>
      </c>
      <c r="K54" s="8">
        <v>57959351.629574426</v>
      </c>
      <c r="L54" s="8">
        <v>6667.16</v>
      </c>
    </row>
    <row r="55" spans="1:12" ht="12.75">
      <c r="A55" s="5" t="s">
        <v>284</v>
      </c>
      <c r="B55" s="6" t="s">
        <v>77</v>
      </c>
      <c r="C55" s="6" t="s">
        <v>81</v>
      </c>
      <c r="D55" s="11">
        <v>7639.2</v>
      </c>
      <c r="E55" s="11">
        <v>2405.5</v>
      </c>
      <c r="F55" s="8">
        <v>7340.18</v>
      </c>
      <c r="G55" s="8">
        <v>2118816.17</v>
      </c>
      <c r="H55" s="11">
        <v>7365.5</v>
      </c>
      <c r="I55" s="8">
        <v>58520167.992</v>
      </c>
      <c r="J55" s="8">
        <v>-7588367.731012418</v>
      </c>
      <c r="K55" s="8">
        <v>50931800.26098758</v>
      </c>
      <c r="L55" s="8">
        <v>6667.16</v>
      </c>
    </row>
    <row r="56" spans="1:12" ht="12.75">
      <c r="A56" s="5" t="s">
        <v>285</v>
      </c>
      <c r="B56" s="6" t="s">
        <v>77</v>
      </c>
      <c r="C56" s="6" t="s">
        <v>82</v>
      </c>
      <c r="D56" s="11">
        <v>30135.100000000002</v>
      </c>
      <c r="E56" s="11">
        <v>15006.9</v>
      </c>
      <c r="F56" s="8">
        <v>7472.12</v>
      </c>
      <c r="G56" s="8">
        <v>14836381.8</v>
      </c>
      <c r="H56" s="11">
        <v>29047.5</v>
      </c>
      <c r="I56" s="8">
        <v>239987034.78</v>
      </c>
      <c r="J56" s="8">
        <v>-31119354.798073404</v>
      </c>
      <c r="K56" s="8">
        <v>208867679.9819266</v>
      </c>
      <c r="L56" s="8">
        <v>6667.16</v>
      </c>
    </row>
    <row r="57" spans="1:12" ht="12.75">
      <c r="A57" s="5" t="s">
        <v>286</v>
      </c>
      <c r="B57" s="6" t="s">
        <v>77</v>
      </c>
      <c r="C57" s="6" t="s">
        <v>83</v>
      </c>
      <c r="D57" s="11">
        <v>4877.2</v>
      </c>
      <c r="E57" s="11">
        <v>613.7</v>
      </c>
      <c r="F57" s="8">
        <v>7445.69</v>
      </c>
      <c r="G57" s="8">
        <v>548330.53</v>
      </c>
      <c r="H57" s="11">
        <v>4829.5</v>
      </c>
      <c r="I57" s="8">
        <v>37361839.372</v>
      </c>
      <c r="J57" s="8">
        <v>-4844746.452206221</v>
      </c>
      <c r="K57" s="8">
        <v>32517092.91979378</v>
      </c>
      <c r="L57" s="8">
        <v>6667.16</v>
      </c>
    </row>
    <row r="58" spans="1:12" ht="12.75">
      <c r="A58" s="5" t="s">
        <v>287</v>
      </c>
      <c r="B58" s="6" t="s">
        <v>77</v>
      </c>
      <c r="C58" s="6" t="s">
        <v>84</v>
      </c>
      <c r="D58" s="11">
        <v>1430.8</v>
      </c>
      <c r="E58" s="11">
        <v>376.2</v>
      </c>
      <c r="F58" s="8">
        <v>7923.01</v>
      </c>
      <c r="G58" s="8">
        <v>357676.56</v>
      </c>
      <c r="H58" s="11">
        <v>1385</v>
      </c>
      <c r="I58" s="8">
        <v>11693925.59</v>
      </c>
      <c r="J58" s="8">
        <v>-1516362.830813255</v>
      </c>
      <c r="K58" s="8">
        <v>10177562.759186745</v>
      </c>
      <c r="L58" s="8">
        <v>6667.16</v>
      </c>
    </row>
    <row r="59" spans="1:12" ht="12.75">
      <c r="A59" s="5" t="s">
        <v>288</v>
      </c>
      <c r="B59" s="6" t="s">
        <v>77</v>
      </c>
      <c r="C59" s="6" t="s">
        <v>85</v>
      </c>
      <c r="D59" s="11">
        <v>23306.399999999998</v>
      </c>
      <c r="E59" s="11">
        <v>2287.1</v>
      </c>
      <c r="F59" s="8">
        <v>7521.03</v>
      </c>
      <c r="G59" s="8">
        <v>2064161.5</v>
      </c>
      <c r="H59" s="11">
        <v>23478</v>
      </c>
      <c r="I59" s="8">
        <v>178429342.34399998</v>
      </c>
      <c r="J59" s="8">
        <v>-23137108.285370506</v>
      </c>
      <c r="K59" s="8">
        <v>155292234.05862948</v>
      </c>
      <c r="L59" s="8">
        <v>6667.16</v>
      </c>
    </row>
    <row r="60" spans="1:12" ht="12.75">
      <c r="A60" s="5" t="s">
        <v>289</v>
      </c>
      <c r="B60" s="6" t="s">
        <v>77</v>
      </c>
      <c r="C60" s="6" t="s">
        <v>86</v>
      </c>
      <c r="D60" s="11">
        <v>1004.6</v>
      </c>
      <c r="E60" s="11">
        <v>533.3</v>
      </c>
      <c r="F60" s="8">
        <v>8007.32</v>
      </c>
      <c r="G60" s="8">
        <v>594629.48</v>
      </c>
      <c r="H60" s="11">
        <v>951</v>
      </c>
      <c r="I60" s="8">
        <v>8638154.28</v>
      </c>
      <c r="J60" s="8">
        <v>-1120117.960064977</v>
      </c>
      <c r="K60" s="8">
        <v>7518036.319935022</v>
      </c>
      <c r="L60" s="8">
        <v>6667.16</v>
      </c>
    </row>
    <row r="61" spans="1:12" ht="12.75">
      <c r="A61" s="5" t="s">
        <v>290</v>
      </c>
      <c r="B61" s="6" t="s">
        <v>77</v>
      </c>
      <c r="C61" s="6" t="s">
        <v>87</v>
      </c>
      <c r="D61" s="11">
        <v>619.2</v>
      </c>
      <c r="E61" s="11">
        <v>133.8</v>
      </c>
      <c r="F61" s="8">
        <v>8622.28</v>
      </c>
      <c r="G61" s="8">
        <v>138439.33</v>
      </c>
      <c r="H61" s="11">
        <v>588</v>
      </c>
      <c r="I61" s="8">
        <v>5477355.32</v>
      </c>
      <c r="J61" s="8">
        <v>-710254.0506592399</v>
      </c>
      <c r="K61" s="8">
        <v>4767101.26934076</v>
      </c>
      <c r="L61" s="8">
        <v>6667.16</v>
      </c>
    </row>
    <row r="62" spans="1:12" ht="12.75">
      <c r="A62" s="5" t="s">
        <v>291</v>
      </c>
      <c r="B62" s="6" t="s">
        <v>77</v>
      </c>
      <c r="C62" s="6" t="s">
        <v>88</v>
      </c>
      <c r="D62" s="11">
        <v>239</v>
      </c>
      <c r="E62" s="11">
        <v>140.2</v>
      </c>
      <c r="F62" s="8">
        <v>11777.53</v>
      </c>
      <c r="G62" s="8">
        <v>198145.09</v>
      </c>
      <c r="H62" s="11">
        <v>227.5</v>
      </c>
      <c r="I62" s="8">
        <v>3012973.71</v>
      </c>
      <c r="J62" s="8">
        <v>-390695.2638700273</v>
      </c>
      <c r="K62" s="8">
        <v>2622278.4461299726</v>
      </c>
      <c r="L62" s="8">
        <v>6667.16</v>
      </c>
    </row>
    <row r="63" spans="1:12" ht="12.75">
      <c r="A63" s="5" t="s">
        <v>292</v>
      </c>
      <c r="B63" s="6" t="s">
        <v>77</v>
      </c>
      <c r="C63" s="6" t="s">
        <v>89</v>
      </c>
      <c r="D63" s="11">
        <v>5853.5</v>
      </c>
      <c r="E63" s="11">
        <v>503.3</v>
      </c>
      <c r="F63" s="8">
        <v>7557.58</v>
      </c>
      <c r="G63" s="8">
        <v>456447.32</v>
      </c>
      <c r="H63" s="11">
        <v>5815</v>
      </c>
      <c r="I63" s="8">
        <v>44840795.285000004</v>
      </c>
      <c r="J63" s="8">
        <v>-5814550.0200912645</v>
      </c>
      <c r="K63" s="8">
        <v>39026245.26490874</v>
      </c>
      <c r="L63" s="8">
        <v>6667.16</v>
      </c>
    </row>
    <row r="64" spans="1:12" ht="12.75">
      <c r="A64" s="5" t="s">
        <v>293</v>
      </c>
      <c r="B64" s="6" t="s">
        <v>77</v>
      </c>
      <c r="C64" s="6" t="s">
        <v>90</v>
      </c>
      <c r="D64" s="11">
        <v>20222.5</v>
      </c>
      <c r="E64" s="11">
        <v>5449</v>
      </c>
      <c r="F64" s="8">
        <v>7466.4</v>
      </c>
      <c r="G64" s="8">
        <v>4882128.21</v>
      </c>
      <c r="H64" s="11">
        <v>18627.5</v>
      </c>
      <c r="I64" s="8">
        <v>155410935.85</v>
      </c>
      <c r="J64" s="8">
        <v>-20152288.879481673</v>
      </c>
      <c r="K64" s="8">
        <v>135258646.97051832</v>
      </c>
      <c r="L64" s="8">
        <v>6667.16</v>
      </c>
    </row>
    <row r="65" spans="1:12" ht="12.75">
      <c r="A65" s="5" t="s">
        <v>294</v>
      </c>
      <c r="B65" s="6" t="s">
        <v>77</v>
      </c>
      <c r="C65" s="6" t="s">
        <v>91</v>
      </c>
      <c r="D65" s="11">
        <v>203.1</v>
      </c>
      <c r="E65" s="11">
        <v>101.5</v>
      </c>
      <c r="F65" s="8">
        <v>12599.54</v>
      </c>
      <c r="G65" s="8">
        <v>153462.43</v>
      </c>
      <c r="H65" s="11">
        <v>205.5</v>
      </c>
      <c r="I65" s="8">
        <v>2660244.1100000003</v>
      </c>
      <c r="J65" s="8">
        <v>-344956.46977123345</v>
      </c>
      <c r="K65" s="8">
        <v>2315287.640228767</v>
      </c>
      <c r="L65" s="8">
        <v>6667.16</v>
      </c>
    </row>
    <row r="66" spans="1:12" ht="12.75">
      <c r="A66" s="5" t="s">
        <v>295</v>
      </c>
      <c r="B66" s="6" t="s">
        <v>77</v>
      </c>
      <c r="C66" s="6" t="s">
        <v>92</v>
      </c>
      <c r="D66" s="11">
        <v>273.9</v>
      </c>
      <c r="E66" s="11">
        <v>141</v>
      </c>
      <c r="F66" s="8">
        <v>10770.56</v>
      </c>
      <c r="G66" s="8">
        <v>182237.9</v>
      </c>
      <c r="H66" s="11">
        <v>243.5</v>
      </c>
      <c r="I66" s="8">
        <v>3132294.67</v>
      </c>
      <c r="J66" s="8">
        <v>-406167.7300909241</v>
      </c>
      <c r="K66" s="8">
        <v>2726126.939909076</v>
      </c>
      <c r="L66" s="8">
        <v>6667.16</v>
      </c>
    </row>
    <row r="67" spans="1:12" ht="12.75">
      <c r="A67" s="5" t="s">
        <v>296</v>
      </c>
      <c r="B67" s="6" t="s">
        <v>93</v>
      </c>
      <c r="C67" s="6" t="s">
        <v>94</v>
      </c>
      <c r="D67" s="11">
        <v>3715.6</v>
      </c>
      <c r="E67" s="11">
        <v>1642.4</v>
      </c>
      <c r="F67" s="8">
        <v>7165.58</v>
      </c>
      <c r="G67" s="8">
        <v>1492251.85</v>
      </c>
      <c r="H67" s="11">
        <v>3458.5</v>
      </c>
      <c r="I67" s="8">
        <v>28463390.956</v>
      </c>
      <c r="J67" s="8">
        <v>-3690875.8955584015</v>
      </c>
      <c r="K67" s="8">
        <v>24772515.0604416</v>
      </c>
      <c r="L67" s="8">
        <v>6667.16</v>
      </c>
    </row>
    <row r="68" spans="1:12" ht="12.75">
      <c r="A68" s="5" t="s">
        <v>297</v>
      </c>
      <c r="B68" s="6" t="s">
        <v>93</v>
      </c>
      <c r="C68" s="6" t="s">
        <v>95</v>
      </c>
      <c r="D68" s="11">
        <v>1513</v>
      </c>
      <c r="E68" s="11">
        <v>600.3</v>
      </c>
      <c r="F68" s="8">
        <v>7474.96</v>
      </c>
      <c r="G68" s="8">
        <v>559003.82</v>
      </c>
      <c r="H68" s="11">
        <v>1321.5</v>
      </c>
      <c r="I68" s="8">
        <v>11868621.33</v>
      </c>
      <c r="J68" s="8">
        <v>-1539015.7992111337</v>
      </c>
      <c r="K68" s="8">
        <v>10329605.530788867</v>
      </c>
      <c r="L68" s="8">
        <v>6667.16</v>
      </c>
    </row>
    <row r="69" spans="1:12" ht="12.75">
      <c r="A69" s="5" t="s">
        <v>298</v>
      </c>
      <c r="B69" s="6" t="s">
        <v>93</v>
      </c>
      <c r="C69" s="6" t="s">
        <v>96</v>
      </c>
      <c r="D69" s="11">
        <v>207.1</v>
      </c>
      <c r="E69" s="11">
        <v>91.5</v>
      </c>
      <c r="F69" s="8">
        <v>12147.53</v>
      </c>
      <c r="G69" s="8">
        <v>133379.92</v>
      </c>
      <c r="H69" s="11">
        <v>199.5</v>
      </c>
      <c r="I69" s="8">
        <v>2649134.06</v>
      </c>
      <c r="J69" s="8">
        <v>-343515.8186623463</v>
      </c>
      <c r="K69" s="8">
        <v>2305618.2413376537</v>
      </c>
      <c r="L69" s="8">
        <v>6667.16</v>
      </c>
    </row>
    <row r="70" spans="1:12" ht="12.75">
      <c r="A70" s="5" t="s">
        <v>299</v>
      </c>
      <c r="B70" s="6" t="s">
        <v>97</v>
      </c>
      <c r="C70" s="6" t="s">
        <v>98</v>
      </c>
      <c r="D70" s="11">
        <v>5832.5</v>
      </c>
      <c r="E70" s="11">
        <v>2024.7</v>
      </c>
      <c r="F70" s="8">
        <v>8001.55</v>
      </c>
      <c r="G70" s="8">
        <v>1944089.3</v>
      </c>
      <c r="H70" s="11">
        <v>5599</v>
      </c>
      <c r="I70" s="8">
        <v>48613146.660000004</v>
      </c>
      <c r="J70" s="8">
        <v>-6303714.5325377025</v>
      </c>
      <c r="K70" s="8">
        <v>42309432.1274623</v>
      </c>
      <c r="L70" s="8">
        <v>6667.16</v>
      </c>
    </row>
    <row r="71" spans="1:12" ht="12.75">
      <c r="A71" s="5" t="s">
        <v>300</v>
      </c>
      <c r="B71" s="6" t="s">
        <v>97</v>
      </c>
      <c r="C71" s="6" t="s">
        <v>99</v>
      </c>
      <c r="D71" s="11">
        <v>4663</v>
      </c>
      <c r="E71" s="11">
        <v>2025.4</v>
      </c>
      <c r="F71" s="8">
        <v>7422.2</v>
      </c>
      <c r="G71" s="8">
        <v>1869835.53</v>
      </c>
      <c r="H71" s="11">
        <v>4477.5</v>
      </c>
      <c r="I71" s="8">
        <v>36479551.730000004</v>
      </c>
      <c r="J71" s="8">
        <v>-4730339.346045161</v>
      </c>
      <c r="K71" s="8">
        <v>31749212.383954845</v>
      </c>
      <c r="L71" s="8">
        <v>6667.16</v>
      </c>
    </row>
    <row r="72" spans="1:12" ht="12.75">
      <c r="A72" s="5" t="s">
        <v>301</v>
      </c>
      <c r="B72" s="6" t="s">
        <v>97</v>
      </c>
      <c r="C72" s="6" t="s">
        <v>100</v>
      </c>
      <c r="D72" s="11">
        <v>1027.9</v>
      </c>
      <c r="E72" s="11">
        <v>369.4</v>
      </c>
      <c r="F72" s="8">
        <v>8085.46</v>
      </c>
      <c r="G72" s="8">
        <v>360509.83</v>
      </c>
      <c r="H72" s="11">
        <v>919.5</v>
      </c>
      <c r="I72" s="8">
        <v>8671550.94</v>
      </c>
      <c r="J72" s="8">
        <v>-1124448.5378087428</v>
      </c>
      <c r="K72" s="8">
        <v>7547102.402191257</v>
      </c>
      <c r="L72" s="8">
        <v>6667.16</v>
      </c>
    </row>
    <row r="73" spans="1:12" ht="12.75">
      <c r="A73" s="5" t="s">
        <v>302</v>
      </c>
      <c r="B73" s="6" t="s">
        <v>101</v>
      </c>
      <c r="C73" s="6" t="s">
        <v>101</v>
      </c>
      <c r="D73" s="11">
        <v>393.4</v>
      </c>
      <c r="E73" s="11">
        <v>80</v>
      </c>
      <c r="F73" s="8">
        <v>9841.03</v>
      </c>
      <c r="G73" s="8">
        <v>94473.85</v>
      </c>
      <c r="H73" s="11">
        <v>383</v>
      </c>
      <c r="I73" s="8">
        <v>3965933.42</v>
      </c>
      <c r="J73" s="8">
        <v>-514266.4865860578</v>
      </c>
      <c r="K73" s="8">
        <v>3451666.9334139423</v>
      </c>
      <c r="L73" s="8">
        <v>6667.16</v>
      </c>
    </row>
    <row r="74" spans="1:12" ht="12.75">
      <c r="A74" s="5" t="s">
        <v>303</v>
      </c>
      <c r="B74" s="6" t="s">
        <v>102</v>
      </c>
      <c r="C74" s="6" t="s">
        <v>103</v>
      </c>
      <c r="D74" s="11">
        <v>433.3</v>
      </c>
      <c r="E74" s="11">
        <v>141.3</v>
      </c>
      <c r="F74" s="8">
        <v>9350.24</v>
      </c>
      <c r="G74" s="8">
        <v>158542.67</v>
      </c>
      <c r="H74" s="11">
        <v>403</v>
      </c>
      <c r="I74" s="8">
        <v>4210001.59</v>
      </c>
      <c r="J74" s="8">
        <v>-545915.0462014102</v>
      </c>
      <c r="K74" s="8">
        <v>3664086.5437985896</v>
      </c>
      <c r="L74" s="8">
        <v>6667.16</v>
      </c>
    </row>
    <row r="75" spans="1:12" ht="12.75">
      <c r="A75" s="5" t="s">
        <v>304</v>
      </c>
      <c r="B75" s="6" t="s">
        <v>102</v>
      </c>
      <c r="C75" s="6" t="s">
        <v>104</v>
      </c>
      <c r="D75" s="11">
        <v>1222.5</v>
      </c>
      <c r="E75" s="11">
        <v>278.7</v>
      </c>
      <c r="F75" s="8">
        <v>7885.61</v>
      </c>
      <c r="G75" s="8">
        <v>263726.2</v>
      </c>
      <c r="H75" s="11">
        <v>1195.5</v>
      </c>
      <c r="I75" s="8">
        <v>9903879.16</v>
      </c>
      <c r="J75" s="8">
        <v>-1284245.7499415302</v>
      </c>
      <c r="K75" s="8">
        <v>8619633.41005847</v>
      </c>
      <c r="L75" s="8">
        <v>6667.16</v>
      </c>
    </row>
    <row r="76" spans="1:12" ht="12.75">
      <c r="A76" s="5" t="s">
        <v>305</v>
      </c>
      <c r="B76" s="6" t="s">
        <v>105</v>
      </c>
      <c r="C76" s="6" t="s">
        <v>105</v>
      </c>
      <c r="D76" s="11">
        <v>1817.3</v>
      </c>
      <c r="E76" s="11">
        <v>386.1</v>
      </c>
      <c r="F76" s="8">
        <v>7831.69</v>
      </c>
      <c r="G76" s="8">
        <v>362858.07</v>
      </c>
      <c r="H76" s="11">
        <v>1776.5</v>
      </c>
      <c r="I76" s="8">
        <v>14595396.65</v>
      </c>
      <c r="J76" s="8">
        <v>-1892599.4364084455</v>
      </c>
      <c r="K76" s="8">
        <v>12702797.213591555</v>
      </c>
      <c r="L76" s="8">
        <v>6667.16</v>
      </c>
    </row>
    <row r="77" spans="1:12" ht="12.75">
      <c r="A77" s="5" t="s">
        <v>306</v>
      </c>
      <c r="B77" s="6" t="s">
        <v>106</v>
      </c>
      <c r="C77" s="6" t="s">
        <v>106</v>
      </c>
      <c r="D77" s="11">
        <v>87.9</v>
      </c>
      <c r="E77" s="11">
        <v>19.9</v>
      </c>
      <c r="F77" s="8">
        <v>16169.5</v>
      </c>
      <c r="G77" s="8">
        <v>38612.75</v>
      </c>
      <c r="H77" s="11">
        <v>84.5</v>
      </c>
      <c r="I77" s="8">
        <v>1459911.38</v>
      </c>
      <c r="J77" s="8">
        <v>-189308.14429043114</v>
      </c>
      <c r="K77" s="8">
        <v>1270603.2357095687</v>
      </c>
      <c r="L77" s="8">
        <v>6667.16</v>
      </c>
    </row>
    <row r="78" spans="1:12" ht="12.75">
      <c r="A78" s="5" t="s">
        <v>307</v>
      </c>
      <c r="B78" s="6" t="s">
        <v>107</v>
      </c>
      <c r="C78" s="6" t="s">
        <v>107</v>
      </c>
      <c r="D78" s="11">
        <v>510.40000000000003</v>
      </c>
      <c r="E78" s="11">
        <v>340.1</v>
      </c>
      <c r="F78" s="8">
        <v>8025.48</v>
      </c>
      <c r="G78" s="8">
        <v>460427.78</v>
      </c>
      <c r="H78" s="11">
        <v>478.5</v>
      </c>
      <c r="I78" s="8">
        <v>4498923.98</v>
      </c>
      <c r="J78" s="8">
        <v>-583379.8966328497</v>
      </c>
      <c r="K78" s="8">
        <v>3915544.0833671507</v>
      </c>
      <c r="L78" s="8">
        <v>6667.16</v>
      </c>
    </row>
    <row r="79" spans="1:12" ht="12.75">
      <c r="A79" s="5" t="s">
        <v>308</v>
      </c>
      <c r="B79" s="6" t="s">
        <v>107</v>
      </c>
      <c r="C79" s="6" t="s">
        <v>108</v>
      </c>
      <c r="D79" s="11">
        <v>204.1</v>
      </c>
      <c r="E79" s="11">
        <v>88</v>
      </c>
      <c r="F79" s="8">
        <v>11701.62</v>
      </c>
      <c r="G79" s="8">
        <v>123569.08</v>
      </c>
      <c r="H79" s="11">
        <v>190.5</v>
      </c>
      <c r="I79" s="8">
        <v>2511869.28</v>
      </c>
      <c r="J79" s="8">
        <v>-325716.5596564782</v>
      </c>
      <c r="K79" s="8">
        <v>2186152.720343522</v>
      </c>
      <c r="L79" s="8">
        <v>6667.16</v>
      </c>
    </row>
    <row r="80" spans="1:12" ht="12.75">
      <c r="A80" s="5" t="s">
        <v>309</v>
      </c>
      <c r="B80" s="6" t="s">
        <v>109</v>
      </c>
      <c r="C80" s="6" t="s">
        <v>110</v>
      </c>
      <c r="D80" s="11">
        <v>181.89999999999998</v>
      </c>
      <c r="E80" s="11">
        <v>69.9</v>
      </c>
      <c r="F80" s="8">
        <v>13130.6</v>
      </c>
      <c r="G80" s="8">
        <v>110139.44</v>
      </c>
      <c r="H80" s="11">
        <v>162.5</v>
      </c>
      <c r="I80" s="8">
        <v>2498594.7800000003</v>
      </c>
      <c r="J80" s="8">
        <v>-323995.242187617</v>
      </c>
      <c r="K80" s="8">
        <v>2174599.5378123834</v>
      </c>
      <c r="L80" s="8">
        <v>6667.16</v>
      </c>
    </row>
    <row r="81" spans="1:12" ht="12.75">
      <c r="A81" s="9" t="s">
        <v>310</v>
      </c>
      <c r="B81" s="6" t="s">
        <v>111</v>
      </c>
      <c r="C81" s="6" t="s">
        <v>111</v>
      </c>
      <c r="D81" s="11">
        <v>81130.3</v>
      </c>
      <c r="E81" s="11">
        <v>21769.7</v>
      </c>
      <c r="F81" s="8">
        <v>7626.13</v>
      </c>
      <c r="G81" s="8">
        <v>19922222.94</v>
      </c>
      <c r="H81" s="11">
        <v>80580</v>
      </c>
      <c r="I81" s="8">
        <v>638539148.2</v>
      </c>
      <c r="J81" s="8">
        <v>-82799999.27292478</v>
      </c>
      <c r="K81" s="8">
        <v>555739148.9270753</v>
      </c>
      <c r="L81" s="8">
        <v>6667.16</v>
      </c>
    </row>
    <row r="82" spans="1:12" ht="12.75">
      <c r="A82" s="5" t="s">
        <v>311</v>
      </c>
      <c r="B82" s="6" t="s">
        <v>74</v>
      </c>
      <c r="C82" s="6" t="s">
        <v>112</v>
      </c>
      <c r="D82" s="11">
        <v>162.5</v>
      </c>
      <c r="E82" s="11">
        <v>42.5</v>
      </c>
      <c r="F82" s="8">
        <v>12668.22</v>
      </c>
      <c r="G82" s="8">
        <v>64607.94</v>
      </c>
      <c r="H82" s="11">
        <v>147</v>
      </c>
      <c r="I82" s="8">
        <v>2123194.2600000002</v>
      </c>
      <c r="J82" s="8">
        <v>-275316.68759832205</v>
      </c>
      <c r="K82" s="8">
        <v>1847877.5724016782</v>
      </c>
      <c r="L82" s="8">
        <v>6667.16</v>
      </c>
    </row>
    <row r="83" spans="1:12" ht="12.75">
      <c r="A83" s="5" t="s">
        <v>312</v>
      </c>
      <c r="B83" s="6" t="s">
        <v>74</v>
      </c>
      <c r="C83" s="6" t="s">
        <v>113</v>
      </c>
      <c r="D83" s="11">
        <v>70</v>
      </c>
      <c r="E83" s="11">
        <v>17.5</v>
      </c>
      <c r="F83" s="8">
        <v>14670.59</v>
      </c>
      <c r="G83" s="8">
        <v>30808.23</v>
      </c>
      <c r="H83" s="11">
        <v>59</v>
      </c>
      <c r="I83" s="8">
        <v>1057749.3800000001</v>
      </c>
      <c r="J83" s="8">
        <v>-137159.40227286544</v>
      </c>
      <c r="K83" s="8">
        <v>920589.9777271347</v>
      </c>
      <c r="L83" s="8">
        <v>6667.16</v>
      </c>
    </row>
    <row r="84" spans="1:12" ht="12.75">
      <c r="A84" s="5" t="s">
        <v>313</v>
      </c>
      <c r="B84" s="6" t="s">
        <v>55</v>
      </c>
      <c r="C84" s="6" t="s">
        <v>114</v>
      </c>
      <c r="D84" s="11">
        <v>169.1</v>
      </c>
      <c r="E84" s="11">
        <v>68.2</v>
      </c>
      <c r="F84" s="8">
        <v>12624.68</v>
      </c>
      <c r="G84" s="8">
        <v>103320.34</v>
      </c>
      <c r="H84" s="11">
        <v>163</v>
      </c>
      <c r="I84" s="8">
        <v>2238152.9099999997</v>
      </c>
      <c r="J84" s="8">
        <v>-290223.4887917158</v>
      </c>
      <c r="K84" s="8">
        <v>1947929.4212082839</v>
      </c>
      <c r="L84" s="8">
        <v>6667.16</v>
      </c>
    </row>
    <row r="85" spans="1:12" ht="12.75">
      <c r="A85" s="5" t="s">
        <v>314</v>
      </c>
      <c r="B85" s="6" t="s">
        <v>55</v>
      </c>
      <c r="C85" s="6" t="s">
        <v>115</v>
      </c>
      <c r="D85" s="11">
        <v>111.69999999999999</v>
      </c>
      <c r="E85" s="11">
        <v>32.5</v>
      </c>
      <c r="F85" s="8">
        <v>13616.32</v>
      </c>
      <c r="G85" s="8">
        <v>53103.66</v>
      </c>
      <c r="H85" s="11">
        <v>94</v>
      </c>
      <c r="I85" s="8">
        <v>1574046.97</v>
      </c>
      <c r="J85" s="8">
        <v>-204108.21848424524</v>
      </c>
      <c r="K85" s="8">
        <v>1369938.7515157547</v>
      </c>
      <c r="L85" s="8">
        <v>6667.16</v>
      </c>
    </row>
    <row r="86" spans="1:12" ht="12.75">
      <c r="A86" s="5" t="s">
        <v>315</v>
      </c>
      <c r="B86" s="6" t="s">
        <v>55</v>
      </c>
      <c r="C86" s="6" t="s">
        <v>116</v>
      </c>
      <c r="D86" s="11">
        <v>174.4</v>
      </c>
      <c r="E86" s="11">
        <v>68.4</v>
      </c>
      <c r="F86" s="8">
        <v>12505.56</v>
      </c>
      <c r="G86" s="8">
        <v>102645.66</v>
      </c>
      <c r="H86" s="11">
        <v>165</v>
      </c>
      <c r="I86" s="8">
        <v>2283615.9000000004</v>
      </c>
      <c r="J86" s="8">
        <v>-296118.7194123543</v>
      </c>
      <c r="K86" s="8">
        <v>1987497.180587646</v>
      </c>
      <c r="L86" s="8">
        <v>6667.16</v>
      </c>
    </row>
    <row r="87" spans="1:12" ht="12.75">
      <c r="A87" s="5" t="s">
        <v>316</v>
      </c>
      <c r="B87" s="6" t="s">
        <v>55</v>
      </c>
      <c r="C87" s="6" t="s">
        <v>117</v>
      </c>
      <c r="D87" s="11">
        <v>121</v>
      </c>
      <c r="E87" s="11">
        <v>54.5</v>
      </c>
      <c r="F87" s="8">
        <v>13804.8</v>
      </c>
      <c r="G87" s="8">
        <v>90283.39</v>
      </c>
      <c r="H87" s="11">
        <v>105</v>
      </c>
      <c r="I87" s="8">
        <v>1760664.0999999999</v>
      </c>
      <c r="J87" s="8">
        <v>-228307.04524666566</v>
      </c>
      <c r="K87" s="8">
        <v>1532357.0547533343</v>
      </c>
      <c r="L87" s="8">
        <v>6667.16</v>
      </c>
    </row>
    <row r="88" spans="1:12" ht="12.75">
      <c r="A88" s="5" t="s">
        <v>317</v>
      </c>
      <c r="B88" s="6" t="s">
        <v>55</v>
      </c>
      <c r="C88" s="6" t="s">
        <v>118</v>
      </c>
      <c r="D88" s="11">
        <v>722.6</v>
      </c>
      <c r="E88" s="11">
        <v>322.7</v>
      </c>
      <c r="F88" s="8">
        <v>7701.5</v>
      </c>
      <c r="G88" s="8">
        <v>315977.16</v>
      </c>
      <c r="H88" s="11">
        <v>675.5</v>
      </c>
      <c r="I88" s="8">
        <v>5881081.49</v>
      </c>
      <c r="J88" s="8">
        <v>-762605.6201388772</v>
      </c>
      <c r="K88" s="8">
        <v>5118475.869861123</v>
      </c>
      <c r="L88" s="8">
        <v>6667.16</v>
      </c>
    </row>
    <row r="89" spans="1:12" ht="12.75">
      <c r="A89" s="5" t="s">
        <v>318</v>
      </c>
      <c r="B89" s="6" t="s">
        <v>119</v>
      </c>
      <c r="C89" s="6" t="s">
        <v>119</v>
      </c>
      <c r="D89" s="11">
        <v>1035.7</v>
      </c>
      <c r="E89" s="11">
        <v>577</v>
      </c>
      <c r="F89" s="8">
        <v>7931.75</v>
      </c>
      <c r="G89" s="8">
        <v>679133.58</v>
      </c>
      <c r="H89" s="11">
        <v>943.5</v>
      </c>
      <c r="I89" s="8">
        <v>8894045.209999999</v>
      </c>
      <c r="J89" s="8">
        <v>-1153299.5885957803</v>
      </c>
      <c r="K89" s="8">
        <v>7740745.6214042185</v>
      </c>
      <c r="L89" s="8">
        <v>6667.16</v>
      </c>
    </row>
    <row r="90" spans="1:12" ht="12.75">
      <c r="A90" s="5" t="s">
        <v>319</v>
      </c>
      <c r="B90" s="6" t="s">
        <v>120</v>
      </c>
      <c r="C90" s="6" t="s">
        <v>121</v>
      </c>
      <c r="D90" s="11">
        <v>4840.9</v>
      </c>
      <c r="E90" s="11">
        <v>1068.9</v>
      </c>
      <c r="F90" s="8">
        <v>7704.87</v>
      </c>
      <c r="G90" s="8">
        <v>988288.31</v>
      </c>
      <c r="H90" s="11">
        <v>4723</v>
      </c>
      <c r="I90" s="8">
        <v>38280479.61</v>
      </c>
      <c r="J90" s="8">
        <v>-4963867.435238972</v>
      </c>
      <c r="K90" s="8">
        <v>33316612.174761027</v>
      </c>
      <c r="L90" s="8">
        <v>6667.16</v>
      </c>
    </row>
    <row r="91" spans="1:12" ht="12.75">
      <c r="A91" s="5" t="s">
        <v>320</v>
      </c>
      <c r="B91" s="6" t="s">
        <v>120</v>
      </c>
      <c r="C91" s="6" t="s">
        <v>122</v>
      </c>
      <c r="D91" s="11">
        <v>1299.6000000000001</v>
      </c>
      <c r="E91" s="11">
        <v>266.6</v>
      </c>
      <c r="F91" s="8">
        <v>8118.35</v>
      </c>
      <c r="G91" s="8">
        <v>259722.28</v>
      </c>
      <c r="H91" s="11">
        <v>1236</v>
      </c>
      <c r="I91" s="8">
        <v>10808856.360000001</v>
      </c>
      <c r="J91" s="8">
        <v>-1401595.03340088</v>
      </c>
      <c r="K91" s="8">
        <v>9407261.326599121</v>
      </c>
      <c r="L91" s="8">
        <v>6667.16</v>
      </c>
    </row>
    <row r="92" spans="1:12" ht="12.75">
      <c r="A92" s="5" t="s">
        <v>321</v>
      </c>
      <c r="B92" s="6" t="s">
        <v>120</v>
      </c>
      <c r="C92" s="6" t="s">
        <v>123</v>
      </c>
      <c r="D92" s="11">
        <v>768.2</v>
      </c>
      <c r="E92" s="11">
        <v>271</v>
      </c>
      <c r="F92" s="8">
        <v>8517.46</v>
      </c>
      <c r="G92" s="8">
        <v>276987.67</v>
      </c>
      <c r="H92" s="11">
        <v>765</v>
      </c>
      <c r="I92" s="8">
        <v>6817824.57</v>
      </c>
      <c r="J92" s="8">
        <v>-884074.0164957183</v>
      </c>
      <c r="K92" s="8">
        <v>5933750.553504282</v>
      </c>
      <c r="L92" s="8">
        <v>6667.16</v>
      </c>
    </row>
    <row r="93" spans="1:12" ht="12.75">
      <c r="A93" s="5" t="s">
        <v>322</v>
      </c>
      <c r="B93" s="6" t="s">
        <v>124</v>
      </c>
      <c r="C93" s="6" t="s">
        <v>125</v>
      </c>
      <c r="D93" s="11">
        <v>28935</v>
      </c>
      <c r="E93" s="11">
        <v>7869.8</v>
      </c>
      <c r="F93" s="8">
        <v>7345.48</v>
      </c>
      <c r="G93" s="8">
        <v>6936892.63</v>
      </c>
      <c r="H93" s="11">
        <v>28653</v>
      </c>
      <c r="I93" s="8">
        <v>221465672.01000002</v>
      </c>
      <c r="J93" s="8">
        <v>-28717671.474172898</v>
      </c>
      <c r="K93" s="8">
        <v>192748000.53582713</v>
      </c>
      <c r="L93" s="8">
        <v>6667.16</v>
      </c>
    </row>
    <row r="94" spans="1:12" ht="12.75">
      <c r="A94" s="5" t="s">
        <v>323</v>
      </c>
      <c r="B94" s="6" t="s">
        <v>124</v>
      </c>
      <c r="C94" s="6" t="s">
        <v>126</v>
      </c>
      <c r="D94" s="11">
        <v>15122.3</v>
      </c>
      <c r="E94" s="11">
        <v>4530</v>
      </c>
      <c r="F94" s="8">
        <v>7331.18</v>
      </c>
      <c r="G94" s="8">
        <v>3985226.82</v>
      </c>
      <c r="H94" s="11">
        <v>14993.5</v>
      </c>
      <c r="I94" s="8">
        <v>115841036.498</v>
      </c>
      <c r="J94" s="8">
        <v>-15021221.118309584</v>
      </c>
      <c r="K94" s="8">
        <v>100819815.37969041</v>
      </c>
      <c r="L94" s="8">
        <v>6667.16</v>
      </c>
    </row>
    <row r="95" spans="1:12" ht="12.75">
      <c r="A95" s="5" t="s">
        <v>324</v>
      </c>
      <c r="B95" s="6" t="s">
        <v>124</v>
      </c>
      <c r="C95" s="6" t="s">
        <v>127</v>
      </c>
      <c r="D95" s="11">
        <v>1070.7</v>
      </c>
      <c r="E95" s="11">
        <v>360.6</v>
      </c>
      <c r="F95" s="8">
        <v>8145.2</v>
      </c>
      <c r="G95" s="8">
        <v>352459.1</v>
      </c>
      <c r="H95" s="11">
        <v>1052.5</v>
      </c>
      <c r="I95" s="8">
        <v>9073525</v>
      </c>
      <c r="J95" s="8">
        <v>-1176572.9094616924</v>
      </c>
      <c r="K95" s="8">
        <v>7896952.090538308</v>
      </c>
      <c r="L95" s="8">
        <v>6667.16</v>
      </c>
    </row>
    <row r="96" spans="1:12" ht="12.75">
      <c r="A96" s="5" t="s">
        <v>325</v>
      </c>
      <c r="B96" s="6" t="s">
        <v>47</v>
      </c>
      <c r="C96" s="6" t="s">
        <v>128</v>
      </c>
      <c r="D96" s="11">
        <v>1212.8999999999999</v>
      </c>
      <c r="E96" s="11">
        <v>627.3</v>
      </c>
      <c r="F96" s="8">
        <v>7727.13</v>
      </c>
      <c r="G96" s="8">
        <v>749611.23</v>
      </c>
      <c r="H96" s="11">
        <v>974.5</v>
      </c>
      <c r="I96" s="8">
        <v>10121851.459999999</v>
      </c>
      <c r="J96" s="8">
        <v>-1312510.4324318585</v>
      </c>
      <c r="K96" s="8">
        <v>8809341.027568141</v>
      </c>
      <c r="L96" s="8">
        <v>6667.16</v>
      </c>
    </row>
    <row r="97" spans="1:12" ht="12.75">
      <c r="A97" s="5" t="s">
        <v>326</v>
      </c>
      <c r="B97" s="6" t="s">
        <v>47</v>
      </c>
      <c r="C97" s="6" t="s">
        <v>129</v>
      </c>
      <c r="D97" s="11">
        <v>183.6</v>
      </c>
      <c r="E97" s="11">
        <v>76.9</v>
      </c>
      <c r="F97" s="8">
        <v>12628.02</v>
      </c>
      <c r="G97" s="8">
        <v>116531.33</v>
      </c>
      <c r="H97" s="11">
        <v>179</v>
      </c>
      <c r="I97" s="8">
        <v>2435035.1300000004</v>
      </c>
      <c r="J97" s="8">
        <v>-315753.3998689077</v>
      </c>
      <c r="K97" s="8">
        <v>2119281.7301310925</v>
      </c>
      <c r="L97" s="8">
        <v>6667.16</v>
      </c>
    </row>
    <row r="98" spans="1:12" ht="12.75">
      <c r="A98" s="9" t="s">
        <v>327</v>
      </c>
      <c r="B98" s="6" t="s">
        <v>47</v>
      </c>
      <c r="C98" s="6" t="s">
        <v>130</v>
      </c>
      <c r="D98" s="11">
        <v>358.2</v>
      </c>
      <c r="E98" s="11">
        <v>91.6</v>
      </c>
      <c r="F98" s="8">
        <v>9463.26</v>
      </c>
      <c r="G98" s="8">
        <v>104020.17</v>
      </c>
      <c r="H98" s="11">
        <v>352.5</v>
      </c>
      <c r="I98" s="8">
        <v>3493760.27</v>
      </c>
      <c r="J98" s="8">
        <v>-453039.32990051474</v>
      </c>
      <c r="K98" s="8">
        <v>3040720.940099485</v>
      </c>
      <c r="L98" s="8">
        <v>6667.16</v>
      </c>
    </row>
    <row r="99" spans="1:12" ht="12.75">
      <c r="A99" s="5" t="s">
        <v>328</v>
      </c>
      <c r="B99" s="6" t="s">
        <v>47</v>
      </c>
      <c r="C99" s="6" t="s">
        <v>131</v>
      </c>
      <c r="D99" s="11">
        <v>115.5</v>
      </c>
      <c r="E99" s="11">
        <v>78.8</v>
      </c>
      <c r="F99" s="8">
        <v>13906.94</v>
      </c>
      <c r="G99" s="8">
        <v>131504.04</v>
      </c>
      <c r="H99" s="11">
        <v>110</v>
      </c>
      <c r="I99" s="8">
        <v>1737755.76</v>
      </c>
      <c r="J99" s="8">
        <v>-225336.49827129088</v>
      </c>
      <c r="K99" s="8">
        <v>1512419.261728709</v>
      </c>
      <c r="L99" s="8">
        <v>6667.16</v>
      </c>
    </row>
    <row r="100" spans="1:12" ht="12.75">
      <c r="A100" s="5" t="s">
        <v>329</v>
      </c>
      <c r="B100" s="6" t="s">
        <v>47</v>
      </c>
      <c r="C100" s="6" t="s">
        <v>132</v>
      </c>
      <c r="D100" s="11">
        <v>427.4</v>
      </c>
      <c r="E100" s="11">
        <v>73.4</v>
      </c>
      <c r="F100" s="8">
        <v>7989.88</v>
      </c>
      <c r="G100" s="8">
        <v>70374.87</v>
      </c>
      <c r="H100" s="11">
        <v>437</v>
      </c>
      <c r="I100" s="8">
        <v>3256310.7399999998</v>
      </c>
      <c r="J100" s="8">
        <v>-422249.0158425922</v>
      </c>
      <c r="K100" s="8">
        <v>2834061.7241574074</v>
      </c>
      <c r="L100" s="8">
        <v>6667.16</v>
      </c>
    </row>
    <row r="101" spans="1:12" ht="12.75">
      <c r="A101" s="5" t="s">
        <v>330</v>
      </c>
      <c r="B101" s="6" t="s">
        <v>47</v>
      </c>
      <c r="C101" s="6" t="s">
        <v>133</v>
      </c>
      <c r="D101" s="11">
        <v>50</v>
      </c>
      <c r="E101" s="11">
        <v>21.5</v>
      </c>
      <c r="F101" s="8">
        <v>14793.61</v>
      </c>
      <c r="G101" s="8">
        <v>38167.52</v>
      </c>
      <c r="H101" s="11">
        <v>40</v>
      </c>
      <c r="I101" s="8">
        <v>777848.12</v>
      </c>
      <c r="J101" s="8">
        <v>-100864.33063971363</v>
      </c>
      <c r="K101" s="8">
        <v>676983.7893602863</v>
      </c>
      <c r="L101" s="8">
        <v>6667.16</v>
      </c>
    </row>
    <row r="102" spans="1:12" ht="12.75">
      <c r="A102" s="5" t="s">
        <v>331</v>
      </c>
      <c r="B102" s="6" t="s">
        <v>134</v>
      </c>
      <c r="C102" s="6" t="s">
        <v>135</v>
      </c>
      <c r="D102" s="11">
        <v>157.20000000000002</v>
      </c>
      <c r="E102" s="11">
        <v>61</v>
      </c>
      <c r="F102" s="8">
        <v>13288.03</v>
      </c>
      <c r="G102" s="8">
        <v>97268.38</v>
      </c>
      <c r="H102" s="11">
        <v>149</v>
      </c>
      <c r="I102" s="8">
        <v>2186146.75</v>
      </c>
      <c r="J102" s="8">
        <v>-12.599999999933061</v>
      </c>
      <c r="K102" s="8">
        <v>2186134.15</v>
      </c>
      <c r="L102" s="8">
        <v>6667.16</v>
      </c>
    </row>
    <row r="103" spans="1:12" ht="12.75">
      <c r="A103" s="5" t="s">
        <v>332</v>
      </c>
      <c r="B103" s="6" t="s">
        <v>134</v>
      </c>
      <c r="C103" s="6" t="s">
        <v>136</v>
      </c>
      <c r="D103" s="11">
        <v>476.7</v>
      </c>
      <c r="E103" s="11">
        <v>133.2</v>
      </c>
      <c r="F103" s="8">
        <v>8438.85</v>
      </c>
      <c r="G103" s="8">
        <v>134886.56</v>
      </c>
      <c r="H103" s="11">
        <v>459</v>
      </c>
      <c r="I103" s="8">
        <v>4157685.89</v>
      </c>
      <c r="J103" s="8">
        <v>-539131.2179362625</v>
      </c>
      <c r="K103" s="8">
        <v>3618554.6720637376</v>
      </c>
      <c r="L103" s="8">
        <v>6667.16</v>
      </c>
    </row>
    <row r="104" spans="1:12" ht="12.75">
      <c r="A104" s="5" t="s">
        <v>333</v>
      </c>
      <c r="B104" s="6" t="s">
        <v>134</v>
      </c>
      <c r="C104" s="6" t="s">
        <v>137</v>
      </c>
      <c r="D104" s="11">
        <v>50</v>
      </c>
      <c r="E104" s="11">
        <v>21.3</v>
      </c>
      <c r="F104" s="8">
        <v>15614.01</v>
      </c>
      <c r="G104" s="8">
        <v>39909.42</v>
      </c>
      <c r="H104" s="11">
        <v>37</v>
      </c>
      <c r="I104" s="8">
        <v>820610.1000000001</v>
      </c>
      <c r="J104" s="8">
        <v>-106409.31863753618</v>
      </c>
      <c r="K104" s="8">
        <v>714200.781362464</v>
      </c>
      <c r="L104" s="8">
        <v>6667.16</v>
      </c>
    </row>
    <row r="105" spans="1:12" ht="12.75">
      <c r="A105" s="5" t="s">
        <v>334</v>
      </c>
      <c r="B105" s="6" t="s">
        <v>138</v>
      </c>
      <c r="C105" s="6" t="s">
        <v>139</v>
      </c>
      <c r="D105" s="11">
        <v>2182.9</v>
      </c>
      <c r="E105" s="11">
        <v>809</v>
      </c>
      <c r="F105" s="8">
        <v>7372.48</v>
      </c>
      <c r="G105" s="8">
        <v>719884.47</v>
      </c>
      <c r="H105" s="11">
        <v>2014.5</v>
      </c>
      <c r="I105" s="8">
        <v>16813261.07</v>
      </c>
      <c r="J105" s="8">
        <v>-2180192.0967505914</v>
      </c>
      <c r="K105" s="8">
        <v>14633068.97324941</v>
      </c>
      <c r="L105" s="8">
        <v>6667.16</v>
      </c>
    </row>
    <row r="106" spans="1:12" ht="12.75">
      <c r="A106" s="5" t="s">
        <v>335</v>
      </c>
      <c r="B106" s="6" t="s">
        <v>138</v>
      </c>
      <c r="C106" s="6" t="s">
        <v>140</v>
      </c>
      <c r="D106" s="11">
        <v>187.7</v>
      </c>
      <c r="E106" s="11">
        <v>48.1</v>
      </c>
      <c r="F106" s="8">
        <v>12599.19</v>
      </c>
      <c r="G106" s="8">
        <v>72722.5</v>
      </c>
      <c r="H106" s="11">
        <v>176.5</v>
      </c>
      <c r="I106" s="8">
        <v>2437589.75</v>
      </c>
      <c r="J106" s="8">
        <v>-316084.6599564667</v>
      </c>
      <c r="K106" s="8">
        <v>2121505.090043533</v>
      </c>
      <c r="L106" s="8">
        <v>6667.16</v>
      </c>
    </row>
    <row r="107" spans="1:12" ht="12.75">
      <c r="A107" s="5" t="s">
        <v>336</v>
      </c>
      <c r="B107" s="6" t="s">
        <v>138</v>
      </c>
      <c r="C107" s="6" t="s">
        <v>141</v>
      </c>
      <c r="D107" s="11">
        <v>314.9</v>
      </c>
      <c r="E107" s="11">
        <v>44.5</v>
      </c>
      <c r="F107" s="8">
        <v>10170.8</v>
      </c>
      <c r="G107" s="8">
        <v>54312.05</v>
      </c>
      <c r="H107" s="11">
        <v>304.5</v>
      </c>
      <c r="I107" s="8">
        <v>3257095.52</v>
      </c>
      <c r="J107" s="8">
        <v>-422350.7790369282</v>
      </c>
      <c r="K107" s="8">
        <v>2834744.7409630716</v>
      </c>
      <c r="L107" s="8">
        <v>6667.16</v>
      </c>
    </row>
    <row r="108" spans="1:12" ht="12.75">
      <c r="A108" s="5" t="s">
        <v>337</v>
      </c>
      <c r="B108" s="6" t="s">
        <v>138</v>
      </c>
      <c r="C108" s="6" t="s">
        <v>142</v>
      </c>
      <c r="D108" s="11">
        <v>177.7</v>
      </c>
      <c r="E108" s="11">
        <v>38.6</v>
      </c>
      <c r="F108" s="8">
        <v>12955.43</v>
      </c>
      <c r="G108" s="8">
        <v>60009.56</v>
      </c>
      <c r="H108" s="11">
        <v>159.5</v>
      </c>
      <c r="I108" s="8">
        <v>2362189.72</v>
      </c>
      <c r="J108" s="8">
        <v>-306307.4639195793</v>
      </c>
      <c r="K108" s="8">
        <v>2055882.256080421</v>
      </c>
      <c r="L108" s="8">
        <v>6667.16</v>
      </c>
    </row>
    <row r="109" spans="1:12" ht="12.75">
      <c r="A109" s="5" t="s">
        <v>338</v>
      </c>
      <c r="B109" s="6" t="s">
        <v>143</v>
      </c>
      <c r="C109" s="6" t="s">
        <v>144</v>
      </c>
      <c r="D109" s="11">
        <v>139</v>
      </c>
      <c r="E109" s="11">
        <v>53.4</v>
      </c>
      <c r="F109" s="8">
        <v>13874.49</v>
      </c>
      <c r="G109" s="8">
        <v>88907.74</v>
      </c>
      <c r="H109" s="11">
        <v>131.5</v>
      </c>
      <c r="I109" s="8">
        <v>2017462.11</v>
      </c>
      <c r="J109" s="8">
        <v>-261606.29573307233</v>
      </c>
      <c r="K109" s="8">
        <v>1755855.8142669278</v>
      </c>
      <c r="L109" s="8">
        <v>6667.16</v>
      </c>
    </row>
    <row r="110" spans="1:12" ht="12.75">
      <c r="A110" s="5" t="s">
        <v>339</v>
      </c>
      <c r="B110" s="6" t="s">
        <v>143</v>
      </c>
      <c r="C110" s="6" t="s">
        <v>145</v>
      </c>
      <c r="D110" s="11">
        <v>449.4</v>
      </c>
      <c r="E110" s="11">
        <v>145.9</v>
      </c>
      <c r="F110" s="8">
        <v>8591.39</v>
      </c>
      <c r="G110" s="8">
        <v>150418.03</v>
      </c>
      <c r="H110" s="11">
        <v>431.5</v>
      </c>
      <c r="I110" s="8">
        <v>4011387.96</v>
      </c>
      <c r="J110" s="8">
        <v>-520160.62148688664</v>
      </c>
      <c r="K110" s="8">
        <v>3491227.3385131136</v>
      </c>
      <c r="L110" s="8">
        <v>6667.16</v>
      </c>
    </row>
    <row r="111" spans="1:12" ht="12.75">
      <c r="A111" s="5" t="s">
        <v>340</v>
      </c>
      <c r="B111" s="6" t="s">
        <v>143</v>
      </c>
      <c r="C111" s="6" t="s">
        <v>146</v>
      </c>
      <c r="D111" s="11">
        <v>21677.2</v>
      </c>
      <c r="E111" s="11">
        <v>7903.8</v>
      </c>
      <c r="F111" s="8">
        <v>7117.37</v>
      </c>
      <c r="G111" s="8">
        <v>6751934.53</v>
      </c>
      <c r="H111" s="11">
        <v>20981</v>
      </c>
      <c r="I111" s="8">
        <v>166055332.76200002</v>
      </c>
      <c r="J111" s="8">
        <v>-21532558.294534467</v>
      </c>
      <c r="K111" s="8">
        <v>144522774.46746555</v>
      </c>
      <c r="L111" s="8">
        <v>6667.16</v>
      </c>
    </row>
    <row r="112" spans="1:12" ht="12.75">
      <c r="A112" s="5" t="s">
        <v>341</v>
      </c>
      <c r="B112" s="6" t="s">
        <v>147</v>
      </c>
      <c r="C112" s="6" t="s">
        <v>148</v>
      </c>
      <c r="D112" s="11">
        <v>81.8</v>
      </c>
      <c r="E112" s="11">
        <v>26.8</v>
      </c>
      <c r="F112" s="8">
        <v>15640.53</v>
      </c>
      <c r="G112" s="8">
        <v>50299.95</v>
      </c>
      <c r="H112" s="11">
        <v>75</v>
      </c>
      <c r="I112" s="8">
        <v>1329695.38</v>
      </c>
      <c r="J112" s="8">
        <v>-172422.90751878356</v>
      </c>
      <c r="K112" s="8">
        <v>1157272.4724812163</v>
      </c>
      <c r="L112" s="8">
        <v>6667.16</v>
      </c>
    </row>
    <row r="113" spans="1:12" ht="12.75">
      <c r="A113" s="5" t="s">
        <v>342</v>
      </c>
      <c r="B113" s="6" t="s">
        <v>149</v>
      </c>
      <c r="C113" s="6" t="s">
        <v>149</v>
      </c>
      <c r="D113" s="11">
        <v>2144.5</v>
      </c>
      <c r="E113" s="11">
        <v>722.3</v>
      </c>
      <c r="F113" s="8">
        <v>7246.84</v>
      </c>
      <c r="G113" s="8">
        <v>628186.4</v>
      </c>
      <c r="H113" s="11">
        <v>1926.5</v>
      </c>
      <c r="I113" s="8">
        <v>16427963.695</v>
      </c>
      <c r="J113" s="8">
        <v>-2130230.2072410895</v>
      </c>
      <c r="K113" s="8">
        <v>14297733.48775891</v>
      </c>
      <c r="L113" s="8">
        <v>6667.16</v>
      </c>
    </row>
    <row r="114" spans="1:12" ht="12.75">
      <c r="A114" s="5" t="s">
        <v>343</v>
      </c>
      <c r="B114" s="6" t="s">
        <v>150</v>
      </c>
      <c r="C114" s="6" t="s">
        <v>150</v>
      </c>
      <c r="D114" s="11">
        <v>2728.9</v>
      </c>
      <c r="E114" s="11">
        <v>1481.1</v>
      </c>
      <c r="F114" s="8">
        <v>7215.44</v>
      </c>
      <c r="G114" s="8">
        <v>1519424.05</v>
      </c>
      <c r="H114" s="11">
        <v>2563.5</v>
      </c>
      <c r="I114" s="8">
        <v>21210626.13</v>
      </c>
      <c r="J114" s="8">
        <v>-2750402.7483561565</v>
      </c>
      <c r="K114" s="8">
        <v>18460223.381643843</v>
      </c>
      <c r="L114" s="8">
        <v>6667.16</v>
      </c>
    </row>
    <row r="115" spans="1:12" ht="12.75">
      <c r="A115" s="5" t="s">
        <v>344</v>
      </c>
      <c r="B115" s="6" t="s">
        <v>150</v>
      </c>
      <c r="C115" s="6" t="s">
        <v>69</v>
      </c>
      <c r="D115" s="11">
        <v>725.2</v>
      </c>
      <c r="E115" s="11">
        <v>303.3</v>
      </c>
      <c r="F115" s="8">
        <v>8181.37</v>
      </c>
      <c r="G115" s="8">
        <v>304242.25</v>
      </c>
      <c r="H115" s="11">
        <v>701.5</v>
      </c>
      <c r="I115" s="8">
        <v>6232569.78</v>
      </c>
      <c r="J115" s="8">
        <v>-808183.4523492932</v>
      </c>
      <c r="K115" s="8">
        <v>5424386.327650707</v>
      </c>
      <c r="L115" s="8">
        <v>6667.16</v>
      </c>
    </row>
    <row r="116" spans="1:12" ht="12.75">
      <c r="A116" s="5" t="s">
        <v>345</v>
      </c>
      <c r="B116" s="6" t="s">
        <v>150</v>
      </c>
      <c r="C116" s="6" t="s">
        <v>151</v>
      </c>
      <c r="D116" s="11">
        <v>421.5</v>
      </c>
      <c r="E116" s="11">
        <v>183.3</v>
      </c>
      <c r="F116" s="8">
        <v>8917.16</v>
      </c>
      <c r="G116" s="8">
        <v>196141.89</v>
      </c>
      <c r="H116" s="11">
        <v>406.5</v>
      </c>
      <c r="I116" s="8">
        <v>3954725.49</v>
      </c>
      <c r="J116" s="8">
        <v>-512813.1432813176</v>
      </c>
      <c r="K116" s="8">
        <v>3441912.3467186824</v>
      </c>
      <c r="L116" s="8">
        <v>6667.16</v>
      </c>
    </row>
    <row r="117" spans="1:12" ht="12.75">
      <c r="A117" s="9" t="s">
        <v>346</v>
      </c>
      <c r="B117" s="6" t="s">
        <v>152</v>
      </c>
      <c r="C117" s="6" t="s">
        <v>152</v>
      </c>
      <c r="D117" s="11">
        <v>5891.7</v>
      </c>
      <c r="E117" s="11">
        <v>2734.7</v>
      </c>
      <c r="F117" s="8">
        <v>7535.51</v>
      </c>
      <c r="G117" s="8">
        <v>2641886.26</v>
      </c>
      <c r="H117" s="11">
        <v>5622.5</v>
      </c>
      <c r="I117" s="8">
        <v>47038831.07</v>
      </c>
      <c r="J117" s="8">
        <v>-6099571.481833902</v>
      </c>
      <c r="K117" s="8">
        <v>40939259.588166095</v>
      </c>
      <c r="L117" s="8">
        <v>6667.16</v>
      </c>
    </row>
    <row r="118" spans="1:12" ht="12.75">
      <c r="A118" s="5" t="s">
        <v>347</v>
      </c>
      <c r="B118" s="6" t="s">
        <v>152</v>
      </c>
      <c r="C118" s="6" t="s">
        <v>153</v>
      </c>
      <c r="D118" s="11">
        <v>273.7</v>
      </c>
      <c r="E118" s="11">
        <v>110.2</v>
      </c>
      <c r="F118" s="8">
        <v>12045.08</v>
      </c>
      <c r="G118" s="8">
        <v>159284.16</v>
      </c>
      <c r="H118" s="11">
        <v>230.5</v>
      </c>
      <c r="I118" s="8">
        <v>3456023.02</v>
      </c>
      <c r="J118" s="8">
        <v>-448145.90358300495</v>
      </c>
      <c r="K118" s="8">
        <v>3007877.116416995</v>
      </c>
      <c r="L118" s="8">
        <v>6667.16</v>
      </c>
    </row>
    <row r="119" spans="1:12" ht="12.75">
      <c r="A119" s="5" t="s">
        <v>348</v>
      </c>
      <c r="B119" s="6" t="s">
        <v>154</v>
      </c>
      <c r="C119" s="6" t="s">
        <v>155</v>
      </c>
      <c r="D119" s="11">
        <v>1453.6</v>
      </c>
      <c r="E119" s="11">
        <v>631.7</v>
      </c>
      <c r="F119" s="8">
        <v>7788.72</v>
      </c>
      <c r="G119" s="8">
        <v>613262.49</v>
      </c>
      <c r="H119" s="11">
        <v>1388.5</v>
      </c>
      <c r="I119" s="8">
        <v>11934943.31</v>
      </c>
      <c r="J119" s="8">
        <v>-1547615.8355773597</v>
      </c>
      <c r="K119" s="8">
        <v>10387327.474422641</v>
      </c>
      <c r="L119" s="8">
        <v>6667.16</v>
      </c>
    </row>
    <row r="120" spans="1:12" ht="12.75">
      <c r="A120" s="5" t="s">
        <v>349</v>
      </c>
      <c r="B120" s="6" t="s">
        <v>154</v>
      </c>
      <c r="C120" s="6" t="s">
        <v>156</v>
      </c>
      <c r="D120" s="11">
        <v>2991.2</v>
      </c>
      <c r="E120" s="11">
        <v>1708.6</v>
      </c>
      <c r="F120" s="8">
        <v>7452.04</v>
      </c>
      <c r="G120" s="8">
        <v>1861650.62</v>
      </c>
      <c r="H120" s="11">
        <v>2847.5</v>
      </c>
      <c r="I120" s="8">
        <v>24152197.32</v>
      </c>
      <c r="J120" s="8">
        <v>-3131839.177242063</v>
      </c>
      <c r="K120" s="8">
        <v>21020358.142757937</v>
      </c>
      <c r="L120" s="8">
        <v>6667.16</v>
      </c>
    </row>
    <row r="121" spans="1:12" ht="12.75">
      <c r="A121" s="5" t="s">
        <v>350</v>
      </c>
      <c r="B121" s="6" t="s">
        <v>154</v>
      </c>
      <c r="C121" s="6" t="s">
        <v>157</v>
      </c>
      <c r="D121" s="11">
        <v>219.4</v>
      </c>
      <c r="E121" s="11">
        <v>56.4</v>
      </c>
      <c r="F121" s="8">
        <v>12272.8</v>
      </c>
      <c r="G121" s="8">
        <v>83062.34</v>
      </c>
      <c r="H121" s="11">
        <v>208.5</v>
      </c>
      <c r="I121" s="8">
        <v>2775715.6799999997</v>
      </c>
      <c r="J121" s="8">
        <v>-359929.7818054218</v>
      </c>
      <c r="K121" s="8">
        <v>2415785.898194578</v>
      </c>
      <c r="L121" s="8">
        <v>6667.16</v>
      </c>
    </row>
    <row r="122" spans="1:12" ht="12.75">
      <c r="A122" s="5" t="s">
        <v>351</v>
      </c>
      <c r="B122" s="6" t="s">
        <v>154</v>
      </c>
      <c r="C122" s="6" t="s">
        <v>158</v>
      </c>
      <c r="D122" s="11">
        <v>524.9</v>
      </c>
      <c r="E122" s="11">
        <v>186.5</v>
      </c>
      <c r="F122" s="8">
        <v>8545.76</v>
      </c>
      <c r="G122" s="8">
        <v>191289.56</v>
      </c>
      <c r="H122" s="11">
        <v>495.5</v>
      </c>
      <c r="I122" s="8">
        <v>4676956.46</v>
      </c>
      <c r="J122" s="8">
        <v>-606465.5433878077</v>
      </c>
      <c r="K122" s="8">
        <v>4070490.916612192</v>
      </c>
      <c r="L122" s="8">
        <v>6667.16</v>
      </c>
    </row>
    <row r="123" spans="1:12" ht="12.75">
      <c r="A123" s="5" t="s">
        <v>352</v>
      </c>
      <c r="B123" s="6" t="s">
        <v>159</v>
      </c>
      <c r="C123" s="6" t="s">
        <v>160</v>
      </c>
      <c r="D123" s="11">
        <v>1322.5</v>
      </c>
      <c r="E123" s="11">
        <v>907.5</v>
      </c>
      <c r="F123" s="8">
        <v>7580.26</v>
      </c>
      <c r="G123" s="8">
        <v>1170043.73</v>
      </c>
      <c r="H123" s="11">
        <v>1265.5</v>
      </c>
      <c r="I123" s="8">
        <v>11194938.620000001</v>
      </c>
      <c r="J123" s="8">
        <v>-1451658.699720171</v>
      </c>
      <c r="K123" s="8">
        <v>9743279.92027983</v>
      </c>
      <c r="L123" s="8">
        <v>6667.16</v>
      </c>
    </row>
    <row r="124" spans="1:12" ht="12.75">
      <c r="A124" s="5" t="s">
        <v>353</v>
      </c>
      <c r="B124" s="6" t="s">
        <v>159</v>
      </c>
      <c r="C124" s="6" t="s">
        <v>161</v>
      </c>
      <c r="D124" s="11">
        <v>800.1</v>
      </c>
      <c r="E124" s="11">
        <v>549.7</v>
      </c>
      <c r="F124" s="8">
        <v>7927.4</v>
      </c>
      <c r="G124" s="8">
        <v>758256.23</v>
      </c>
      <c r="H124" s="11">
        <v>748</v>
      </c>
      <c r="I124" s="8">
        <v>7100965.24</v>
      </c>
      <c r="J124" s="8">
        <v>-920789.145609137</v>
      </c>
      <c r="K124" s="8">
        <v>6180176.094390864</v>
      </c>
      <c r="L124" s="8">
        <v>6667.16</v>
      </c>
    </row>
    <row r="125" spans="1:12" ht="12.75">
      <c r="A125" s="5" t="s">
        <v>354</v>
      </c>
      <c r="B125" s="6" t="s">
        <v>159</v>
      </c>
      <c r="C125" s="6" t="s">
        <v>162</v>
      </c>
      <c r="D125" s="11">
        <v>144.6</v>
      </c>
      <c r="E125" s="11">
        <v>81.1</v>
      </c>
      <c r="F125" s="8">
        <v>13784.02</v>
      </c>
      <c r="G125" s="8">
        <v>134146.07</v>
      </c>
      <c r="H125" s="11">
        <v>134</v>
      </c>
      <c r="I125" s="8">
        <v>2127315.2399999998</v>
      </c>
      <c r="J125" s="8">
        <v>-275851.05912740616</v>
      </c>
      <c r="K125" s="8">
        <v>1851464.1808725935</v>
      </c>
      <c r="L125" s="8">
        <v>6667.16</v>
      </c>
    </row>
    <row r="126" spans="1:12" ht="12.75">
      <c r="A126" s="5" t="s">
        <v>355</v>
      </c>
      <c r="B126" s="6" t="s">
        <v>159</v>
      </c>
      <c r="C126" s="6" t="s">
        <v>163</v>
      </c>
      <c r="D126" s="11">
        <v>408.40000000000003</v>
      </c>
      <c r="E126" s="11">
        <v>167.2</v>
      </c>
      <c r="F126" s="8">
        <v>8906.32</v>
      </c>
      <c r="G126" s="8">
        <v>178696.49</v>
      </c>
      <c r="H126" s="11">
        <v>385.5</v>
      </c>
      <c r="I126" s="8">
        <v>3816039.4</v>
      </c>
      <c r="J126" s="8">
        <v>-494829.58161006344</v>
      </c>
      <c r="K126" s="8">
        <v>3321209.8183899364</v>
      </c>
      <c r="L126" s="8">
        <v>6667.16</v>
      </c>
    </row>
    <row r="127" spans="1:12" ht="12.75">
      <c r="A127" s="5" t="s">
        <v>356</v>
      </c>
      <c r="B127" s="6" t="s">
        <v>159</v>
      </c>
      <c r="C127" s="6" t="s">
        <v>164</v>
      </c>
      <c r="D127" s="11">
        <v>208.4</v>
      </c>
      <c r="E127" s="11">
        <v>76</v>
      </c>
      <c r="F127" s="8">
        <v>12078.89</v>
      </c>
      <c r="G127" s="8">
        <v>110159.46</v>
      </c>
      <c r="H127" s="11">
        <v>202.5</v>
      </c>
      <c r="I127" s="8">
        <v>2627399.71</v>
      </c>
      <c r="J127" s="8">
        <v>-340697.5041247483</v>
      </c>
      <c r="K127" s="8">
        <v>2286702.2058752514</v>
      </c>
      <c r="L127" s="8">
        <v>6667.16</v>
      </c>
    </row>
    <row r="128" spans="1:12" ht="12.75">
      <c r="A128" s="5" t="s">
        <v>357</v>
      </c>
      <c r="B128" s="6" t="s">
        <v>159</v>
      </c>
      <c r="C128" s="6" t="s">
        <v>165</v>
      </c>
      <c r="D128" s="11">
        <v>343.9</v>
      </c>
      <c r="E128" s="11">
        <v>124.9</v>
      </c>
      <c r="F128" s="8">
        <v>9695.34</v>
      </c>
      <c r="G128" s="8">
        <v>145313.75</v>
      </c>
      <c r="H128" s="11">
        <v>337</v>
      </c>
      <c r="I128" s="8">
        <v>3479540.99</v>
      </c>
      <c r="J128" s="8">
        <v>-451195.50187997695</v>
      </c>
      <c r="K128" s="8">
        <v>3028345.488120023</v>
      </c>
      <c r="L128" s="8">
        <v>6667.16</v>
      </c>
    </row>
    <row r="129" spans="1:12" ht="12.75">
      <c r="A129" s="5" t="s">
        <v>358</v>
      </c>
      <c r="B129" s="6" t="s">
        <v>166</v>
      </c>
      <c r="C129" s="6" t="s">
        <v>166</v>
      </c>
      <c r="D129" s="11">
        <v>180.79999999999998</v>
      </c>
      <c r="E129" s="11">
        <v>46.6</v>
      </c>
      <c r="F129" s="8">
        <v>14523.54</v>
      </c>
      <c r="G129" s="8">
        <v>81215.65</v>
      </c>
      <c r="H129" s="11">
        <v>171</v>
      </c>
      <c r="I129" s="8">
        <v>2707072.19</v>
      </c>
      <c r="J129" s="8">
        <v>-351028.7129545723</v>
      </c>
      <c r="K129" s="8">
        <v>2356043.4770454275</v>
      </c>
      <c r="L129" s="8">
        <v>6667.16</v>
      </c>
    </row>
    <row r="130" spans="1:12" ht="12.75">
      <c r="A130" s="5" t="s">
        <v>359</v>
      </c>
      <c r="B130" s="6" t="s">
        <v>166</v>
      </c>
      <c r="C130" s="6" t="s">
        <v>167</v>
      </c>
      <c r="D130" s="11">
        <v>339.6</v>
      </c>
      <c r="E130" s="11">
        <v>64.5</v>
      </c>
      <c r="F130" s="8">
        <v>10845.64</v>
      </c>
      <c r="G130" s="8">
        <v>83945.29</v>
      </c>
      <c r="H130" s="11">
        <v>330</v>
      </c>
      <c r="I130" s="8">
        <v>3767126.04</v>
      </c>
      <c r="J130" s="8">
        <v>-488486.93811850453</v>
      </c>
      <c r="K130" s="8">
        <v>3278639.1018814957</v>
      </c>
      <c r="L130" s="8">
        <v>6667.16</v>
      </c>
    </row>
    <row r="131" spans="1:12" ht="12.75">
      <c r="A131" s="5" t="s">
        <v>360</v>
      </c>
      <c r="B131" s="6" t="s">
        <v>168</v>
      </c>
      <c r="C131" s="6" t="s">
        <v>169</v>
      </c>
      <c r="D131" s="11">
        <v>999.3</v>
      </c>
      <c r="E131" s="11">
        <v>232</v>
      </c>
      <c r="F131" s="8">
        <v>8258.84</v>
      </c>
      <c r="G131" s="8">
        <v>229926.17</v>
      </c>
      <c r="H131" s="11">
        <v>913.5</v>
      </c>
      <c r="I131" s="8">
        <v>8482109.540000001</v>
      </c>
      <c r="J131" s="8">
        <v>-1099883.4851780955</v>
      </c>
      <c r="K131" s="8">
        <v>7382226.054821906</v>
      </c>
      <c r="L131" s="8">
        <v>6667.16</v>
      </c>
    </row>
    <row r="132" spans="1:12" ht="12.75">
      <c r="A132" s="5" t="s">
        <v>361</v>
      </c>
      <c r="B132" s="6" t="s">
        <v>168</v>
      </c>
      <c r="C132" s="6" t="s">
        <v>168</v>
      </c>
      <c r="D132" s="11">
        <v>580.3</v>
      </c>
      <c r="E132" s="11">
        <v>216.5</v>
      </c>
      <c r="F132" s="8">
        <v>8739.26</v>
      </c>
      <c r="G132" s="8">
        <v>228079.48</v>
      </c>
      <c r="H132" s="11">
        <v>544</v>
      </c>
      <c r="I132" s="8">
        <v>5299471.970000001</v>
      </c>
      <c r="J132" s="8">
        <v>-687187.7417380332</v>
      </c>
      <c r="K132" s="8">
        <v>4612284.228261967</v>
      </c>
      <c r="L132" s="8">
        <v>6667.16</v>
      </c>
    </row>
    <row r="133" spans="1:12" ht="12.75">
      <c r="A133" s="5" t="s">
        <v>362</v>
      </c>
      <c r="B133" s="6" t="s">
        <v>170</v>
      </c>
      <c r="C133" s="6" t="s">
        <v>171</v>
      </c>
      <c r="D133" s="11">
        <v>588.5</v>
      </c>
      <c r="E133" s="11">
        <v>243.1</v>
      </c>
      <c r="F133" s="8">
        <v>8118.59</v>
      </c>
      <c r="G133" s="8">
        <v>241319.6</v>
      </c>
      <c r="H133" s="11">
        <v>568</v>
      </c>
      <c r="I133" s="8">
        <v>5019108.84</v>
      </c>
      <c r="J133" s="8">
        <v>-650832.7789677881</v>
      </c>
      <c r="K133" s="8">
        <v>4368276.061032211</v>
      </c>
      <c r="L133" s="8">
        <v>6667.16</v>
      </c>
    </row>
    <row r="134" spans="1:12" ht="12.75">
      <c r="A134" s="5" t="s">
        <v>363</v>
      </c>
      <c r="B134" s="6" t="s">
        <v>170</v>
      </c>
      <c r="C134" s="6" t="s">
        <v>172</v>
      </c>
      <c r="D134" s="11">
        <v>302.2</v>
      </c>
      <c r="E134" s="11">
        <v>100.1</v>
      </c>
      <c r="F134" s="8">
        <v>9731.49</v>
      </c>
      <c r="G134" s="8">
        <v>116894.6</v>
      </c>
      <c r="H134" s="11">
        <v>287.5</v>
      </c>
      <c r="I134" s="8">
        <v>3057749.45</v>
      </c>
      <c r="J134" s="8">
        <v>-396501.3781073387</v>
      </c>
      <c r="K134" s="8">
        <v>2661248.0718926615</v>
      </c>
      <c r="L134" s="8">
        <v>6667.16</v>
      </c>
    </row>
    <row r="135" spans="1:12" ht="12.75">
      <c r="A135" s="5" t="s">
        <v>364</v>
      </c>
      <c r="B135" s="6" t="s">
        <v>173</v>
      </c>
      <c r="C135" s="6" t="s">
        <v>174</v>
      </c>
      <c r="D135" s="11">
        <v>1678.3</v>
      </c>
      <c r="E135" s="11">
        <v>71</v>
      </c>
      <c r="F135" s="8">
        <v>10367.12</v>
      </c>
      <c r="G135" s="8">
        <v>88327.89</v>
      </c>
      <c r="H135" s="11">
        <v>1642</v>
      </c>
      <c r="I135" s="8">
        <v>17487470.44</v>
      </c>
      <c r="J135" s="8">
        <v>-2267617.48876166</v>
      </c>
      <c r="K135" s="8">
        <v>15219852.951238342</v>
      </c>
      <c r="L135" s="8">
        <v>6667.16</v>
      </c>
    </row>
    <row r="136" spans="1:12" ht="12.75">
      <c r="A136" s="5" t="s">
        <v>365</v>
      </c>
      <c r="B136" s="6" t="s">
        <v>175</v>
      </c>
      <c r="C136" s="6" t="s">
        <v>176</v>
      </c>
      <c r="D136" s="11">
        <v>206</v>
      </c>
      <c r="E136" s="11">
        <v>88.7</v>
      </c>
      <c r="F136" s="8">
        <v>11700.1</v>
      </c>
      <c r="G136" s="8">
        <v>124535.88</v>
      </c>
      <c r="H136" s="11">
        <v>184</v>
      </c>
      <c r="I136" s="8">
        <v>2530437.7300000004</v>
      </c>
      <c r="J136" s="8">
        <v>-328124.34882779745</v>
      </c>
      <c r="K136" s="8">
        <v>2202313.381172203</v>
      </c>
      <c r="L136" s="8">
        <v>6667.16</v>
      </c>
    </row>
    <row r="137" spans="1:12" ht="12.75">
      <c r="A137" s="5" t="s">
        <v>366</v>
      </c>
      <c r="B137" s="6" t="s">
        <v>175</v>
      </c>
      <c r="C137" s="6" t="s">
        <v>177</v>
      </c>
      <c r="D137" s="11">
        <v>1544.6000000000001</v>
      </c>
      <c r="E137" s="11">
        <v>864.4</v>
      </c>
      <c r="F137" s="8">
        <v>7441.26</v>
      </c>
      <c r="G137" s="8">
        <v>950878.86</v>
      </c>
      <c r="H137" s="11">
        <v>1420</v>
      </c>
      <c r="I137" s="8">
        <v>12444290.93</v>
      </c>
      <c r="J137" s="8">
        <v>-1613663.4423443866</v>
      </c>
      <c r="K137" s="8">
        <v>10830627.487655614</v>
      </c>
      <c r="L137" s="8">
        <v>6667.16</v>
      </c>
    </row>
    <row r="138" spans="1:12" ht="12.75">
      <c r="A138" s="5" t="s">
        <v>367</v>
      </c>
      <c r="B138" s="6" t="s">
        <v>175</v>
      </c>
      <c r="C138" s="6" t="s">
        <v>178</v>
      </c>
      <c r="D138" s="11">
        <v>278.3</v>
      </c>
      <c r="E138" s="11">
        <v>157.9</v>
      </c>
      <c r="F138" s="8">
        <v>9736.88</v>
      </c>
      <c r="G138" s="8">
        <v>184494.45</v>
      </c>
      <c r="H138" s="11">
        <v>262.5</v>
      </c>
      <c r="I138" s="8">
        <v>2894268.8600000003</v>
      </c>
      <c r="J138" s="8">
        <v>-375302.6892387001</v>
      </c>
      <c r="K138" s="8">
        <v>2518966.1707613003</v>
      </c>
      <c r="L138" s="8">
        <v>6667.16</v>
      </c>
    </row>
    <row r="139" spans="1:12" ht="12.75">
      <c r="A139" s="5" t="s">
        <v>368</v>
      </c>
      <c r="B139" s="6" t="s">
        <v>175</v>
      </c>
      <c r="C139" s="6" t="s">
        <v>179</v>
      </c>
      <c r="D139" s="11">
        <v>228.2</v>
      </c>
      <c r="E139" s="11">
        <v>112.7</v>
      </c>
      <c r="F139" s="8">
        <v>11152.52</v>
      </c>
      <c r="G139" s="8">
        <v>150826.69</v>
      </c>
      <c r="H139" s="11">
        <v>220.5</v>
      </c>
      <c r="I139" s="8">
        <v>2688288.93</v>
      </c>
      <c r="J139" s="8">
        <v>-348593.0691593135</v>
      </c>
      <c r="K139" s="8">
        <v>2339695.8608406866</v>
      </c>
      <c r="L139" s="8">
        <v>6667.16</v>
      </c>
    </row>
    <row r="140" spans="1:12" ht="12.75">
      <c r="A140" s="5" t="s">
        <v>369</v>
      </c>
      <c r="B140" s="6" t="s">
        <v>180</v>
      </c>
      <c r="C140" s="6" t="s">
        <v>181</v>
      </c>
      <c r="D140" s="11">
        <v>17221.2</v>
      </c>
      <c r="E140" s="11">
        <v>11261.7</v>
      </c>
      <c r="F140" s="8">
        <v>7282.68</v>
      </c>
      <c r="G140" s="8">
        <v>13418317.01</v>
      </c>
      <c r="H140" s="11">
        <v>16387.5</v>
      </c>
      <c r="I140" s="8">
        <v>138834852.9</v>
      </c>
      <c r="J140" s="8">
        <v>-18002851.902787406</v>
      </c>
      <c r="K140" s="8">
        <v>120832000.9972126</v>
      </c>
      <c r="L140" s="8">
        <v>6667.16</v>
      </c>
    </row>
    <row r="141" spans="1:12" ht="12.75">
      <c r="A141" s="5" t="s">
        <v>370</v>
      </c>
      <c r="B141" s="6" t="s">
        <v>180</v>
      </c>
      <c r="C141" s="6" t="s">
        <v>182</v>
      </c>
      <c r="D141" s="11">
        <v>8919.9</v>
      </c>
      <c r="E141" s="11">
        <v>3510</v>
      </c>
      <c r="F141" s="8">
        <v>7213.03</v>
      </c>
      <c r="G141" s="8">
        <v>3055240.67</v>
      </c>
      <c r="H141" s="11">
        <v>8748</v>
      </c>
      <c r="I141" s="8">
        <v>68328467.559</v>
      </c>
      <c r="J141" s="8">
        <v>-8860219.581138697</v>
      </c>
      <c r="K141" s="8">
        <v>59468247.9778613</v>
      </c>
      <c r="L141" s="8">
        <v>6667.16</v>
      </c>
    </row>
    <row r="142" spans="1:12" ht="12.75">
      <c r="A142" s="5" t="s">
        <v>371</v>
      </c>
      <c r="B142" s="6" t="s">
        <v>183</v>
      </c>
      <c r="C142" s="6" t="s">
        <v>184</v>
      </c>
      <c r="D142" s="11">
        <v>643.8</v>
      </c>
      <c r="E142" s="11">
        <v>185.6</v>
      </c>
      <c r="F142" s="8">
        <v>8104.69</v>
      </c>
      <c r="G142" s="8">
        <v>180507.62</v>
      </c>
      <c r="H142" s="11">
        <v>613.5</v>
      </c>
      <c r="I142" s="8">
        <v>5398305.989999999</v>
      </c>
      <c r="J142" s="8">
        <v>-700003.6463027083</v>
      </c>
      <c r="K142" s="8">
        <v>4698302.343697291</v>
      </c>
      <c r="L142" s="8">
        <v>6667.16</v>
      </c>
    </row>
    <row r="143" spans="1:12" ht="12.75">
      <c r="A143" s="5" t="s">
        <v>372</v>
      </c>
      <c r="B143" s="6" t="s">
        <v>183</v>
      </c>
      <c r="C143" s="6" t="s">
        <v>185</v>
      </c>
      <c r="D143" s="11">
        <v>496.7</v>
      </c>
      <c r="E143" s="11">
        <v>144</v>
      </c>
      <c r="F143" s="8">
        <v>8180.47</v>
      </c>
      <c r="G143" s="8">
        <v>141358.6</v>
      </c>
      <c r="H143" s="11">
        <v>477</v>
      </c>
      <c r="I143" s="8">
        <v>4204600.24</v>
      </c>
      <c r="J143" s="8">
        <v>-545214.6478353374</v>
      </c>
      <c r="K143" s="8">
        <v>3659385.5921646627</v>
      </c>
      <c r="L143" s="8">
        <v>6667.16</v>
      </c>
    </row>
    <row r="144" spans="1:12" ht="12.75">
      <c r="A144" s="5" t="s">
        <v>373</v>
      </c>
      <c r="B144" s="6" t="s">
        <v>186</v>
      </c>
      <c r="C144" s="6" t="s">
        <v>187</v>
      </c>
      <c r="D144" s="11">
        <v>494.7</v>
      </c>
      <c r="E144" s="11">
        <v>238.8</v>
      </c>
      <c r="F144" s="8">
        <v>8288.89</v>
      </c>
      <c r="G144" s="8">
        <v>285904.37</v>
      </c>
      <c r="H144" s="11">
        <v>404.5</v>
      </c>
      <c r="I144" s="8">
        <v>4379747.029999999</v>
      </c>
      <c r="J144" s="8">
        <v>-567926.1043302692</v>
      </c>
      <c r="K144" s="8">
        <v>3811820.92566973</v>
      </c>
      <c r="L144" s="8">
        <v>6667.16</v>
      </c>
    </row>
    <row r="145" spans="1:12" ht="12.75">
      <c r="A145" s="5" t="s">
        <v>374</v>
      </c>
      <c r="B145" s="6" t="s">
        <v>186</v>
      </c>
      <c r="C145" s="6" t="s">
        <v>188</v>
      </c>
      <c r="D145" s="11">
        <v>1091</v>
      </c>
      <c r="E145" s="11">
        <v>645.8</v>
      </c>
      <c r="F145" s="8">
        <v>7549.18</v>
      </c>
      <c r="G145" s="8">
        <v>737230.81</v>
      </c>
      <c r="H145" s="11">
        <v>1031</v>
      </c>
      <c r="I145" s="8">
        <v>8958750.76</v>
      </c>
      <c r="J145" s="8">
        <v>-1161690.0208943435</v>
      </c>
      <c r="K145" s="8">
        <v>7797060.739105657</v>
      </c>
      <c r="L145" s="8">
        <v>6667.16</v>
      </c>
    </row>
    <row r="146" spans="1:12" ht="12.75">
      <c r="A146" s="5" t="s">
        <v>375</v>
      </c>
      <c r="B146" s="6" t="s">
        <v>186</v>
      </c>
      <c r="C146" s="6" t="s">
        <v>189</v>
      </c>
      <c r="D146" s="11">
        <v>451</v>
      </c>
      <c r="E146" s="11">
        <v>125.3</v>
      </c>
      <c r="F146" s="8">
        <v>8370.76</v>
      </c>
      <c r="G146" s="8">
        <v>125862.72</v>
      </c>
      <c r="H146" s="11">
        <v>407.5</v>
      </c>
      <c r="I146" s="8">
        <v>3901074.7399999998</v>
      </c>
      <c r="J146" s="8">
        <v>-505856.19776981</v>
      </c>
      <c r="K146" s="8">
        <v>3395218.54223019</v>
      </c>
      <c r="L146" s="8">
        <v>6667.16</v>
      </c>
    </row>
    <row r="147" spans="1:12" ht="12.75">
      <c r="A147" s="5" t="s">
        <v>376</v>
      </c>
      <c r="B147" s="6" t="s">
        <v>190</v>
      </c>
      <c r="C147" s="6" t="s">
        <v>191</v>
      </c>
      <c r="D147" s="11">
        <v>379.2</v>
      </c>
      <c r="E147" s="11">
        <v>117</v>
      </c>
      <c r="F147" s="8">
        <v>10096.36</v>
      </c>
      <c r="G147" s="8">
        <v>141752.85</v>
      </c>
      <c r="H147" s="11">
        <v>371</v>
      </c>
      <c r="I147" s="8">
        <v>3970291.37</v>
      </c>
      <c r="J147" s="8">
        <v>-514831.58624807326</v>
      </c>
      <c r="K147" s="8">
        <v>3455459.783751927</v>
      </c>
      <c r="L147" s="8">
        <v>6667.16</v>
      </c>
    </row>
    <row r="148" spans="1:12" ht="12.75">
      <c r="A148" s="5" t="s">
        <v>377</v>
      </c>
      <c r="B148" s="6" t="s">
        <v>190</v>
      </c>
      <c r="C148" s="6" t="s">
        <v>192</v>
      </c>
      <c r="D148" s="11">
        <v>2413.7</v>
      </c>
      <c r="E148" s="11">
        <v>334.3</v>
      </c>
      <c r="F148" s="8">
        <v>7927.54</v>
      </c>
      <c r="G148" s="8">
        <v>318021.35</v>
      </c>
      <c r="H148" s="11">
        <v>2373</v>
      </c>
      <c r="I148" s="8">
        <v>19452733.99</v>
      </c>
      <c r="J148" s="8">
        <v>-2522455.1458885777</v>
      </c>
      <c r="K148" s="8">
        <v>16930278.84411142</v>
      </c>
      <c r="L148" s="8">
        <v>6667.16</v>
      </c>
    </row>
    <row r="149" spans="1:12" ht="12.75">
      <c r="A149" s="5" t="s">
        <v>378</v>
      </c>
      <c r="B149" s="6" t="s">
        <v>190</v>
      </c>
      <c r="C149" s="6" t="s">
        <v>193</v>
      </c>
      <c r="D149" s="11">
        <v>373.5</v>
      </c>
      <c r="E149" s="11">
        <v>108.2</v>
      </c>
      <c r="F149" s="8">
        <v>10158.47</v>
      </c>
      <c r="G149" s="8">
        <v>131897.61</v>
      </c>
      <c r="H149" s="11">
        <v>351.5</v>
      </c>
      <c r="I149" s="8">
        <v>3926087.0700000003</v>
      </c>
      <c r="J149" s="8">
        <v>-509099.5711975039</v>
      </c>
      <c r="K149" s="8">
        <v>3416987.4988024966</v>
      </c>
      <c r="L149" s="8">
        <v>6667.16</v>
      </c>
    </row>
    <row r="150" spans="1:12" ht="12.75">
      <c r="A150" s="5" t="s">
        <v>379</v>
      </c>
      <c r="B150" s="6" t="s">
        <v>194</v>
      </c>
      <c r="C150" s="6" t="s">
        <v>195</v>
      </c>
      <c r="D150" s="11">
        <v>128.2</v>
      </c>
      <c r="E150" s="11">
        <v>77.3</v>
      </c>
      <c r="F150" s="8">
        <v>13681.81</v>
      </c>
      <c r="G150" s="8">
        <v>126912.48</v>
      </c>
      <c r="H150" s="11">
        <v>121.5</v>
      </c>
      <c r="I150" s="8">
        <v>1880920.64</v>
      </c>
      <c r="J150" s="8">
        <v>-243900.8290461919</v>
      </c>
      <c r="K150" s="8">
        <v>1637019.810953808</v>
      </c>
      <c r="L150" s="8">
        <v>6667.16</v>
      </c>
    </row>
    <row r="151" spans="1:12" ht="12.75">
      <c r="A151" s="5" t="s">
        <v>380</v>
      </c>
      <c r="B151" s="6" t="s">
        <v>194</v>
      </c>
      <c r="C151" s="6" t="s">
        <v>149</v>
      </c>
      <c r="D151" s="11">
        <v>187.79999999999998</v>
      </c>
      <c r="E151" s="11">
        <v>130.5</v>
      </c>
      <c r="F151" s="8">
        <v>13901.77</v>
      </c>
      <c r="G151" s="8">
        <v>217701.77</v>
      </c>
      <c r="H151" s="11">
        <v>172.5</v>
      </c>
      <c r="I151" s="8">
        <v>2828454.7899999996</v>
      </c>
      <c r="J151" s="8">
        <v>-366768.51406164194</v>
      </c>
      <c r="K151" s="8">
        <v>2461686.2759383577</v>
      </c>
      <c r="L151" s="8">
        <v>6667.16</v>
      </c>
    </row>
    <row r="152" spans="1:12" ht="12.75">
      <c r="A152" s="5" t="s">
        <v>381</v>
      </c>
      <c r="B152" s="6" t="s">
        <v>194</v>
      </c>
      <c r="C152" s="6" t="s">
        <v>196</v>
      </c>
      <c r="D152" s="11">
        <v>646.4</v>
      </c>
      <c r="E152" s="11">
        <v>523</v>
      </c>
      <c r="F152" s="8">
        <v>7893.82</v>
      </c>
      <c r="G152" s="8">
        <v>867862.75</v>
      </c>
      <c r="H152" s="11">
        <v>589</v>
      </c>
      <c r="I152" s="8">
        <v>5969917.45</v>
      </c>
      <c r="J152" s="8">
        <v>-774125.0664314727</v>
      </c>
      <c r="K152" s="8">
        <v>5195792.383568527</v>
      </c>
      <c r="L152" s="8">
        <v>6667.16</v>
      </c>
    </row>
    <row r="153" spans="1:12" ht="12.75">
      <c r="A153" s="5" t="s">
        <v>382</v>
      </c>
      <c r="B153" s="6" t="s">
        <v>197</v>
      </c>
      <c r="C153" s="6" t="s">
        <v>198</v>
      </c>
      <c r="D153" s="11">
        <v>65.69999999999999</v>
      </c>
      <c r="E153" s="11">
        <v>27.5</v>
      </c>
      <c r="F153" s="8">
        <v>16306.55</v>
      </c>
      <c r="G153" s="8">
        <v>53811.62</v>
      </c>
      <c r="H153" s="11">
        <v>59.5</v>
      </c>
      <c r="I153" s="8">
        <v>1125152.01</v>
      </c>
      <c r="J153" s="8">
        <v>-145899.56758727963</v>
      </c>
      <c r="K153" s="8">
        <v>979252.4424127204</v>
      </c>
      <c r="L153" s="8">
        <v>6667.16</v>
      </c>
    </row>
    <row r="154" spans="1:12" ht="12.75">
      <c r="A154" s="5" t="s">
        <v>383</v>
      </c>
      <c r="B154" s="6" t="s">
        <v>199</v>
      </c>
      <c r="C154" s="6" t="s">
        <v>200</v>
      </c>
      <c r="D154" s="11">
        <v>868.8</v>
      </c>
      <c r="E154" s="11">
        <v>153.5</v>
      </c>
      <c r="F154" s="8">
        <v>10573.87</v>
      </c>
      <c r="G154" s="8">
        <v>194770.73</v>
      </c>
      <c r="H154" s="11">
        <v>836.5</v>
      </c>
      <c r="I154" s="8">
        <v>9381351.030000001</v>
      </c>
      <c r="J154" s="8">
        <v>-1216489.01348137</v>
      </c>
      <c r="K154" s="8">
        <v>8164862.016518631</v>
      </c>
      <c r="L154" s="8">
        <v>6667.16</v>
      </c>
    </row>
    <row r="155" spans="1:12" ht="12.75">
      <c r="A155" s="9" t="s">
        <v>384</v>
      </c>
      <c r="B155" s="6" t="s">
        <v>199</v>
      </c>
      <c r="C155" s="6" t="s">
        <v>201</v>
      </c>
      <c r="D155" s="11">
        <v>264</v>
      </c>
      <c r="E155" s="11">
        <v>98.7</v>
      </c>
      <c r="F155" s="8">
        <v>11557.84</v>
      </c>
      <c r="G155" s="8">
        <v>136891.03</v>
      </c>
      <c r="H155" s="11">
        <v>249.5</v>
      </c>
      <c r="I155" s="8">
        <v>3188160.2899999996</v>
      </c>
      <c r="J155" s="8">
        <v>-413411.8799733877</v>
      </c>
      <c r="K155" s="8">
        <v>2774748.4100266118</v>
      </c>
      <c r="L155" s="8">
        <v>6667.16</v>
      </c>
    </row>
    <row r="156" spans="1:12" ht="12.75">
      <c r="A156" s="5" t="s">
        <v>385</v>
      </c>
      <c r="B156" s="6" t="s">
        <v>202</v>
      </c>
      <c r="C156" s="6" t="s">
        <v>203</v>
      </c>
      <c r="D156" s="11">
        <v>766.5</v>
      </c>
      <c r="E156" s="11">
        <v>239.8</v>
      </c>
      <c r="F156" s="8">
        <v>7865.88</v>
      </c>
      <c r="G156" s="8">
        <v>226348.68</v>
      </c>
      <c r="H156" s="11">
        <v>753.5</v>
      </c>
      <c r="I156" s="8">
        <v>6002439.37</v>
      </c>
      <c r="J156" s="8">
        <v>-778342.2157792378</v>
      </c>
      <c r="K156" s="8">
        <v>5224097.154220763</v>
      </c>
      <c r="L156" s="8">
        <v>6667.16</v>
      </c>
    </row>
    <row r="157" spans="1:12" ht="12.75">
      <c r="A157" s="5" t="s">
        <v>386</v>
      </c>
      <c r="B157" s="6" t="s">
        <v>202</v>
      </c>
      <c r="C157" s="6" t="s">
        <v>204</v>
      </c>
      <c r="D157" s="11">
        <v>119.1</v>
      </c>
      <c r="E157" s="11">
        <v>36.4</v>
      </c>
      <c r="F157" s="8">
        <v>14134.96</v>
      </c>
      <c r="G157" s="8">
        <v>61741.52</v>
      </c>
      <c r="H157" s="11">
        <v>101</v>
      </c>
      <c r="I157" s="8">
        <v>1745215.75</v>
      </c>
      <c r="J157" s="8">
        <v>-226303.84251058652</v>
      </c>
      <c r="K157" s="8">
        <v>1518911.9074894134</v>
      </c>
      <c r="L157" s="8">
        <v>6667.16</v>
      </c>
    </row>
    <row r="158" spans="1:12" ht="12.75">
      <c r="A158" s="5" t="s">
        <v>387</v>
      </c>
      <c r="B158" s="6" t="s">
        <v>205</v>
      </c>
      <c r="C158" s="6" t="s">
        <v>205</v>
      </c>
      <c r="D158" s="11">
        <v>3141.9</v>
      </c>
      <c r="E158" s="11">
        <v>895.9</v>
      </c>
      <c r="F158" s="8">
        <v>8129.29</v>
      </c>
      <c r="G158" s="8">
        <v>873964.04</v>
      </c>
      <c r="H158" s="11">
        <v>3051</v>
      </c>
      <c r="I158" s="8">
        <v>26415389.95</v>
      </c>
      <c r="J158" s="8">
        <v>-3425309.5911497073</v>
      </c>
      <c r="K158" s="8">
        <v>22990080.358850293</v>
      </c>
      <c r="L158" s="8">
        <v>6667.16</v>
      </c>
    </row>
    <row r="159" spans="1:12" ht="12.75">
      <c r="A159" s="5" t="s">
        <v>388</v>
      </c>
      <c r="B159" s="6" t="s">
        <v>206</v>
      </c>
      <c r="C159" s="6" t="s">
        <v>207</v>
      </c>
      <c r="D159" s="11">
        <v>354.6</v>
      </c>
      <c r="E159" s="11">
        <v>158.2</v>
      </c>
      <c r="F159" s="8">
        <v>9659.93</v>
      </c>
      <c r="G159" s="8">
        <v>183384.09</v>
      </c>
      <c r="H159" s="11">
        <v>308</v>
      </c>
      <c r="I159" s="8">
        <v>3608794.88</v>
      </c>
      <c r="J159" s="8">
        <v>-201888.83999999994</v>
      </c>
      <c r="K159" s="8">
        <v>3406906.04</v>
      </c>
      <c r="L159" s="8">
        <v>6667.16</v>
      </c>
    </row>
    <row r="160" spans="1:12" ht="12.75">
      <c r="A160" s="5" t="s">
        <v>389</v>
      </c>
      <c r="B160" s="6" t="s">
        <v>206</v>
      </c>
      <c r="C160" s="6" t="s">
        <v>208</v>
      </c>
      <c r="D160" s="11">
        <v>2484.7</v>
      </c>
      <c r="E160" s="11">
        <v>658.6</v>
      </c>
      <c r="F160" s="8">
        <v>7503.77</v>
      </c>
      <c r="G160" s="8">
        <v>593038.16</v>
      </c>
      <c r="H160" s="11">
        <v>2299</v>
      </c>
      <c r="I160" s="8">
        <v>19237293.68</v>
      </c>
      <c r="J160" s="8">
        <v>-2494518.7890314544</v>
      </c>
      <c r="K160" s="8">
        <v>16742774.890968546</v>
      </c>
      <c r="L160" s="8">
        <v>6667.16</v>
      </c>
    </row>
    <row r="161" spans="1:12" ht="12.75">
      <c r="A161" s="5" t="s">
        <v>390</v>
      </c>
      <c r="B161" s="6" t="s">
        <v>209</v>
      </c>
      <c r="C161" s="6" t="s">
        <v>210</v>
      </c>
      <c r="D161" s="11">
        <v>345.7</v>
      </c>
      <c r="E161" s="11">
        <v>109.5</v>
      </c>
      <c r="F161" s="8">
        <v>9760.99</v>
      </c>
      <c r="G161" s="8">
        <v>128259.4</v>
      </c>
      <c r="H161" s="11">
        <v>323.5</v>
      </c>
      <c r="I161" s="8">
        <v>3502633.4899999998</v>
      </c>
      <c r="J161" s="8">
        <v>-454189.9290636507</v>
      </c>
      <c r="K161" s="8">
        <v>3048443.560936349</v>
      </c>
      <c r="L161" s="8">
        <v>6667.16</v>
      </c>
    </row>
    <row r="162" spans="1:12" ht="12.75">
      <c r="A162" s="5" t="s">
        <v>391</v>
      </c>
      <c r="B162" s="6" t="s">
        <v>209</v>
      </c>
      <c r="C162" s="6" t="s">
        <v>211</v>
      </c>
      <c r="D162" s="11">
        <v>108.6</v>
      </c>
      <c r="E162" s="11">
        <v>41.7</v>
      </c>
      <c r="F162" s="8">
        <v>14502.48</v>
      </c>
      <c r="G162" s="8">
        <v>72570.43</v>
      </c>
      <c r="H162" s="11">
        <v>102</v>
      </c>
      <c r="I162" s="8">
        <v>1647540.2899999998</v>
      </c>
      <c r="J162" s="8">
        <v>-213638.16956041454</v>
      </c>
      <c r="K162" s="8">
        <v>1433902.1204395853</v>
      </c>
      <c r="L162" s="8">
        <v>6667.16</v>
      </c>
    </row>
    <row r="163" spans="1:12" ht="12.75">
      <c r="A163" s="5" t="s">
        <v>392</v>
      </c>
      <c r="B163" s="6" t="s">
        <v>209</v>
      </c>
      <c r="C163" s="6" t="s">
        <v>212</v>
      </c>
      <c r="D163" s="11">
        <v>211.2</v>
      </c>
      <c r="E163" s="11">
        <v>69.7</v>
      </c>
      <c r="F163" s="8">
        <v>12106.22</v>
      </c>
      <c r="G163" s="8">
        <v>101256.46</v>
      </c>
      <c r="H163" s="11">
        <v>200.5</v>
      </c>
      <c r="I163" s="8">
        <v>2658091.01</v>
      </c>
      <c r="J163" s="8">
        <v>-344677.2751769206</v>
      </c>
      <c r="K163" s="8">
        <v>2313413.7348230793</v>
      </c>
      <c r="L163" s="8">
        <v>6667.16</v>
      </c>
    </row>
    <row r="164" spans="1:12" ht="12.75">
      <c r="A164" s="5" t="s">
        <v>393</v>
      </c>
      <c r="B164" s="6" t="s">
        <v>209</v>
      </c>
      <c r="C164" s="6" t="s">
        <v>213</v>
      </c>
      <c r="D164" s="11">
        <v>109.8</v>
      </c>
      <c r="E164" s="11">
        <v>22</v>
      </c>
      <c r="F164" s="8">
        <v>14792.6</v>
      </c>
      <c r="G164" s="8">
        <v>39052.45</v>
      </c>
      <c r="H164" s="11">
        <v>96.5</v>
      </c>
      <c r="I164" s="8">
        <v>1663279.39</v>
      </c>
      <c r="J164" s="8">
        <v>-215679.07413491106</v>
      </c>
      <c r="K164" s="8">
        <v>1447600.3158650887</v>
      </c>
      <c r="L164" s="8">
        <v>6667.16</v>
      </c>
    </row>
    <row r="165" spans="1:12" ht="12.75">
      <c r="A165" s="5" t="s">
        <v>394</v>
      </c>
      <c r="B165" s="6" t="s">
        <v>209</v>
      </c>
      <c r="C165" s="6" t="s">
        <v>214</v>
      </c>
      <c r="D165" s="11">
        <v>89.8</v>
      </c>
      <c r="E165" s="11">
        <v>44.5</v>
      </c>
      <c r="F165" s="8">
        <v>14883.79</v>
      </c>
      <c r="G165" s="8">
        <v>79479.46</v>
      </c>
      <c r="H165" s="11">
        <v>87</v>
      </c>
      <c r="I165" s="8">
        <v>1416044.11</v>
      </c>
      <c r="J165" s="8">
        <v>-183619.83225138995</v>
      </c>
      <c r="K165" s="8">
        <v>1232424.2777486101</v>
      </c>
      <c r="L165" s="8">
        <v>6667.16</v>
      </c>
    </row>
    <row r="166" spans="1:12" ht="12.75">
      <c r="A166" s="5" t="s">
        <v>395</v>
      </c>
      <c r="B166" s="6" t="s">
        <v>215</v>
      </c>
      <c r="C166" s="6" t="s">
        <v>216</v>
      </c>
      <c r="D166" s="11">
        <v>1861.5</v>
      </c>
      <c r="E166" s="11">
        <v>913</v>
      </c>
      <c r="F166" s="8">
        <v>7564.96</v>
      </c>
      <c r="G166" s="8">
        <v>901773.41</v>
      </c>
      <c r="H166" s="11">
        <v>1810.5</v>
      </c>
      <c r="I166" s="8">
        <v>14983945.219999999</v>
      </c>
      <c r="J166" s="8">
        <v>-1942982.9115707532</v>
      </c>
      <c r="K166" s="8">
        <v>13040962.308429245</v>
      </c>
      <c r="L166" s="8">
        <v>6667.16</v>
      </c>
    </row>
    <row r="167" spans="1:12" ht="12.75">
      <c r="A167" s="5" t="s">
        <v>396</v>
      </c>
      <c r="B167" s="6" t="s">
        <v>215</v>
      </c>
      <c r="C167" s="6" t="s">
        <v>217</v>
      </c>
      <c r="D167" s="11">
        <v>1884.9</v>
      </c>
      <c r="E167" s="11">
        <v>537.4</v>
      </c>
      <c r="F167" s="8">
        <v>7511.3</v>
      </c>
      <c r="G167" s="8">
        <v>484388.94</v>
      </c>
      <c r="H167" s="11">
        <v>1826.5</v>
      </c>
      <c r="I167" s="8">
        <v>14642444.91</v>
      </c>
      <c r="J167" s="8">
        <v>-1898700.2305489045</v>
      </c>
      <c r="K167" s="8">
        <v>12743744.679451095</v>
      </c>
      <c r="L167" s="8">
        <v>6667.16</v>
      </c>
    </row>
    <row r="168" spans="1:12" ht="12.75">
      <c r="A168" s="5" t="s">
        <v>397</v>
      </c>
      <c r="B168" s="6" t="s">
        <v>215</v>
      </c>
      <c r="C168" s="6" t="s">
        <v>218</v>
      </c>
      <c r="D168" s="11">
        <v>2250</v>
      </c>
      <c r="E168" s="11">
        <v>902</v>
      </c>
      <c r="F168" s="8">
        <v>7475.95</v>
      </c>
      <c r="G168" s="8">
        <v>817576.77</v>
      </c>
      <c r="H168" s="11">
        <v>2187</v>
      </c>
      <c r="I168" s="8">
        <v>17638458.169999998</v>
      </c>
      <c r="J168" s="8">
        <v>-2287196.2161888853</v>
      </c>
      <c r="K168" s="8">
        <v>15351261.953811113</v>
      </c>
      <c r="L168" s="8">
        <v>6667.16</v>
      </c>
    </row>
    <row r="169" spans="1:12" ht="12.75">
      <c r="A169" s="5" t="s">
        <v>398</v>
      </c>
      <c r="B169" s="6" t="s">
        <v>215</v>
      </c>
      <c r="C169" s="6" t="s">
        <v>219</v>
      </c>
      <c r="D169" s="11">
        <v>4847.1</v>
      </c>
      <c r="E169" s="11">
        <v>662.7</v>
      </c>
      <c r="F169" s="8">
        <v>7252.23</v>
      </c>
      <c r="G169" s="8">
        <v>576726.45</v>
      </c>
      <c r="H169" s="11">
        <v>4767</v>
      </c>
      <c r="I169" s="8">
        <v>37131258.02</v>
      </c>
      <c r="J169" s="8">
        <v>-4814846.741543579</v>
      </c>
      <c r="K169" s="8">
        <v>32316411.278456423</v>
      </c>
      <c r="L169" s="8">
        <v>6667.16</v>
      </c>
    </row>
    <row r="170" spans="1:12" ht="12.75">
      <c r="A170" s="5" t="s">
        <v>399</v>
      </c>
      <c r="B170" s="6" t="s">
        <v>215</v>
      </c>
      <c r="C170" s="6" t="s">
        <v>220</v>
      </c>
      <c r="D170" s="11">
        <v>3512.2</v>
      </c>
      <c r="E170" s="11">
        <v>758.5</v>
      </c>
      <c r="F170" s="8">
        <v>7299.84</v>
      </c>
      <c r="G170" s="8">
        <v>664431.88</v>
      </c>
      <c r="H170" s="11">
        <v>3445.5</v>
      </c>
      <c r="I170" s="8">
        <v>26905243.22</v>
      </c>
      <c r="J170" s="8">
        <v>-3488829.3463819046</v>
      </c>
      <c r="K170" s="8">
        <v>23416413.873618096</v>
      </c>
      <c r="L170" s="8">
        <v>6667.16</v>
      </c>
    </row>
    <row r="171" spans="1:12" ht="12.75">
      <c r="A171" s="5" t="s">
        <v>400</v>
      </c>
      <c r="B171" s="6" t="s">
        <v>215</v>
      </c>
      <c r="C171" s="6" t="s">
        <v>221</v>
      </c>
      <c r="D171" s="11">
        <v>20603.5</v>
      </c>
      <c r="E171" s="11">
        <v>11254.2</v>
      </c>
      <c r="F171" s="8">
        <v>7325.53</v>
      </c>
      <c r="G171" s="8">
        <v>11383333.18</v>
      </c>
      <c r="H171" s="11">
        <v>20323.5</v>
      </c>
      <c r="I171" s="8">
        <v>162322407.53</v>
      </c>
      <c r="J171" s="8">
        <v>-21048506.20882167</v>
      </c>
      <c r="K171" s="8">
        <v>141273901.32117832</v>
      </c>
      <c r="L171" s="8">
        <v>6667.16</v>
      </c>
    </row>
    <row r="172" spans="1:12" ht="12.75">
      <c r="A172" s="5" t="s">
        <v>401</v>
      </c>
      <c r="B172" s="6" t="s">
        <v>215</v>
      </c>
      <c r="C172" s="6" t="s">
        <v>204</v>
      </c>
      <c r="D172" s="11">
        <v>1135.9</v>
      </c>
      <c r="E172" s="11">
        <v>424.9</v>
      </c>
      <c r="F172" s="8">
        <v>7816.57</v>
      </c>
      <c r="G172" s="8">
        <v>399382.74</v>
      </c>
      <c r="H172" s="11">
        <v>1092</v>
      </c>
      <c r="I172" s="8">
        <v>9278223.27</v>
      </c>
      <c r="J172" s="8">
        <v>-10.18999999947846</v>
      </c>
      <c r="K172" s="8">
        <v>9278213.08</v>
      </c>
      <c r="L172" s="8">
        <v>6667.16</v>
      </c>
    </row>
    <row r="173" spans="1:12" ht="12.75">
      <c r="A173" s="5" t="s">
        <v>402</v>
      </c>
      <c r="B173" s="6" t="s">
        <v>215</v>
      </c>
      <c r="C173" s="6" t="s">
        <v>222</v>
      </c>
      <c r="D173" s="11">
        <v>2236.8</v>
      </c>
      <c r="E173" s="11">
        <v>1337.5</v>
      </c>
      <c r="F173" s="8">
        <v>7592.48</v>
      </c>
      <c r="G173" s="8">
        <v>1569809.13</v>
      </c>
      <c r="H173" s="11">
        <v>2078.5</v>
      </c>
      <c r="I173" s="8">
        <v>18552658.15</v>
      </c>
      <c r="J173" s="8">
        <v>-2405741.426600321</v>
      </c>
      <c r="K173" s="8">
        <v>16146916.723399676</v>
      </c>
      <c r="L173" s="8">
        <v>6667.16</v>
      </c>
    </row>
    <row r="174" spans="1:12" ht="12.75">
      <c r="A174" s="5" t="s">
        <v>403</v>
      </c>
      <c r="B174" s="6" t="s">
        <v>215</v>
      </c>
      <c r="C174" s="6" t="s">
        <v>223</v>
      </c>
      <c r="D174" s="11">
        <v>784</v>
      </c>
      <c r="E174" s="11">
        <v>300.9</v>
      </c>
      <c r="F174" s="8">
        <v>8147.66</v>
      </c>
      <c r="G174" s="8">
        <v>296931.46</v>
      </c>
      <c r="H174" s="11">
        <v>733.5</v>
      </c>
      <c r="I174" s="8">
        <v>6684693.63</v>
      </c>
      <c r="J174" s="8">
        <v>-866810.7965877806</v>
      </c>
      <c r="K174" s="8">
        <v>5817882.833412219</v>
      </c>
      <c r="L174" s="8">
        <v>6667.16</v>
      </c>
    </row>
    <row r="175" spans="1:12" ht="12.75">
      <c r="A175" s="5" t="s">
        <v>404</v>
      </c>
      <c r="B175" s="6" t="s">
        <v>215</v>
      </c>
      <c r="C175" s="6" t="s">
        <v>224</v>
      </c>
      <c r="D175" s="11">
        <v>164.2</v>
      </c>
      <c r="E175" s="11">
        <v>47.2</v>
      </c>
      <c r="F175" s="8">
        <v>13423.11</v>
      </c>
      <c r="G175" s="8">
        <v>76028.51</v>
      </c>
      <c r="H175" s="11">
        <v>158.5</v>
      </c>
      <c r="I175" s="8">
        <v>2280103.7399999998</v>
      </c>
      <c r="J175" s="8">
        <v>-137545.67999999982</v>
      </c>
      <c r="K175" s="8">
        <v>2142558.06</v>
      </c>
      <c r="L175" s="8">
        <v>6667.16</v>
      </c>
    </row>
    <row r="176" spans="1:12" ht="12.75">
      <c r="A176" s="5" t="s">
        <v>405</v>
      </c>
      <c r="B176" s="6" t="s">
        <v>215</v>
      </c>
      <c r="C176" s="6" t="s">
        <v>225</v>
      </c>
      <c r="D176" s="11">
        <v>182.4</v>
      </c>
      <c r="E176" s="11">
        <v>35.5</v>
      </c>
      <c r="F176" s="8">
        <v>12948.76</v>
      </c>
      <c r="G176" s="8">
        <v>55161.73</v>
      </c>
      <c r="H176" s="11">
        <v>177.5</v>
      </c>
      <c r="I176" s="8">
        <v>2417015.93</v>
      </c>
      <c r="J176" s="8">
        <v>-119.77000000019325</v>
      </c>
      <c r="K176" s="8">
        <v>2416896.16</v>
      </c>
      <c r="L176" s="8">
        <v>6667.16</v>
      </c>
    </row>
    <row r="177" spans="1:12" ht="12.75">
      <c r="A177" s="5" t="s">
        <v>406</v>
      </c>
      <c r="B177" s="6" t="s">
        <v>215</v>
      </c>
      <c r="C177" s="6" t="s">
        <v>226</v>
      </c>
      <c r="D177" s="11">
        <v>80.39999999999999</v>
      </c>
      <c r="E177" s="11">
        <v>25.1</v>
      </c>
      <c r="F177" s="8">
        <v>15542.68</v>
      </c>
      <c r="G177" s="8">
        <v>46814.56</v>
      </c>
      <c r="H177" s="11">
        <v>72</v>
      </c>
      <c r="I177" s="8">
        <v>1296446.3</v>
      </c>
      <c r="J177" s="8">
        <v>-179.07000000002154</v>
      </c>
      <c r="K177" s="8">
        <v>1296267.23</v>
      </c>
      <c r="L177" s="8">
        <v>6667.16</v>
      </c>
    </row>
    <row r="178" spans="1:12" ht="12.75">
      <c r="A178" s="10" t="s">
        <v>407</v>
      </c>
      <c r="B178" s="6" t="s">
        <v>227</v>
      </c>
      <c r="C178" s="6" t="s">
        <v>228</v>
      </c>
      <c r="D178" s="11">
        <v>773.4</v>
      </c>
      <c r="E178" s="11">
        <v>410.1</v>
      </c>
      <c r="F178" s="8">
        <v>8335.85</v>
      </c>
      <c r="G178" s="8">
        <v>468321.59</v>
      </c>
      <c r="H178" s="11">
        <v>749.5</v>
      </c>
      <c r="I178" s="8">
        <v>6915270.72</v>
      </c>
      <c r="J178" s="8">
        <v>-896709.9545926916</v>
      </c>
      <c r="K178" s="8">
        <v>6018560.765407308</v>
      </c>
      <c r="L178" s="8">
        <v>6667.16</v>
      </c>
    </row>
    <row r="179" spans="1:12" ht="12.75">
      <c r="A179" s="10" t="s">
        <v>408</v>
      </c>
      <c r="B179" s="6" t="s">
        <v>227</v>
      </c>
      <c r="C179" s="6" t="s">
        <v>229</v>
      </c>
      <c r="D179" s="11">
        <v>664.5</v>
      </c>
      <c r="E179" s="11">
        <v>236</v>
      </c>
      <c r="F179" s="8">
        <v>8192.55</v>
      </c>
      <c r="G179" s="8">
        <v>232319.55</v>
      </c>
      <c r="H179" s="11">
        <v>612.5</v>
      </c>
      <c r="I179" s="8">
        <v>5676270.25</v>
      </c>
      <c r="J179" s="8">
        <v>-736047.5452410555</v>
      </c>
      <c r="K179" s="8">
        <v>4940222.704758944</v>
      </c>
      <c r="L179" s="8">
        <v>6667.16</v>
      </c>
    </row>
    <row r="180" spans="1:12" ht="12.75">
      <c r="A180" s="10" t="s">
        <v>409</v>
      </c>
      <c r="B180" s="6" t="s">
        <v>227</v>
      </c>
      <c r="C180" s="6" t="s">
        <v>230</v>
      </c>
      <c r="D180" s="11">
        <v>172.8</v>
      </c>
      <c r="E180" s="11">
        <v>78</v>
      </c>
      <c r="F180" s="8">
        <v>13194.07</v>
      </c>
      <c r="G180" s="8">
        <v>123496.45</v>
      </c>
      <c r="H180" s="11">
        <v>164</v>
      </c>
      <c r="I180" s="8">
        <v>2403430.9200000004</v>
      </c>
      <c r="J180" s="8">
        <v>-311655.2508792991</v>
      </c>
      <c r="K180" s="8">
        <v>2091775.6691207013</v>
      </c>
      <c r="L180" s="8">
        <v>6667.16</v>
      </c>
    </row>
    <row r="181" spans="1:12" ht="12.75">
      <c r="A181" s="10" t="s">
        <v>410</v>
      </c>
      <c r="B181" s="6" t="s">
        <v>227</v>
      </c>
      <c r="C181" s="6" t="s">
        <v>231</v>
      </c>
      <c r="D181" s="11">
        <v>73.4</v>
      </c>
      <c r="E181" s="11">
        <v>12</v>
      </c>
      <c r="F181" s="8">
        <v>16286.39</v>
      </c>
      <c r="G181" s="8">
        <v>23452.4</v>
      </c>
      <c r="H181" s="11">
        <v>67</v>
      </c>
      <c r="I181" s="8">
        <v>1218873.5699999998</v>
      </c>
      <c r="J181" s="8">
        <v>-158052.5344362703</v>
      </c>
      <c r="K181" s="8">
        <v>1060821.0355637295</v>
      </c>
      <c r="L181" s="8">
        <v>6667.16</v>
      </c>
    </row>
    <row r="182" ht="12.75">
      <c r="K182">
        <v>0</v>
      </c>
    </row>
    <row r="183" spans="4:11" ht="12.75">
      <c r="D183" s="8">
        <f>SUM(D4:D182)</f>
        <v>844546.3999999998</v>
      </c>
      <c r="E183" s="8">
        <f>SUM(E4:E182)</f>
        <v>304975</v>
      </c>
      <c r="F183" s="8"/>
      <c r="G183" s="8">
        <f>SUM(G4:G182)</f>
        <v>322086663.97000015</v>
      </c>
      <c r="H183" s="11">
        <f>SUM(H4:H182)</f>
        <v>821755</v>
      </c>
      <c r="I183" s="8">
        <f>SUM(I4:I182)</f>
        <v>6813620534.736999</v>
      </c>
      <c r="J183" s="8">
        <f>SUM(J4:J182)</f>
        <v>-880176145.8069985</v>
      </c>
      <c r="K183" s="8">
        <v>5933444388.930004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Christel, Mary Lynn</cp:lastModifiedBy>
  <cp:lastPrinted>2010-07-19T19:39:39Z</cp:lastPrinted>
  <dcterms:created xsi:type="dcterms:W3CDTF">2005-04-07T14:33:00Z</dcterms:created>
  <dcterms:modified xsi:type="dcterms:W3CDTF">2015-03-19T14:49:03Z</dcterms:modified>
  <cp:category/>
  <cp:version/>
  <cp:contentType/>
  <cp:contentStatus/>
</cp:coreProperties>
</file>