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FD49B650-1D8D-498D-B23C-E6D43D62F26D}" xr6:coauthVersionLast="47" xr6:coauthVersionMax="47" xr10:uidLastSave="{00000000-0000-0000-0000-000000000000}"/>
  <bookViews>
    <workbookView xWindow="-24120" yWindow="1560" windowWidth="24240" windowHeight="13020" tabRatio="718" firstSheet="1" activeTab="1" xr2:uid="{00000000-000D-0000-FFFF-FFFF00000000}"/>
  </bookViews>
  <sheets>
    <sheet name="Sheet1" sheetId="24" state="hidden" r:id="rId1"/>
    <sheet name="Schedule" sheetId="11" r:id="rId2"/>
    <sheet name="Yearly Mileage" sheetId="2" r:id="rId3"/>
    <sheet name="Split Calendar" sheetId="5" r:id="rId4"/>
    <sheet name="Count Day Scheduled Routes" sheetId="3" r:id="rId5"/>
    <sheet name="Count Day Parent Mileage" sheetId="16" r:id="rId6"/>
    <sheet name="Support Costs" sheetId="17" r:id="rId7"/>
  </sheets>
  <definedNames>
    <definedName name="_xlnm._FilterDatabase" localSheetId="5" hidden="1">'Count Day Parent Mileage'!$A$10:$P$10</definedName>
    <definedName name="_xlnm._FilterDatabase" localSheetId="4" hidden="1">'Count Day Scheduled Routes'!$A$8:$P$8</definedName>
    <definedName name="_xlnm._FilterDatabase" localSheetId="2" hidden="1">'Yearly Mileage'!$A$10:$Q$10</definedName>
    <definedName name="_xlnm.Print_Area" localSheetId="4">'Count Day Scheduled Routes'!#REF!</definedName>
    <definedName name="_xlnm.Print_Area" localSheetId="1">Schedule!$D:$E</definedName>
    <definedName name="_xlnm.Print_Area" localSheetId="2">'Yearly Mileage'!$A$2:$N$119</definedName>
    <definedName name="_xlnm.Print_Titles" localSheetId="1">Schedule!$4:$8</definedName>
    <definedName name="Route_DriversFY">#REF!</definedName>
    <definedName name="RouteDriversQuestions">RouteDrivers[#Headers]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19" i="2" l="1"/>
  <c r="L119" i="2"/>
  <c r="M119" i="2"/>
  <c r="N119" i="2"/>
  <c r="N12" i="2"/>
  <c r="N11"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E11" i="2"/>
  <c r="E12" i="2"/>
  <c r="E13" i="2"/>
  <c r="E14" i="2"/>
  <c r="E15" i="2"/>
  <c r="E16" i="2"/>
  <c r="E17" i="2"/>
  <c r="E18" i="2"/>
  <c r="J39" i="17"/>
  <c r="J9" i="17"/>
  <c r="J10" i="17"/>
  <c r="J11" i="17"/>
  <c r="J12" i="17"/>
  <c r="J13" i="17"/>
  <c r="J14" i="17"/>
  <c r="J15" i="17"/>
  <c r="J16" i="17"/>
  <c r="J17" i="17"/>
  <c r="J18" i="17"/>
  <c r="J19" i="17"/>
  <c r="J20" i="17"/>
  <c r="J21" i="17"/>
  <c r="J22" i="17"/>
  <c r="J23" i="17"/>
  <c r="J24" i="17"/>
  <c r="J25" i="17"/>
  <c r="J26" i="17"/>
  <c r="J27" i="17"/>
  <c r="I9" i="17"/>
  <c r="I10" i="17"/>
  <c r="I11" i="17"/>
  <c r="I12" i="17"/>
  <c r="I13" i="17"/>
  <c r="I14" i="17"/>
  <c r="I15" i="17"/>
  <c r="I16" i="17"/>
  <c r="I17" i="17"/>
  <c r="I18" i="17"/>
  <c r="I19" i="17"/>
  <c r="I20" i="17"/>
  <c r="I21" i="17"/>
  <c r="I22" i="17"/>
  <c r="I23" i="17"/>
  <c r="I24" i="17"/>
  <c r="I25" i="17"/>
  <c r="I26" i="17"/>
  <c r="I27" i="17"/>
  <c r="I28" i="17"/>
  <c r="I29" i="17"/>
  <c r="F8" i="17"/>
  <c r="F9" i="17"/>
  <c r="F10" i="17"/>
  <c r="F11" i="17"/>
  <c r="F12" i="17"/>
  <c r="F13" i="17"/>
  <c r="F14" i="17"/>
  <c r="F15" i="17"/>
  <c r="F16" i="17"/>
  <c r="F17" i="17"/>
  <c r="F18" i="17"/>
  <c r="F19" i="17"/>
  <c r="F20" i="17"/>
  <c r="F21" i="17"/>
  <c r="F22" i="17"/>
  <c r="F23" i="17"/>
  <c r="F24" i="17"/>
  <c r="F25" i="17"/>
  <c r="F26" i="17"/>
  <c r="F27" i="17"/>
  <c r="E31" i="11"/>
  <c r="J24" i="2"/>
  <c r="J25" i="2"/>
  <c r="J26" i="2"/>
  <c r="J27" i="2"/>
  <c r="J28" i="2"/>
  <c r="J29" i="2"/>
  <c r="J30" i="2"/>
  <c r="J31" i="2"/>
  <c r="J32" i="2"/>
  <c r="J33" i="2"/>
  <c r="J34" i="2"/>
  <c r="J35" i="2"/>
  <c r="J36" i="2"/>
  <c r="J37" i="2"/>
  <c r="Q37" i="2" s="1"/>
  <c r="J38" i="2"/>
  <c r="J39" i="2"/>
  <c r="J40" i="2"/>
  <c r="J41" i="2"/>
  <c r="J42" i="2"/>
  <c r="J43" i="2"/>
  <c r="J44" i="2"/>
  <c r="J45" i="2"/>
  <c r="J46" i="2"/>
  <c r="J47" i="2"/>
  <c r="J48" i="2"/>
  <c r="J49" i="2"/>
  <c r="J50" i="2"/>
  <c r="J51" i="2"/>
  <c r="J52" i="2"/>
  <c r="J53" i="2"/>
  <c r="J54" i="2"/>
  <c r="J55" i="2"/>
  <c r="J56" i="2"/>
  <c r="J57" i="2"/>
  <c r="J58" i="2"/>
  <c r="J59" i="2"/>
  <c r="Q59" i="2" s="1"/>
  <c r="J60" i="2"/>
  <c r="J61" i="2"/>
  <c r="J62" i="2"/>
  <c r="J63" i="2"/>
  <c r="J64" i="2"/>
  <c r="J65" i="2"/>
  <c r="J66" i="2"/>
  <c r="J67" i="2"/>
  <c r="J68" i="2"/>
  <c r="J69" i="2"/>
  <c r="J70" i="2"/>
  <c r="J71" i="2"/>
  <c r="J72" i="2"/>
  <c r="J73" i="2"/>
  <c r="J74" i="2"/>
  <c r="J75" i="2"/>
  <c r="E24" i="2"/>
  <c r="E25" i="2"/>
  <c r="E26" i="2"/>
  <c r="E27" i="2"/>
  <c r="E28" i="2"/>
  <c r="E29" i="2"/>
  <c r="E30" i="2"/>
  <c r="E31" i="2"/>
  <c r="E32" i="2"/>
  <c r="E33" i="2"/>
  <c r="E34" i="2"/>
  <c r="E35" i="2"/>
  <c r="E36" i="2"/>
  <c r="E37" i="2"/>
  <c r="E38" i="2"/>
  <c r="E39" i="2"/>
  <c r="E40" i="2"/>
  <c r="E41" i="2"/>
  <c r="E42" i="2"/>
  <c r="E43" i="2"/>
  <c r="Q43" i="2" s="1"/>
  <c r="E44" i="2"/>
  <c r="E45" i="2"/>
  <c r="E46" i="2"/>
  <c r="E47" i="2"/>
  <c r="E48" i="2"/>
  <c r="E49" i="2"/>
  <c r="E50" i="2"/>
  <c r="E51" i="2"/>
  <c r="E52" i="2"/>
  <c r="E53" i="2"/>
  <c r="E54" i="2"/>
  <c r="E55" i="2"/>
  <c r="E56" i="2"/>
  <c r="E57" i="2"/>
  <c r="E58" i="2"/>
  <c r="E59" i="2"/>
  <c r="E60" i="2"/>
  <c r="E61" i="2"/>
  <c r="E62" i="2"/>
  <c r="E63" i="2"/>
  <c r="E64" i="2"/>
  <c r="E65" i="2"/>
  <c r="Q65" i="2" s="1"/>
  <c r="E66" i="2"/>
  <c r="E67" i="2"/>
  <c r="E68" i="2"/>
  <c r="E69" i="2"/>
  <c r="E70" i="2"/>
  <c r="E71" i="2"/>
  <c r="E72" i="2"/>
  <c r="E73" i="2"/>
  <c r="E74" i="2"/>
  <c r="E75" i="2"/>
  <c r="E76" i="2"/>
  <c r="E77" i="2"/>
  <c r="E78" i="2"/>
  <c r="E79" i="2"/>
  <c r="E80" i="2"/>
  <c r="E81" i="2"/>
  <c r="E82" i="2"/>
  <c r="E83" i="2"/>
  <c r="E84" i="2"/>
  <c r="E85" i="2"/>
  <c r="E11" i="16"/>
  <c r="J17" i="2"/>
  <c r="E21" i="16"/>
  <c r="C31" i="5"/>
  <c r="Q49" i="2" l="1"/>
  <c r="Q48" i="2"/>
  <c r="Q25" i="2"/>
  <c r="Q46" i="2"/>
  <c r="Q44" i="2"/>
  <c r="Q71" i="2"/>
  <c r="Q27" i="2"/>
  <c r="Q70" i="2"/>
  <c r="Q26" i="2"/>
  <c r="Q69" i="2"/>
  <c r="Q47" i="2"/>
  <c r="Q68" i="2"/>
  <c r="Q24" i="2"/>
  <c r="Q66" i="2"/>
  <c r="Q67" i="2"/>
  <c r="Q73" i="2"/>
  <c r="Q29" i="2"/>
  <c r="Q28" i="2"/>
  <c r="Q58" i="2"/>
  <c r="Q36" i="2"/>
  <c r="Q64" i="2"/>
  <c r="Q42" i="2"/>
  <c r="Q63" i="2"/>
  <c r="Q41" i="2"/>
  <c r="Q45" i="2"/>
  <c r="Q51" i="2"/>
  <c r="Q50" i="2"/>
  <c r="Q40" i="2"/>
  <c r="Q61" i="2"/>
  <c r="Q39" i="2"/>
  <c r="Q72" i="2"/>
  <c r="Q62" i="2"/>
  <c r="Q60" i="2"/>
  <c r="Q38" i="2"/>
  <c r="Q57" i="2"/>
  <c r="Q35" i="2"/>
  <c r="Q56" i="2"/>
  <c r="Q34" i="2"/>
  <c r="Q55" i="2"/>
  <c r="Q33" i="2"/>
  <c r="Q54" i="2"/>
  <c r="Q32" i="2"/>
  <c r="Q75" i="2"/>
  <c r="Q53" i="2"/>
  <c r="Q31" i="2"/>
  <c r="Q74" i="2"/>
  <c r="Q52" i="2"/>
  <c r="Q30" i="2"/>
  <c r="G119" i="2"/>
  <c r="I119" i="2"/>
  <c r="H119" i="2"/>
  <c r="F119" i="2"/>
  <c r="F31" i="5"/>
  <c r="D9" i="3"/>
  <c r="H7" i="5"/>
  <c r="D38" i="3"/>
  <c r="H38" i="3"/>
  <c r="L38" i="3"/>
  <c r="D39" i="3"/>
  <c r="H39" i="3"/>
  <c r="L39" i="3"/>
  <c r="D40" i="3"/>
  <c r="H40" i="3"/>
  <c r="L40" i="3"/>
  <c r="D41" i="3"/>
  <c r="H41" i="3"/>
  <c r="L41" i="3"/>
  <c r="D42" i="3"/>
  <c r="H42" i="3"/>
  <c r="L42" i="3"/>
  <c r="D43" i="3"/>
  <c r="H43" i="3"/>
  <c r="L43" i="3"/>
  <c r="D44" i="3"/>
  <c r="H44" i="3"/>
  <c r="L44" i="3"/>
  <c r="D45" i="3"/>
  <c r="H45" i="3"/>
  <c r="L45" i="3"/>
  <c r="D46" i="3"/>
  <c r="H46" i="3"/>
  <c r="L46" i="3"/>
  <c r="D47" i="3"/>
  <c r="H47" i="3"/>
  <c r="L47" i="3"/>
  <c r="D48" i="3"/>
  <c r="H48" i="3"/>
  <c r="L48" i="3"/>
  <c r="D49" i="3"/>
  <c r="H49" i="3"/>
  <c r="L49" i="3"/>
  <c r="D50" i="3"/>
  <c r="H50" i="3"/>
  <c r="L50" i="3"/>
  <c r="D51" i="3"/>
  <c r="H51" i="3"/>
  <c r="L51" i="3"/>
  <c r="D52" i="3"/>
  <c r="H52" i="3"/>
  <c r="L52" i="3"/>
  <c r="D53" i="3"/>
  <c r="H53" i="3"/>
  <c r="L53" i="3"/>
  <c r="D54" i="3"/>
  <c r="H54" i="3"/>
  <c r="L54" i="3"/>
  <c r="D55" i="3"/>
  <c r="H55" i="3"/>
  <c r="L55" i="3"/>
  <c r="D56" i="3"/>
  <c r="H56" i="3"/>
  <c r="L56" i="3"/>
  <c r="D57" i="3"/>
  <c r="H57" i="3"/>
  <c r="L57" i="3"/>
  <c r="D58" i="3"/>
  <c r="H58" i="3"/>
  <c r="L58" i="3"/>
  <c r="D59" i="3"/>
  <c r="H59" i="3"/>
  <c r="L59" i="3"/>
  <c r="D60" i="3"/>
  <c r="H60" i="3"/>
  <c r="L60" i="3"/>
  <c r="D61" i="3"/>
  <c r="H61" i="3"/>
  <c r="L61" i="3"/>
  <c r="D62" i="3"/>
  <c r="H62" i="3"/>
  <c r="L62" i="3"/>
  <c r="D63" i="3"/>
  <c r="H63" i="3"/>
  <c r="L63" i="3"/>
  <c r="D64" i="3"/>
  <c r="H64" i="3"/>
  <c r="L64" i="3"/>
  <c r="D65" i="3"/>
  <c r="H65" i="3"/>
  <c r="L65" i="3"/>
  <c r="D66" i="3"/>
  <c r="H66" i="3"/>
  <c r="L66" i="3"/>
  <c r="D67" i="3"/>
  <c r="H67" i="3"/>
  <c r="L67" i="3"/>
  <c r="D68" i="3"/>
  <c r="H68" i="3"/>
  <c r="L68" i="3"/>
  <c r="D69" i="3"/>
  <c r="H69" i="3"/>
  <c r="L69" i="3"/>
  <c r="D70" i="3"/>
  <c r="H70" i="3"/>
  <c r="L70" i="3"/>
  <c r="D71" i="3"/>
  <c r="H71" i="3"/>
  <c r="L71" i="3"/>
  <c r="D72" i="3"/>
  <c r="H72" i="3"/>
  <c r="L72" i="3"/>
  <c r="D73" i="3"/>
  <c r="H73" i="3"/>
  <c r="L73" i="3"/>
  <c r="D74" i="3"/>
  <c r="H74" i="3"/>
  <c r="L74" i="3"/>
  <c r="D75" i="3"/>
  <c r="H75" i="3"/>
  <c r="L75" i="3"/>
  <c r="D76" i="3"/>
  <c r="H76" i="3"/>
  <c r="L76" i="3"/>
  <c r="D77" i="3"/>
  <c r="H77" i="3"/>
  <c r="L77" i="3"/>
  <c r="D78" i="3"/>
  <c r="H78" i="3"/>
  <c r="L78" i="3"/>
  <c r="D79" i="3"/>
  <c r="H79" i="3"/>
  <c r="L79" i="3"/>
  <c r="D80" i="3"/>
  <c r="H80" i="3"/>
  <c r="L80" i="3"/>
  <c r="D81" i="3"/>
  <c r="H81" i="3"/>
  <c r="L81" i="3"/>
  <c r="D82" i="3"/>
  <c r="H82" i="3"/>
  <c r="L82" i="3"/>
  <c r="D83" i="3"/>
  <c r="H83" i="3"/>
  <c r="L83" i="3"/>
  <c r="D84" i="3"/>
  <c r="H84" i="3"/>
  <c r="L84" i="3"/>
  <c r="D85" i="3"/>
  <c r="H85" i="3"/>
  <c r="L85" i="3"/>
  <c r="D86" i="3"/>
  <c r="H86" i="3"/>
  <c r="L86" i="3"/>
  <c r="D87" i="3"/>
  <c r="H87" i="3"/>
  <c r="L87" i="3"/>
  <c r="D88" i="3"/>
  <c r="H88" i="3"/>
  <c r="L88" i="3"/>
  <c r="D89" i="3"/>
  <c r="H89" i="3"/>
  <c r="L89" i="3"/>
  <c r="D90" i="3"/>
  <c r="H90" i="3"/>
  <c r="L90" i="3"/>
  <c r="D91" i="3"/>
  <c r="H91" i="3"/>
  <c r="L91" i="3"/>
  <c r="D92" i="3"/>
  <c r="H92" i="3"/>
  <c r="L92" i="3"/>
  <c r="D93" i="3"/>
  <c r="H93" i="3"/>
  <c r="L93" i="3"/>
  <c r="D94" i="3"/>
  <c r="H94" i="3"/>
  <c r="L94" i="3"/>
  <c r="D95" i="3"/>
  <c r="H95" i="3"/>
  <c r="L95" i="3"/>
  <c r="D96" i="3"/>
  <c r="H96" i="3"/>
  <c r="L96" i="3"/>
  <c r="D97" i="3"/>
  <c r="H97" i="3"/>
  <c r="L97" i="3"/>
  <c r="I6" i="5"/>
  <c r="I7" i="5" s="1"/>
  <c r="H6" i="5"/>
  <c r="G6" i="5"/>
  <c r="G7" i="5" s="1"/>
  <c r="F6" i="5"/>
  <c r="F7" i="5" s="1"/>
  <c r="E6" i="5"/>
  <c r="E7" i="5" s="1"/>
  <c r="D6" i="5"/>
  <c r="C6" i="5"/>
  <c r="C7" i="5" s="1"/>
  <c r="I120" i="2" l="1"/>
  <c r="G120" i="2"/>
  <c r="N73" i="3"/>
  <c r="N51" i="3"/>
  <c r="N83" i="3"/>
  <c r="N57" i="3"/>
  <c r="N79" i="3"/>
  <c r="N55" i="3"/>
  <c r="N89" i="3"/>
  <c r="N63" i="3"/>
  <c r="N75" i="3"/>
  <c r="N70" i="3"/>
  <c r="N85" i="3"/>
  <c r="N67" i="3"/>
  <c r="N59" i="3"/>
  <c r="N91" i="3"/>
  <c r="N95" i="3"/>
  <c r="N69" i="3"/>
  <c r="N53" i="3"/>
  <c r="N48" i="3"/>
  <c r="N97" i="3"/>
  <c r="N77" i="3"/>
  <c r="N65" i="3"/>
  <c r="N47" i="3"/>
  <c r="N39" i="3"/>
  <c r="N86" i="3"/>
  <c r="N44" i="3"/>
  <c r="N54" i="3"/>
  <c r="N49" i="3"/>
  <c r="N93" i="3"/>
  <c r="N61" i="3"/>
  <c r="N71" i="3"/>
  <c r="N41" i="3"/>
  <c r="N81" i="3"/>
  <c r="N87" i="3"/>
  <c r="N76" i="3"/>
  <c r="N94" i="3"/>
  <c r="N45" i="3"/>
  <c r="N40" i="3"/>
  <c r="N96" i="3"/>
  <c r="N80" i="3"/>
  <c r="N64" i="3"/>
  <c r="N88" i="3"/>
  <c r="N92" i="3"/>
  <c r="N62" i="3"/>
  <c r="N82" i="3"/>
  <c r="N66" i="3"/>
  <c r="N50" i="3"/>
  <c r="N42" i="3"/>
  <c r="N78" i="3"/>
  <c r="N84" i="3"/>
  <c r="N68" i="3"/>
  <c r="N52" i="3"/>
  <c r="N56" i="3"/>
  <c r="N72" i="3"/>
  <c r="N90" i="3"/>
  <c r="N74" i="3"/>
  <c r="N58" i="3"/>
  <c r="N46" i="3"/>
  <c r="N43" i="3"/>
  <c r="N38" i="3"/>
  <c r="N60" i="3"/>
  <c r="B2" i="17"/>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0" i="16"/>
  <c r="E19" i="16"/>
  <c r="E18" i="16"/>
  <c r="E17" i="16"/>
  <c r="E16" i="16"/>
  <c r="E15" i="16"/>
  <c r="E14" i="16"/>
  <c r="E13" i="16"/>
  <c r="E12" i="16"/>
  <c r="B2" i="16"/>
  <c r="L48" i="5"/>
  <c r="I8" i="5" s="1"/>
  <c r="I48" i="5"/>
  <c r="H8" i="5" s="1"/>
  <c r="F48" i="5"/>
  <c r="G8" i="5" s="1"/>
  <c r="C48" i="5"/>
  <c r="F8" i="5" s="1"/>
  <c r="L31" i="5"/>
  <c r="E8" i="5" s="1"/>
  <c r="I31" i="5"/>
  <c r="D8" i="5" s="1"/>
  <c r="C8" i="5"/>
  <c r="B8" i="5"/>
  <c r="B2" i="5"/>
  <c r="B2" i="3"/>
  <c r="L37" i="3"/>
  <c r="H37" i="3"/>
  <c r="D37" i="3"/>
  <c r="L36" i="3"/>
  <c r="H36" i="3"/>
  <c r="D36" i="3"/>
  <c r="L35" i="3"/>
  <c r="H35" i="3"/>
  <c r="D35" i="3"/>
  <c r="L34" i="3"/>
  <c r="H34" i="3"/>
  <c r="D34" i="3"/>
  <c r="L33" i="3"/>
  <c r="H33" i="3"/>
  <c r="D33" i="3"/>
  <c r="L32" i="3"/>
  <c r="H32" i="3"/>
  <c r="D32" i="3"/>
  <c r="L31" i="3"/>
  <c r="H31" i="3"/>
  <c r="D31" i="3"/>
  <c r="L30" i="3"/>
  <c r="H30" i="3"/>
  <c r="D30" i="3"/>
  <c r="L29" i="3"/>
  <c r="H29" i="3"/>
  <c r="D29" i="3"/>
  <c r="L28" i="3"/>
  <c r="H28" i="3"/>
  <c r="D28" i="3"/>
  <c r="L27" i="3"/>
  <c r="H27" i="3"/>
  <c r="D27" i="3"/>
  <c r="L26" i="3"/>
  <c r="H26" i="3"/>
  <c r="D26" i="3"/>
  <c r="L25" i="3"/>
  <c r="H25" i="3"/>
  <c r="D25" i="3"/>
  <c r="L24" i="3"/>
  <c r="H24" i="3"/>
  <c r="D24" i="3"/>
  <c r="L23" i="3"/>
  <c r="H23" i="3"/>
  <c r="D23" i="3"/>
  <c r="L22" i="3"/>
  <c r="H22" i="3"/>
  <c r="D22" i="3"/>
  <c r="L21" i="3"/>
  <c r="H21" i="3"/>
  <c r="D21" i="3"/>
  <c r="L20" i="3"/>
  <c r="H20" i="3"/>
  <c r="D20" i="3"/>
  <c r="L19" i="3"/>
  <c r="H19" i="3"/>
  <c r="D19" i="3"/>
  <c r="L18" i="3"/>
  <c r="H18" i="3"/>
  <c r="D18" i="3"/>
  <c r="L17" i="3"/>
  <c r="H17" i="3"/>
  <c r="D17" i="3"/>
  <c r="L16" i="3"/>
  <c r="H16" i="3"/>
  <c r="D16" i="3"/>
  <c r="L15" i="3"/>
  <c r="H15" i="3"/>
  <c r="D15" i="3"/>
  <c r="L14" i="3"/>
  <c r="H14" i="3"/>
  <c r="D14" i="3"/>
  <c r="L13" i="3"/>
  <c r="H13" i="3"/>
  <c r="D13" i="3"/>
  <c r="L12" i="3"/>
  <c r="H12" i="3"/>
  <c r="D12" i="3"/>
  <c r="L11" i="3"/>
  <c r="H11" i="3"/>
  <c r="D11" i="3"/>
  <c r="L10" i="3"/>
  <c r="H10" i="3"/>
  <c r="D10" i="3"/>
  <c r="N10" i="3" s="1"/>
  <c r="L9" i="3"/>
  <c r="H9" i="3"/>
  <c r="B2" i="2"/>
  <c r="E52" i="11"/>
  <c r="E13" i="11"/>
  <c r="E20" i="11"/>
  <c r="J120" i="2" l="1"/>
  <c r="E21" i="11"/>
  <c r="E7" i="16"/>
  <c r="N9" i="3"/>
  <c r="P63" i="3"/>
  <c r="P74" i="3"/>
  <c r="P42" i="3"/>
  <c r="P80" i="3"/>
  <c r="P41" i="3"/>
  <c r="P39" i="3"/>
  <c r="P95" i="3"/>
  <c r="P89" i="3"/>
  <c r="P69" i="3"/>
  <c r="P90" i="3"/>
  <c r="P50" i="3"/>
  <c r="P96" i="3"/>
  <c r="P71" i="3"/>
  <c r="P47" i="3"/>
  <c r="P91" i="3"/>
  <c r="P55" i="3"/>
  <c r="P86" i="3"/>
  <c r="P72" i="3"/>
  <c r="P66" i="3"/>
  <c r="P40" i="3"/>
  <c r="P61" i="3"/>
  <c r="P65" i="3"/>
  <c r="P59" i="3"/>
  <c r="P79" i="3"/>
  <c r="P58" i="3"/>
  <c r="P60" i="3"/>
  <c r="P56" i="3"/>
  <c r="P82" i="3"/>
  <c r="P45" i="3"/>
  <c r="P93" i="3"/>
  <c r="P77" i="3"/>
  <c r="P67" i="3"/>
  <c r="P57" i="3"/>
  <c r="P81" i="3"/>
  <c r="P38" i="3"/>
  <c r="P52" i="3"/>
  <c r="P62" i="3"/>
  <c r="P94" i="3"/>
  <c r="P49" i="3"/>
  <c r="P97" i="3"/>
  <c r="P85" i="3"/>
  <c r="P83" i="3"/>
  <c r="P64" i="3"/>
  <c r="P43" i="3"/>
  <c r="P68" i="3"/>
  <c r="P92" i="3"/>
  <c r="P76" i="3"/>
  <c r="P54" i="3"/>
  <c r="P48" i="3"/>
  <c r="P70" i="3"/>
  <c r="P51" i="3"/>
  <c r="P78" i="3"/>
  <c r="P46" i="3"/>
  <c r="P84" i="3"/>
  <c r="P88" i="3"/>
  <c r="P87" i="3"/>
  <c r="P44" i="3"/>
  <c r="P53" i="3"/>
  <c r="P75" i="3"/>
  <c r="P73" i="3"/>
  <c r="N25" i="3"/>
  <c r="P25" i="3" s="1"/>
  <c r="N14" i="3"/>
  <c r="P14" i="3" s="1"/>
  <c r="N22" i="3"/>
  <c r="P22" i="3" s="1"/>
  <c r="N11" i="3"/>
  <c r="P11" i="3" s="1"/>
  <c r="N19" i="3"/>
  <c r="P19" i="3" s="1"/>
  <c r="N27" i="3"/>
  <c r="P27" i="3" s="1"/>
  <c r="N35" i="3"/>
  <c r="P35" i="3" s="1"/>
  <c r="N21" i="3"/>
  <c r="P21" i="3" s="1"/>
  <c r="N29" i="3"/>
  <c r="P29" i="3" s="1"/>
  <c r="N37" i="3"/>
  <c r="P37" i="3" s="1"/>
  <c r="N16" i="3"/>
  <c r="P16" i="3" s="1"/>
  <c r="N32" i="3"/>
  <c r="P32" i="3" s="1"/>
  <c r="N20" i="3"/>
  <c r="P20" i="3" s="1"/>
  <c r="N17" i="3"/>
  <c r="P17" i="3" s="1"/>
  <c r="J9" i="5"/>
  <c r="P9" i="3"/>
  <c r="N30" i="3"/>
  <c r="P30" i="3" s="1"/>
  <c r="N12" i="3"/>
  <c r="G9" i="5"/>
  <c r="N15" i="3"/>
  <c r="P15" i="3" s="1"/>
  <c r="N23" i="3"/>
  <c r="P23" i="3" s="1"/>
  <c r="N33" i="3"/>
  <c r="P33" i="3" s="1"/>
  <c r="N36" i="3"/>
  <c r="P36" i="3" s="1"/>
  <c r="N13" i="3"/>
  <c r="P13" i="3" s="1"/>
  <c r="N31" i="3"/>
  <c r="P31" i="3" s="1"/>
  <c r="D13" i="5"/>
  <c r="E71" i="11" s="1"/>
  <c r="F9" i="5"/>
  <c r="I9" i="5"/>
  <c r="N18" i="3"/>
  <c r="P18" i="3" s="1"/>
  <c r="N34" i="3"/>
  <c r="P34" i="3" s="1"/>
  <c r="N28" i="3"/>
  <c r="P28" i="3" s="1"/>
  <c r="P10" i="3"/>
  <c r="N26" i="3"/>
  <c r="P26" i="3" s="1"/>
  <c r="N24" i="3"/>
  <c r="P24" i="3" s="1"/>
  <c r="E54" i="11"/>
  <c r="I37" i="17"/>
  <c r="I36" i="17"/>
  <c r="I35" i="17"/>
  <c r="I34" i="17"/>
  <c r="I33" i="17"/>
  <c r="I32" i="17"/>
  <c r="I31" i="17"/>
  <c r="I30" i="17"/>
  <c r="I8" i="17"/>
  <c r="F37" i="17"/>
  <c r="F36" i="17"/>
  <c r="F35" i="17"/>
  <c r="J35" i="17" s="1"/>
  <c r="F34" i="17"/>
  <c r="F33" i="17"/>
  <c r="F32" i="17"/>
  <c r="F31" i="17"/>
  <c r="F30" i="17"/>
  <c r="F29" i="17"/>
  <c r="F28" i="17"/>
  <c r="J28" i="17" s="1"/>
  <c r="J8" i="17"/>
  <c r="J36" i="17" l="1"/>
  <c r="J30" i="17"/>
  <c r="J31" i="17"/>
  <c r="J32" i="17"/>
  <c r="J34" i="17"/>
  <c r="B7" i="5"/>
  <c r="B9" i="5" s="1"/>
  <c r="P12" i="3"/>
  <c r="D7" i="5"/>
  <c r="D9" i="5" s="1"/>
  <c r="E9" i="5"/>
  <c r="C9" i="5"/>
  <c r="H9" i="5"/>
  <c r="J29" i="17"/>
  <c r="J37" i="17"/>
  <c r="J33" i="17"/>
  <c r="D11" i="5" l="1"/>
  <c r="D15" i="5" s="1"/>
  <c r="E70" i="11" s="1"/>
  <c r="J117" i="2"/>
  <c r="E117" i="2"/>
  <c r="J116" i="2"/>
  <c r="E116" i="2"/>
  <c r="Q116" i="2" s="1"/>
  <c r="J115" i="2"/>
  <c r="E115" i="2"/>
  <c r="Q115" i="2" s="1"/>
  <c r="J114" i="2"/>
  <c r="E114" i="2"/>
  <c r="Q114" i="2" s="1"/>
  <c r="J113" i="2"/>
  <c r="E113" i="2"/>
  <c r="Q113" i="2" s="1"/>
  <c r="J112" i="2"/>
  <c r="E112" i="2"/>
  <c r="Q112" i="2" s="1"/>
  <c r="J111" i="2"/>
  <c r="E111" i="2"/>
  <c r="Q111" i="2" s="1"/>
  <c r="J110" i="2"/>
  <c r="E110" i="2"/>
  <c r="Q110" i="2" s="1"/>
  <c r="J109" i="2"/>
  <c r="E109" i="2"/>
  <c r="Q109" i="2" s="1"/>
  <c r="J108" i="2"/>
  <c r="E108" i="2"/>
  <c r="Q108" i="2" s="1"/>
  <c r="J107" i="2"/>
  <c r="E107" i="2"/>
  <c r="J106" i="2"/>
  <c r="E106" i="2"/>
  <c r="J105" i="2"/>
  <c r="E105" i="2"/>
  <c r="J104" i="2"/>
  <c r="E104" i="2"/>
  <c r="Q104" i="2" s="1"/>
  <c r="J103" i="2"/>
  <c r="E103" i="2"/>
  <c r="Q103" i="2" s="1"/>
  <c r="J102" i="2"/>
  <c r="E102" i="2"/>
  <c r="Q102" i="2" s="1"/>
  <c r="J101" i="2"/>
  <c r="E101" i="2"/>
  <c r="Q101" i="2" s="1"/>
  <c r="J100" i="2"/>
  <c r="E100" i="2"/>
  <c r="Q100" i="2" s="1"/>
  <c r="J99" i="2"/>
  <c r="E99" i="2"/>
  <c r="Q99" i="2" s="1"/>
  <c r="J98" i="2"/>
  <c r="E98" i="2"/>
  <c r="Q98" i="2" s="1"/>
  <c r="J97" i="2"/>
  <c r="E97" i="2"/>
  <c r="Q97" i="2" s="1"/>
  <c r="J96" i="2"/>
  <c r="E96" i="2"/>
  <c r="J95" i="2"/>
  <c r="E95" i="2"/>
  <c r="Q95" i="2" s="1"/>
  <c r="J94" i="2"/>
  <c r="E94" i="2"/>
  <c r="Q94" i="2" s="1"/>
  <c r="J93" i="2"/>
  <c r="E93" i="2"/>
  <c r="Q93" i="2" s="1"/>
  <c r="J92" i="2"/>
  <c r="E92" i="2"/>
  <c r="Q92" i="2" s="1"/>
  <c r="J91" i="2"/>
  <c r="E91" i="2"/>
  <c r="Q91" i="2" s="1"/>
  <c r="J90" i="2"/>
  <c r="E90" i="2"/>
  <c r="Q90" i="2" s="1"/>
  <c r="J89" i="2"/>
  <c r="E89" i="2"/>
  <c r="Q89" i="2" s="1"/>
  <c r="J88" i="2"/>
  <c r="E88" i="2"/>
  <c r="Q88" i="2" s="1"/>
  <c r="J87" i="2"/>
  <c r="E87" i="2"/>
  <c r="Q87" i="2" s="1"/>
  <c r="J86" i="2"/>
  <c r="E86" i="2"/>
  <c r="Q86" i="2" s="1"/>
  <c r="J85" i="2"/>
  <c r="Q85" i="2" s="1"/>
  <c r="J84" i="2"/>
  <c r="Q84" i="2" s="1"/>
  <c r="J83" i="2"/>
  <c r="Q83" i="2" s="1"/>
  <c r="J82" i="2"/>
  <c r="Q82" i="2" s="1"/>
  <c r="J81" i="2"/>
  <c r="Q81" i="2" s="1"/>
  <c r="J80" i="2"/>
  <c r="Q80" i="2" s="1"/>
  <c r="J79" i="2"/>
  <c r="Q79" i="2" s="1"/>
  <c r="J78" i="2"/>
  <c r="Q78" i="2" s="1"/>
  <c r="J77" i="2"/>
  <c r="Q77" i="2" s="1"/>
  <c r="J76" i="2"/>
  <c r="Q76" i="2" s="1"/>
  <c r="J23" i="2"/>
  <c r="E23" i="2"/>
  <c r="J22" i="2"/>
  <c r="E22" i="2"/>
  <c r="J21" i="2"/>
  <c r="E21" i="2"/>
  <c r="J20" i="2"/>
  <c r="E20" i="2"/>
  <c r="J19" i="2"/>
  <c r="E19" i="2"/>
  <c r="J18" i="2"/>
  <c r="J16" i="2"/>
  <c r="J15" i="2"/>
  <c r="J14" i="2"/>
  <c r="J13" i="2"/>
  <c r="J12" i="2"/>
  <c r="Q105" i="2" l="1"/>
  <c r="Q106" i="2"/>
  <c r="Q117" i="2"/>
  <c r="Q96" i="2"/>
  <c r="Q107" i="2"/>
  <c r="E40" i="11"/>
  <c r="E44" i="11" s="1"/>
  <c r="E56" i="11" s="1"/>
  <c r="Q22" i="2"/>
  <c r="Q18" i="2"/>
  <c r="Q20" i="2"/>
  <c r="Q17" i="2"/>
  <c r="Q19" i="2"/>
  <c r="Q21" i="2"/>
  <c r="Q23" i="2"/>
  <c r="J11" i="2" l="1"/>
  <c r="J119" i="2" s="1"/>
  <c r="Q13" i="2"/>
  <c r="Q15" i="2"/>
  <c r="Q16" i="2"/>
  <c r="E64" i="11"/>
  <c r="E119" i="2"/>
  <c r="Q12" i="2" l="1"/>
  <c r="Q14" i="2"/>
  <c r="Q119" i="2" l="1"/>
  <c r="Q11" i="2"/>
  <c r="B4" i="2"/>
  <c r="E66" i="11"/>
  <c r="E65" i="11" s="1"/>
  <c r="E68" i="11" s="1"/>
  <c r="E57" i="11" l="1"/>
  <c r="E58" i="11" s="1"/>
  <c r="E60" i="11" s="1"/>
</calcChain>
</file>

<file path=xl/sharedStrings.xml><?xml version="1.0" encoding="utf-8"?>
<sst xmlns="http://schemas.openxmlformats.org/spreadsheetml/2006/main" count="503" uniqueCount="254">
  <si>
    <t>Total Miles</t>
  </si>
  <si>
    <t>Per District</t>
  </si>
  <si>
    <t>Reimbursable Percentage:</t>
  </si>
  <si>
    <t>Pupil Transportation Miles</t>
  </si>
  <si>
    <t>August</t>
  </si>
  <si>
    <t>March</t>
  </si>
  <si>
    <t>April</t>
  </si>
  <si>
    <t>June</t>
  </si>
  <si>
    <t>Total</t>
  </si>
  <si>
    <t>Comment</t>
  </si>
  <si>
    <t>Mileage</t>
  </si>
  <si>
    <t>Calendar 2</t>
  </si>
  <si>
    <t>Calendar 3</t>
  </si>
  <si>
    <t>Calendar 4</t>
  </si>
  <si>
    <t>Calendar 5</t>
  </si>
  <si>
    <t>Calendar 6</t>
  </si>
  <si>
    <t>Calendar 7</t>
  </si>
  <si>
    <t>AM Route</t>
  </si>
  <si>
    <t>PM Route</t>
  </si>
  <si>
    <t>District Calendar</t>
  </si>
  <si>
    <t>District Calendar Days, less cancellations</t>
  </si>
  <si>
    <t>Utilities</t>
  </si>
  <si>
    <t>September</t>
  </si>
  <si>
    <t>October</t>
  </si>
  <si>
    <t>November</t>
  </si>
  <si>
    <t>December</t>
  </si>
  <si>
    <t>January</t>
  </si>
  <si>
    <t>February</t>
  </si>
  <si>
    <t xml:space="preserve">May </t>
  </si>
  <si>
    <t>Month</t>
  </si>
  <si>
    <t>Days</t>
  </si>
  <si>
    <t>Parent miles</t>
  </si>
  <si>
    <t>Total scheduled route miles</t>
  </si>
  <si>
    <t>Total scheduled count days miles by calendar</t>
  </si>
  <si>
    <t>Calendar 1</t>
  </si>
  <si>
    <t>Parent Mileage Calculation and Contract Reimbursements</t>
  </si>
  <si>
    <t>Amount</t>
  </si>
  <si>
    <t>Subtotal</t>
  </si>
  <si>
    <t>Pupil School Transportation Fund</t>
  </si>
  <si>
    <t>Reimbursable percentage (linked to calculation below)</t>
  </si>
  <si>
    <t>Annual Mileage Summary</t>
  </si>
  <si>
    <t>Support Costs Calculation</t>
  </si>
  <si>
    <t>Employee Name</t>
  </si>
  <si>
    <t>Annual Salary</t>
  </si>
  <si>
    <t>Annual Benefits</t>
  </si>
  <si>
    <t>Job Title
(payroll clerk, janitor, business manager, etc.)</t>
  </si>
  <si>
    <t>Total Annual Compensation
(Calculated)</t>
  </si>
  <si>
    <t>Total Vehicle Miles
(calculation)</t>
  </si>
  <si>
    <t>Total Pupil Miles
(calculation)</t>
  </si>
  <si>
    <t>equals CDE-40 Line 7</t>
  </si>
  <si>
    <t>equals CDE-40 Line 8</t>
  </si>
  <si>
    <t>Comments</t>
  </si>
  <si>
    <t>R2</t>
  </si>
  <si>
    <t>System Reference</t>
  </si>
  <si>
    <t>Route
Miles</t>
  </si>
  <si>
    <t>Activity
Miles</t>
  </si>
  <si>
    <t xml:space="preserve">Contracted Route Transportation </t>
  </si>
  <si>
    <t>Mid-Day Route</t>
  </si>
  <si>
    <t>Calendar days actually transported by calendar</t>
  </si>
  <si>
    <t>July</t>
  </si>
  <si>
    <t>Average scheduled count day route mileage per day</t>
  </si>
  <si>
    <t>(This is the sum total of "Total Scheduled Route Miles" for all calendars)</t>
  </si>
  <si>
    <t>(This should be the total number of days in which students were actually transported per the "District Calendar")</t>
  </si>
  <si>
    <t>Grand Total Mileage</t>
  </si>
  <si>
    <t>(This is the "Grand Total Mileage" divided by "District Calendar Days, less cancellations")</t>
  </si>
  <si>
    <r>
      <t>School Days (</t>
    </r>
    <r>
      <rPr>
        <b/>
        <sz val="11"/>
        <rFont val="Calibri"/>
        <family val="2"/>
        <scheme val="minor"/>
      </rPr>
      <t>CDE-40 Line 3)</t>
    </r>
  </si>
  <si>
    <t>R4</t>
  </si>
  <si>
    <t>O3</t>
  </si>
  <si>
    <t>O4</t>
  </si>
  <si>
    <t>O5</t>
  </si>
  <si>
    <t>O6</t>
  </si>
  <si>
    <t>O7</t>
  </si>
  <si>
    <t>R5</t>
  </si>
  <si>
    <t>R6</t>
  </si>
  <si>
    <t>R7</t>
  </si>
  <si>
    <t>O1</t>
  </si>
  <si>
    <t>O2</t>
  </si>
  <si>
    <t>R3</t>
  </si>
  <si>
    <t>Detail_GL</t>
  </si>
  <si>
    <t>Annual Compensation Attributed to Pupil Transportation Related Responsibilities</t>
  </si>
  <si>
    <t>Calendar Type</t>
  </si>
  <si>
    <t>Route Name/Number</t>
  </si>
  <si>
    <t>Pupil Name</t>
  </si>
  <si>
    <t>Scheduled Count Day Miles</t>
  </si>
  <si>
    <r>
      <t xml:space="preserve">This row of data is </t>
    </r>
    <r>
      <rPr>
        <u/>
        <sz val="11"/>
        <color theme="1"/>
        <rFont val="Calibri"/>
        <family val="2"/>
        <scheme val="minor"/>
      </rPr>
      <t>linked</t>
    </r>
    <r>
      <rPr>
        <sz val="11"/>
        <color theme="1"/>
        <rFont val="Calibri"/>
        <family val="2"/>
        <scheme val="minor"/>
      </rPr>
      <t xml:space="preserve"> to calendar totals below.</t>
    </r>
  </si>
  <si>
    <r>
      <t xml:space="preserve">This row of data is </t>
    </r>
    <r>
      <rPr>
        <u/>
        <sz val="11"/>
        <color theme="1"/>
        <rFont val="Calibri"/>
        <family val="2"/>
        <scheme val="minor"/>
      </rPr>
      <t>calculated</t>
    </r>
    <r>
      <rPr>
        <sz val="11"/>
        <color theme="1"/>
        <rFont val="Calibri"/>
        <family val="2"/>
        <scheme val="minor"/>
      </rPr>
      <t>.</t>
    </r>
  </si>
  <si>
    <t xml:space="preserve">Instructions </t>
  </si>
  <si>
    <t>Backup Documentation</t>
  </si>
  <si>
    <t>File Name</t>
  </si>
  <si>
    <t>Examples include but are not limited to First Student, Durham, etc.</t>
  </si>
  <si>
    <t>Reimbursable percentage</t>
  </si>
  <si>
    <t>Enter Fiscal Year:</t>
  </si>
  <si>
    <t>Fiscal Year</t>
  </si>
  <si>
    <t>Instructions:</t>
  </si>
  <si>
    <t>Split Calendar Calculation</t>
  </si>
  <si>
    <t>Total Actual Route Miles Traveled</t>
  </si>
  <si>
    <t>Transportation Related Activity:  (e.g., "Reviews Driver Time Sheets", "Prints Driver Checks", etc.)</t>
  </si>
  <si>
    <t xml:space="preserve">Start Here: </t>
  </si>
  <si>
    <r>
      <t xml:space="preserve">This row of data is </t>
    </r>
    <r>
      <rPr>
        <u/>
        <sz val="11"/>
        <color theme="1"/>
        <rFont val="Calibri"/>
        <family val="2"/>
        <scheme val="minor"/>
      </rPr>
      <t>linked</t>
    </r>
    <r>
      <rPr>
        <sz val="11"/>
        <color theme="1"/>
        <rFont val="Calibri"/>
        <family val="2"/>
        <scheme val="minor"/>
      </rPr>
      <t xml:space="preserve"> to values entered in "Count Day Scheduled Routes" tab.</t>
    </r>
  </si>
  <si>
    <t>Contract_invoices</t>
  </si>
  <si>
    <t>Parent_invoices</t>
  </si>
  <si>
    <t>Summary_GL</t>
  </si>
  <si>
    <t>Vehicle_Ins</t>
  </si>
  <si>
    <t>Property_Ins</t>
  </si>
  <si>
    <t>Workerscomp</t>
  </si>
  <si>
    <t>Unemploy</t>
  </si>
  <si>
    <t>Support</t>
  </si>
  <si>
    <t>Totalmileage</t>
  </si>
  <si>
    <t>Countday</t>
  </si>
  <si>
    <t>Calendar</t>
  </si>
  <si>
    <t>System Reference (R1); Document Name (District_calculation)</t>
  </si>
  <si>
    <t>R1</t>
  </si>
  <si>
    <t xml:space="preserve">District_calculation </t>
  </si>
  <si>
    <t>Scheduled Miles Per Day</t>
  </si>
  <si>
    <t>Scheduled Route Miles Per Year</t>
  </si>
  <si>
    <r>
      <rPr>
        <b/>
        <sz val="11"/>
        <color rgb="FF000000"/>
        <rFont val="Calibri"/>
        <family val="2"/>
        <scheme val="minor"/>
      </rPr>
      <t>Less</t>
    </r>
    <r>
      <rPr>
        <sz val="11"/>
        <color indexed="8"/>
        <rFont val="Calibri"/>
        <family val="2"/>
        <scheme val="minor"/>
      </rPr>
      <t xml:space="preserve"> non-allowable costs (Vehicle Purchases)</t>
    </r>
  </si>
  <si>
    <r>
      <rPr>
        <b/>
        <sz val="11"/>
        <color rgb="FF000000"/>
        <rFont val="Calibri"/>
        <family val="2"/>
        <scheme val="minor"/>
      </rPr>
      <t>Less</t>
    </r>
    <r>
      <rPr>
        <sz val="11"/>
        <color indexed="8"/>
        <rFont val="Calibri"/>
        <family val="2"/>
        <scheme val="minor"/>
      </rPr>
      <t xml:space="preserve"> non-allowable costs (including Capital Outlay over $1,000)</t>
    </r>
  </si>
  <si>
    <t>Begin Odometer</t>
  </si>
  <si>
    <t>End Odometer</t>
  </si>
  <si>
    <t>Commercial_invoices</t>
  </si>
  <si>
    <t>Include only the premium amount attributed to pupil transportation employees.</t>
  </si>
  <si>
    <t>Parent/Household Name</t>
  </si>
  <si>
    <t>Identify if your district had this cost in the last Fiscal Year?</t>
  </si>
  <si>
    <t>Is the cost in the 2700 series?</t>
  </si>
  <si>
    <t>Can specific expenditures be identified for this cost only?</t>
  </si>
  <si>
    <t>Yes</t>
  </si>
  <si>
    <t>No</t>
  </si>
  <si>
    <t>N/A</t>
  </si>
  <si>
    <t xml:space="preserve">No, this cost is in accounts outside of the 2700 series. </t>
  </si>
  <si>
    <t xml:space="preserve">Yes, it is exclusively in the 2700 series. </t>
  </si>
  <si>
    <t xml:space="preserve">Yes, some costs are in the 2700 series and some are not. </t>
  </si>
  <si>
    <t>Route Drivers</t>
  </si>
  <si>
    <t>Result</t>
  </si>
  <si>
    <t xml:space="preserve">This is part of the total general ledger. Do not separate this amount. </t>
  </si>
  <si>
    <t xml:space="preserve">The portion of the cost that in in 2700 is part of the total general ledger. However, as specific costs outside of 2700 cannot be identified, this amount cannot be reported. </t>
  </si>
  <si>
    <t xml:space="preserve">As specific costs outside of 2700 cannot be identified, this amount cannot be reported. </t>
  </si>
  <si>
    <t>There is no reportable amount.</t>
  </si>
  <si>
    <t xml:space="preserve">Identify the specific costs (salary/benefits) as part of Direct costs within Program 2700 series. </t>
  </si>
  <si>
    <t>Identify the specific costs (salary/benefits) as part of  Direct costs within Program 2700 series and Direct Cost outside Program 2700 series.</t>
  </si>
  <si>
    <t>Identify the specific costs (salary/benefits) as Direct Cost outside Program 2700 series.</t>
  </si>
  <si>
    <t>FY</t>
  </si>
  <si>
    <t>Specific</t>
  </si>
  <si>
    <t>2700</t>
  </si>
  <si>
    <r>
      <t xml:space="preserve">Total Pupil Transportation Miles </t>
    </r>
    <r>
      <rPr>
        <b/>
        <sz val="11"/>
        <rFont val="Calibri"/>
        <family val="2"/>
        <scheme val="minor"/>
      </rPr>
      <t>(CDE-40 Line 8)</t>
    </r>
  </si>
  <si>
    <r>
      <t xml:space="preserve">Non-Reimbursable (Activity) Miles </t>
    </r>
    <r>
      <rPr>
        <b/>
        <sz val="11"/>
        <rFont val="Calibri"/>
        <family val="2"/>
        <scheme val="minor"/>
      </rPr>
      <t>(CDE-40 Line 7)</t>
    </r>
  </si>
  <si>
    <t xml:space="preserve">Reimbursable (Route) miles </t>
  </si>
  <si>
    <r>
      <t xml:space="preserve">Count Day Scheduled Route Mileage </t>
    </r>
    <r>
      <rPr>
        <b/>
        <sz val="11"/>
        <rFont val="Calibri"/>
        <family val="2"/>
        <scheme val="minor"/>
      </rPr>
      <t>(CDE-40 Line 2)</t>
    </r>
  </si>
  <si>
    <r>
      <rPr>
        <b/>
        <sz val="11"/>
        <color rgb="FF000000"/>
        <rFont val="Calibri"/>
        <family val="2"/>
        <scheme val="minor"/>
      </rPr>
      <t>Less</t>
    </r>
    <r>
      <rPr>
        <sz val="11"/>
        <color indexed="8"/>
        <rFont val="Calibri"/>
        <family val="2"/>
        <scheme val="minor"/>
      </rPr>
      <t xml:space="preserve"> Direct Costs (formula driven)</t>
    </r>
  </si>
  <si>
    <t xml:space="preserve">Contracted Route Transportation: Other District/BOCES </t>
  </si>
  <si>
    <t>Contracted Route Transportation: Parent Mileage Reimbursement</t>
  </si>
  <si>
    <t>Contracted Route Transportation: External Entities</t>
  </si>
  <si>
    <t xml:space="preserve">District's Amount to Claim for CDE-40 Line 1 </t>
  </si>
  <si>
    <r>
      <t xml:space="preserve">Capital Outlay Depreciation </t>
    </r>
    <r>
      <rPr>
        <b/>
        <sz val="11"/>
        <rFont val="Calibri"/>
        <family val="2"/>
        <scheme val="minor"/>
      </rPr>
      <t>(CDE-40 Line 5)</t>
    </r>
  </si>
  <si>
    <r>
      <t xml:space="preserve">Number of Pupils who were scheduled to be transported </t>
    </r>
    <r>
      <rPr>
        <b/>
        <sz val="11"/>
        <rFont val="Calibri"/>
        <family val="2"/>
        <scheme val="minor"/>
      </rPr>
      <t>(CDE 40 Line 6)</t>
    </r>
  </si>
  <si>
    <t>A1, A2 or A3</t>
  </si>
  <si>
    <t>Capital Outlay Depreciation Schedule</t>
  </si>
  <si>
    <t>District Notes</t>
  </si>
  <si>
    <t xml:space="preserve">This column is Column E minus Column L. If this column does not zero out, the mileage entered is not accurate. </t>
  </si>
  <si>
    <t>Does the student reside within the submitting district's boundaries? (Yes/No)</t>
  </si>
  <si>
    <t>If the student does NOT reside in the submitting district's boundaries, can the district provide documentation of an agreement with the district of residence? (Yes/No)</t>
  </si>
  <si>
    <t>It is recommended to complete calculations for each row to the right of this column --------&gt;&gt;&gt;&gt;&gt;</t>
  </si>
  <si>
    <t xml:space="preserve">Orange shaded cells in column E are formulas that are locked. </t>
  </si>
  <si>
    <t>Examples include, but are not limited to First Student, Durham, etc.</t>
  </si>
  <si>
    <t>Vehicle Insurance</t>
  </si>
  <si>
    <t>Property Insurance</t>
  </si>
  <si>
    <t>Workers' Compensation Insurance</t>
  </si>
  <si>
    <t>Unemployment Insurance</t>
  </si>
  <si>
    <t>Support Costs (formula driven)</t>
  </si>
  <si>
    <r>
      <rPr>
        <b/>
        <sz val="11"/>
        <color rgb="FF000000"/>
        <rFont val="Calibri"/>
        <family val="2"/>
        <scheme val="minor"/>
      </rPr>
      <t>Less</t>
    </r>
    <r>
      <rPr>
        <sz val="11"/>
        <color indexed="8"/>
        <rFont val="Calibri"/>
        <family val="2"/>
        <scheme val="minor"/>
      </rPr>
      <t xml:space="preserve"> Revenues received</t>
    </r>
  </si>
  <si>
    <r>
      <rPr>
        <b/>
        <sz val="11"/>
        <color rgb="FF000000"/>
        <rFont val="Calibri"/>
        <family val="2"/>
        <scheme val="minor"/>
      </rPr>
      <t>Less</t>
    </r>
    <r>
      <rPr>
        <sz val="11"/>
        <color indexed="8"/>
        <rFont val="Calibri"/>
        <family val="2"/>
        <scheme val="minor"/>
      </rPr>
      <t xml:space="preserve"> Activity Driver Salaries and Benefits</t>
    </r>
  </si>
  <si>
    <t>District General Ledger Total (Program 2700+ series accounts)</t>
  </si>
  <si>
    <t>Add back Internal Charge/Reimbursement Accounts</t>
  </si>
  <si>
    <r>
      <rPr>
        <b/>
        <sz val="11"/>
        <color theme="1"/>
        <rFont val="Calibri"/>
        <family val="2"/>
        <scheme val="minor"/>
      </rPr>
      <t xml:space="preserve">Less </t>
    </r>
    <r>
      <rPr>
        <sz val="11"/>
        <color theme="1"/>
        <rFont val="Calibri"/>
        <family val="2"/>
        <scheme val="minor"/>
      </rPr>
      <t>Non-Pupil Transportation costs (formula driven)</t>
    </r>
  </si>
  <si>
    <r>
      <t xml:space="preserve">Total Prorated costs </t>
    </r>
    <r>
      <rPr>
        <u/>
        <sz val="11"/>
        <color rgb="FF000000"/>
        <rFont val="Calibri"/>
        <family val="2"/>
        <scheme val="minor"/>
      </rPr>
      <t>within</t>
    </r>
    <r>
      <rPr>
        <sz val="11"/>
        <color indexed="8"/>
        <rFont val="Calibri"/>
        <family val="2"/>
        <scheme val="minor"/>
      </rPr>
      <t xml:space="preserve"> Program 2700+ series</t>
    </r>
  </si>
  <si>
    <r>
      <t xml:space="preserve">Total Direct costs </t>
    </r>
    <r>
      <rPr>
        <u/>
        <sz val="11"/>
        <color theme="1"/>
        <rFont val="Calibri"/>
        <family val="2"/>
        <scheme val="minor"/>
      </rPr>
      <t>within</t>
    </r>
    <r>
      <rPr>
        <sz val="11"/>
        <color theme="1"/>
        <rFont val="Calibri"/>
        <family val="2"/>
        <scheme val="minor"/>
      </rPr>
      <t xml:space="preserve"> Program 2700+ series</t>
    </r>
  </si>
  <si>
    <r>
      <t xml:space="preserve">This section is for prorated costs tracked </t>
    </r>
    <r>
      <rPr>
        <b/>
        <u/>
        <sz val="11"/>
        <color theme="1"/>
        <rFont val="Calibri"/>
        <family val="2"/>
        <scheme val="minor"/>
      </rPr>
      <t xml:space="preserve">outside </t>
    </r>
    <r>
      <rPr>
        <sz val="11"/>
        <color theme="1"/>
        <rFont val="Calibri"/>
        <family val="2"/>
        <scheme val="minor"/>
      </rPr>
      <t xml:space="preserve">of the Program 2700+ series - </t>
    </r>
    <r>
      <rPr>
        <b/>
        <u/>
        <sz val="11"/>
        <color theme="1"/>
        <rFont val="Calibri"/>
        <family val="2"/>
        <scheme val="minor"/>
      </rPr>
      <t>NOT</t>
    </r>
    <r>
      <rPr>
        <sz val="11"/>
        <color theme="1"/>
        <rFont val="Calibri"/>
        <family val="2"/>
        <scheme val="minor"/>
      </rPr>
      <t xml:space="preserve"> already included in cell E11.</t>
    </r>
  </si>
  <si>
    <r>
      <t xml:space="preserve">This section is for prorated costs tracked </t>
    </r>
    <r>
      <rPr>
        <b/>
        <u/>
        <sz val="11"/>
        <color theme="1"/>
        <rFont val="Calibri"/>
        <family val="2"/>
        <scheme val="minor"/>
      </rPr>
      <t>within</t>
    </r>
    <r>
      <rPr>
        <sz val="11"/>
        <color theme="1"/>
        <rFont val="Calibri"/>
        <family val="2"/>
        <scheme val="minor"/>
      </rPr>
      <t xml:space="preserve"> the Program 2700+ series.</t>
    </r>
  </si>
  <si>
    <t>Formula: Subtracts cell E29 - Total direct costs within Program 2700+ series.</t>
  </si>
  <si>
    <t>Special Education - Route Driver Salaries and Benefits</t>
  </si>
  <si>
    <t>Route Bus Monitors/Paraprofessionals Salaries and Benefits</t>
  </si>
  <si>
    <r>
      <t xml:space="preserve">This section is for direct costs tracked </t>
    </r>
    <r>
      <rPr>
        <b/>
        <u/>
        <sz val="11"/>
        <color theme="1"/>
        <rFont val="Calibri"/>
        <family val="2"/>
        <scheme val="minor"/>
      </rPr>
      <t xml:space="preserve">outside </t>
    </r>
    <r>
      <rPr>
        <sz val="11"/>
        <color theme="1"/>
        <rFont val="Calibri"/>
        <family val="2"/>
        <scheme val="minor"/>
      </rPr>
      <t xml:space="preserve">of the Program 2700+ series - </t>
    </r>
    <r>
      <rPr>
        <b/>
        <u/>
        <sz val="11"/>
        <color theme="1"/>
        <rFont val="Calibri"/>
        <family val="2"/>
        <scheme val="minor"/>
      </rPr>
      <t>NOT</t>
    </r>
    <r>
      <rPr>
        <sz val="11"/>
        <color theme="1"/>
        <rFont val="Calibri"/>
        <family val="2"/>
        <scheme val="minor"/>
      </rPr>
      <t xml:space="preserve"> already included in cell E11.</t>
    </r>
  </si>
  <si>
    <r>
      <t xml:space="preserve">Total Prorated costs </t>
    </r>
    <r>
      <rPr>
        <u/>
        <sz val="11"/>
        <color theme="1"/>
        <rFont val="Calibri"/>
        <family val="2"/>
        <scheme val="minor"/>
      </rPr>
      <t>outside</t>
    </r>
    <r>
      <rPr>
        <sz val="11"/>
        <color theme="1"/>
        <rFont val="Calibri"/>
        <family val="2"/>
        <scheme val="minor"/>
      </rPr>
      <t xml:space="preserve"> Program 2700+ series</t>
    </r>
  </si>
  <si>
    <r>
      <t xml:space="preserve">Total direct costs </t>
    </r>
    <r>
      <rPr>
        <u/>
        <sz val="11"/>
        <color theme="1"/>
        <rFont val="Calibri"/>
        <family val="2"/>
        <scheme val="minor"/>
      </rPr>
      <t>outside</t>
    </r>
    <r>
      <rPr>
        <sz val="11"/>
        <color theme="1"/>
        <rFont val="Calibri"/>
        <family val="2"/>
        <scheme val="minor"/>
      </rPr>
      <t xml:space="preserve"> of Program 2700+ series</t>
    </r>
  </si>
  <si>
    <r>
      <t xml:space="preserve">Total Adjusted Prorated Costs within </t>
    </r>
    <r>
      <rPr>
        <b/>
        <u/>
        <sz val="11"/>
        <color theme="1"/>
        <rFont val="Calibri"/>
        <family val="2"/>
        <scheme val="minor"/>
      </rPr>
      <t>and</t>
    </r>
    <r>
      <rPr>
        <b/>
        <sz val="11"/>
        <color theme="1"/>
        <rFont val="Calibri"/>
        <family val="2"/>
        <scheme val="minor"/>
      </rPr>
      <t xml:space="preserve"> outside Program 2700+</t>
    </r>
  </si>
  <si>
    <r>
      <t>Total Direct Costs within</t>
    </r>
    <r>
      <rPr>
        <b/>
        <u/>
        <sz val="11"/>
        <color theme="1"/>
        <rFont val="Calibri"/>
        <family val="2"/>
        <scheme val="minor"/>
      </rPr>
      <t xml:space="preserve"> and</t>
    </r>
    <r>
      <rPr>
        <b/>
        <sz val="11"/>
        <color theme="1"/>
        <rFont val="Calibri"/>
        <family val="2"/>
        <scheme val="minor"/>
      </rPr>
      <t xml:space="preserve"> outside Program 2700+ series</t>
    </r>
  </si>
  <si>
    <r>
      <t>Total Prorated Costs within</t>
    </r>
    <r>
      <rPr>
        <u/>
        <sz val="11"/>
        <color theme="1"/>
        <rFont val="Calibri"/>
        <family val="2"/>
        <scheme val="minor"/>
      </rPr>
      <t xml:space="preserve"> and</t>
    </r>
    <r>
      <rPr>
        <sz val="11"/>
        <color theme="1"/>
        <rFont val="Calibri"/>
        <family val="2"/>
        <scheme val="minor"/>
      </rPr>
      <t xml:space="preserve"> outside Program 2700+ series</t>
    </r>
  </si>
  <si>
    <t>If the Program 2700+ series total in Cell E11 includes reductions for object codes 0850/0851, etc., these amounts can be "added back in."</t>
  </si>
  <si>
    <r>
      <t xml:space="preserve">This section is for direct costs tracked </t>
    </r>
    <r>
      <rPr>
        <b/>
        <u/>
        <sz val="11"/>
        <color theme="1"/>
        <rFont val="Calibri"/>
        <family val="2"/>
        <scheme val="minor"/>
      </rPr>
      <t>within</t>
    </r>
    <r>
      <rPr>
        <sz val="11"/>
        <color theme="1"/>
        <rFont val="Calibri"/>
        <family val="2"/>
        <scheme val="minor"/>
      </rPr>
      <t xml:space="preserve"> the Program 2700+ series - part of the total in Cell E11.</t>
    </r>
  </si>
  <si>
    <r>
      <t xml:space="preserve">Below are </t>
    </r>
    <r>
      <rPr>
        <b/>
        <u/>
        <sz val="11"/>
        <color theme="1"/>
        <rFont val="Calibri"/>
        <family val="2"/>
        <scheme val="minor"/>
      </rPr>
      <t>Optional</t>
    </r>
    <r>
      <rPr>
        <b/>
        <sz val="11"/>
        <color theme="1"/>
        <rFont val="Calibri"/>
        <family val="2"/>
        <scheme val="minor"/>
      </rPr>
      <t xml:space="preserve"> Cells that are Not Linked to Calculations</t>
    </r>
  </si>
  <si>
    <t>Enter as a negative number, if applicable.</t>
  </si>
  <si>
    <t>A2</t>
  </si>
  <si>
    <t>Revenues</t>
  </si>
  <si>
    <t>A3</t>
  </si>
  <si>
    <t>Additional_documentation</t>
  </si>
  <si>
    <t>Enter the sum total of all Program 2700+ series of accounts expenditures.</t>
  </si>
  <si>
    <t>Include any utilities (or portion of) that is attributed to pupil transportation facilities/buildings.</t>
  </si>
  <si>
    <t>Enter as a negative number; applicable if the district is able to track activity driver salaries and benefits payments separately from other accounts in Program 2700+.</t>
  </si>
  <si>
    <t>Applicable only if the district is able to track route driver salaries and benefits payments separately from other accounts in Program 2700+.</t>
  </si>
  <si>
    <t>Include only the premium amount (or portion of) attributed to pupil transportation facilities/buildings.</t>
  </si>
  <si>
    <t>Note this is typically zero. No documentation needs to be uploaded for this amount.</t>
  </si>
  <si>
    <t>No documentation needs to be uploaded for this amount.</t>
  </si>
  <si>
    <t>District Internal Vehicle ID/Fleet Number</t>
  </si>
  <si>
    <t>Ending FY Odometer Reading (June 30th)</t>
  </si>
  <si>
    <t>Eligibility of Consideration</t>
  </si>
  <si>
    <t xml:space="preserve">Total actual route miles formula
</t>
  </si>
  <si>
    <t>Scheduled 
Route Miles 
as as of the 
Count Day 
(per contract)</t>
  </si>
  <si>
    <t>Days Pupil was Transported 
(per invoices, attendance log, etc.)</t>
  </si>
  <si>
    <t>Formula: Linked to Column J - Annual Compensation Attributed to Pupil Transportation Related Responsibilities of "Support Costs" tab.</t>
  </si>
  <si>
    <t>Formula: Linked to "Yearly Mileage" tab, Cell I120.</t>
  </si>
  <si>
    <t>Formula: Linked to "Yearly Mileage" tab, Cell J120.</t>
  </si>
  <si>
    <t>Formula: Linked to "Split Calendar" tab, Cell D15.</t>
  </si>
  <si>
    <t>Formula: Linked to "Split Calendar" tab, Cell D13.</t>
  </si>
  <si>
    <t>This purpose of this tab is to determine the total number of scheduled count day miles for each route (and calendar).  Fill out the Split Calendar tab before beginning this tab.
1) List all routes that were established as of the pupil enrollment count date.
2) Enter the beginning and ending odometer readings for each route if the district used daily trip sheets to evidence total route miles.  If the district used route descriptions with mileage embedded, then total route miles per AM, Mid-Day and/or PM may be entered into the corresponding "Total Miles" columns.
3) Identify which calendar applies to each route and select the appropriate calendar from the dropdown in Column O.
 - If all scheduled routes transported students the same number of days, all routes should be entered as "District Calendar".  
 - If the district had scheduled routes that transported students a different total number of days, then those routes should be identified under the corresponding calendar type per the "Split Calendar" tab.
4) The Total Route Miles link to the corresponding calendar type in the "Split Calendar" tab.
The district must be prepared to provide count day trip documentation to support all the information entered in this tab. (i.e., either count day trip sheets with odometer readings, or routing software trip records with embedded route descriptions and mileage for each leg of the trip).</t>
  </si>
  <si>
    <r>
      <t xml:space="preserve">Identify any employees who supported pupil transportation and were not paid salary and benefits for the specific tasks within Program 2700.
1) Enter individual employee names and job titles in columns A:B (not groups or departments).
2) Be specific in column C on the work being done and how it </t>
    </r>
    <r>
      <rPr>
        <u/>
        <sz val="11"/>
        <color theme="1"/>
        <rFont val="Calibri"/>
        <family val="2"/>
        <scheme val="minor"/>
      </rPr>
      <t>directly</t>
    </r>
    <r>
      <rPr>
        <sz val="11"/>
        <color theme="1"/>
        <rFont val="Calibri"/>
        <family val="2"/>
        <scheme val="minor"/>
      </rPr>
      <t xml:space="preserve"> supports pupil transportation.
3) Enter ANNUAL FIGURES in columns D:E and G:H: annual salaries, annual benefits, total annual hours worked and annual number of hours attributed to pupil transportation related responsibilities.
4) The amounts in  columns F, I and J will automatically populate; the total of column J links to the Support Costs line on the "Schedule" tab.
The district must provide documentation to supports all salaries and benefits referenced in this worksheet (e.g. total compensation statements, payroll records, detail ledgers, etc.). In addition, the district must be prepared to explain how it arrived at the reported total annual hours attributed to pupil transportation.</t>
    </r>
  </si>
  <si>
    <t>% of Time Attributed to Pupil Transportation Related Responsibilities</t>
  </si>
  <si>
    <t>Annual # of Hours Attributed to Pupil Transportation Related Responsibilities</t>
  </si>
  <si>
    <t>Total Annual # of Hours Worked 
(A traditional work year is 2,080 hours, but this may not apply to everyone)</t>
  </si>
  <si>
    <t>Beginning FY Odometer Reading 
(July 1st)</t>
  </si>
  <si>
    <t>Vehicle Type (e.g., bus, car, SUV, truck, tow truck, etc.)</t>
  </si>
  <si>
    <r>
      <t xml:space="preserve">Only for districts that contract out to an external entity for </t>
    </r>
    <r>
      <rPr>
        <b/>
        <u val="singleAccounting"/>
        <sz val="11"/>
        <color theme="1"/>
        <rFont val="Calibri"/>
        <family val="2"/>
        <scheme val="minor"/>
      </rPr>
      <t>a MAJORITY</t>
    </r>
    <r>
      <rPr>
        <b/>
        <sz val="11"/>
        <color theme="1"/>
        <rFont val="Calibri"/>
        <family val="2"/>
        <scheme val="minor"/>
      </rPr>
      <t xml:space="preserve"> of their district's pupil transportation. Ensure corresponding calculations are uploaded if needed. </t>
    </r>
  </si>
  <si>
    <r>
      <t xml:space="preserve">Days for which room and board was paid for pupils in lieu of pupil route transportation </t>
    </r>
    <r>
      <rPr>
        <b/>
        <sz val="11"/>
        <rFont val="Calibri"/>
        <family val="2"/>
        <scheme val="minor"/>
      </rPr>
      <t>(CDE-40 Line 4)</t>
    </r>
  </si>
  <si>
    <r>
      <rPr>
        <b/>
        <sz val="11"/>
        <color theme="1"/>
        <rFont val="Calibri"/>
        <family val="2"/>
        <scheme val="minor"/>
      </rPr>
      <t>Less</t>
    </r>
    <r>
      <rPr>
        <sz val="11"/>
        <color theme="1"/>
        <rFont val="Calibri"/>
        <family val="2"/>
        <scheme val="minor"/>
      </rPr>
      <t xml:space="preserve"> non-allowable costs (Vehicle Insurance for non-pupil vehicles)</t>
    </r>
  </si>
  <si>
    <t>Formula: Total sum of Rows 11-20.</t>
  </si>
  <si>
    <t>Formula: Total sum of Rows 24-30.</t>
  </si>
  <si>
    <t xml:space="preserve">Enter a negative number, if applicable. Reduce any premiums that were paid as part of the amount in cell E11 and were not used to transport students. </t>
  </si>
  <si>
    <t>Formula: Total sum of Rows 35-43.</t>
  </si>
  <si>
    <t>Formula: Total sum of rows 47-51.</t>
  </si>
  <si>
    <t>Formula: Total sum of Cells E31 and E52.</t>
  </si>
  <si>
    <t>Formula: Total sum of Cells E21 and E44.</t>
  </si>
  <si>
    <t>Formula: Linked to Cell E68.</t>
  </si>
  <si>
    <t>Formula: Cells E56 times E57.</t>
  </si>
  <si>
    <t>Formula: Total sum of Cells E54 and E58.</t>
  </si>
  <si>
    <t>Formula: Cell E66 minus Cell E64.</t>
  </si>
  <si>
    <t>Formula: Cell E65 divided by Cell E66.</t>
  </si>
  <si>
    <t>The purpose of the split calendar calculation is to determine the average number of scheduled count day miles for districts or schools that have routes that vary in the number of days in which they transport students. While the majority of a district's or school's routes will run every day in which there is a scheduled pupil contact day per the district calendar, there may be instances where routes run less frequently (such as preschool routes) or more frequently (such as out of district routes) than regular district routes. Even if all routes use the same calendar, the "District Calendar" on this tab must still be filled out.
Reference the Public School Transportation CDE 40 Reimbursement Claim Form Resource Guide for further directions.
1) Enter the total number of scheduled pupil contact days per the District Calendar, minus any cancelled school days beginning in cell C18. 
2) Determine if there were any routes with a difference of 3 or more days as compared to the total in cell C31. If there are, complete the additional calendars for those routes.
3) Change the title of the numbered calendars on row 17 and/or 34 to help with organization. Do this before step 4!
4) Once the calendar tables are updated, complete the "Count Day Scheduled Routes" tab (and the "Count Day Parent Mileage" tab if applicable).
5) The completed count day mileage totals will link to Row 9 on this tab. 
6) The average scheduled count day route mileage per day (cell D15) links to the Count Day Route Mileage on the "Schedule" tab in cell E69.</t>
  </si>
  <si>
    <t>Only include in-district pupils, UNLESS the district has an agreement with the pupil's district of residence.
1) Enter data into columns A:D and F:G.
2) Column E will calculate based on values entered in C and D.
3) The total (in E7) links to the Parent Miles on the "Split Calendar" tab.
Note that the Transportation Step-by-Step Video series references requiring the student SASID. Note that column G exists for this purpose instead. 
For every student listed on this tab, the district should have parent mileage agreement (showing the number of miles each day being reimbursed to transport) AND documentation showing the total number of days in which the parent/guardian was paid mileage to transport the student.</t>
  </si>
  <si>
    <t>Route Driver Salaries and Benefits (including any substitute drivers)</t>
  </si>
  <si>
    <t xml:space="preserve">Include only the premium amounts attributed to pupil transportation vehicles that were not already paid as part of cell E11, as well as any hired/non-owned amount. </t>
  </si>
  <si>
    <r>
      <t xml:space="preserve">Improper use of this workbook may result in audit adjustments that can impact the total reimbursement received by the submitting district.  </t>
    </r>
    <r>
      <rPr>
        <b/>
        <sz val="11"/>
        <rFont val="Calibri"/>
        <family val="2"/>
        <scheme val="minor"/>
      </rPr>
      <t>For assistance, please contact schoolfinance@cde.state.co.us.</t>
    </r>
    <r>
      <rPr>
        <sz val="11"/>
        <rFont val="Calibri"/>
        <family val="2"/>
        <scheme val="minor"/>
      </rPr>
      <t xml:space="preserve">
This worksheet assumes that the district tracks the majority of its pupil transportation expenditures within the Program 2700 series of accounts, and that the costs within these accounts are commingled and include both allowable and non-allowable expenditures (Cell E11 of this tab).   
Lines that are not applicable may be deleted; try not to add rows as the corresponding instructions may not align anymore.
Certain cells have been protected from adjustment. If your district needs a cell/tab to be unlocked, please reach out to schoolfinance@cde.state.co.us.
Reference the </t>
    </r>
    <r>
      <rPr>
        <b/>
        <sz val="11"/>
        <rFont val="Calibri"/>
        <family val="2"/>
        <scheme val="minor"/>
      </rPr>
      <t>Public School Transportation CDE 40 Reimbursement Claim Form Resource Guide</t>
    </r>
    <r>
      <rPr>
        <sz val="11"/>
        <rFont val="Calibri"/>
        <family val="2"/>
        <scheme val="minor"/>
      </rPr>
      <t xml:space="preserve"> for further directions.</t>
    </r>
  </si>
  <si>
    <r>
      <t xml:space="preserve">1) Identify and list all district vehicles that have any expenses within Program 2700 on this tab. Note this may include vehicles that do not transport students. 
2) Enter odometer readings and mileage in each category for each vehicle. 
 - The beginning year odometer reading must match the prior year's ending odometer reading.
3) The total non-pupil miles from column K links to the non-pupil transportation costs on the "Schedule" tab (41 </t>
    </r>
    <r>
      <rPr>
        <sz val="11"/>
        <color theme="1"/>
        <rFont val="Calibri"/>
        <family val="2"/>
        <scheme val="minor"/>
      </rPr>
      <t xml:space="preserve">cents/mile). 
4) The reimbursable percentage (in cell B4, above) is calculated based on the ratio of route and activity miles; it should match the Reimbursable Percentage on the "Schedule" tab (Row 68).
5) Reclassify any bus non-pupil miles that are for the purposes of supporting pupil transportation (fuel, maintenance, training, etc.) to the </t>
    </r>
    <r>
      <rPr>
        <b/>
        <sz val="11"/>
        <color theme="1"/>
        <rFont val="Calibri"/>
        <family val="2"/>
        <scheme val="minor"/>
      </rPr>
      <t>primary</t>
    </r>
    <r>
      <rPr>
        <sz val="11"/>
        <color theme="1"/>
        <rFont val="Calibri"/>
        <family val="2"/>
        <scheme val="minor"/>
      </rPr>
      <t xml:space="preserve"> pupil transportation use of the vehicle. If the bus has more route miles than activity miles, the non-pupil miles will be reclassified to route and vis versa. See the Public School Transportation CDE 40 Reimbursement Claim Form Resource Guide for an example. 
Certain cells have been protected from adjustment. If your district needs a cell/tab to be unlocked, please reach out to schoolfinance@cde.state.co.us.
Reference the </t>
    </r>
    <r>
      <rPr>
        <b/>
        <sz val="11"/>
        <color theme="1"/>
        <rFont val="Calibri"/>
        <family val="2"/>
        <scheme val="minor"/>
      </rPr>
      <t>Public School Transportation CDE 40 Reimbursement Claim Form Resource Guide</t>
    </r>
    <r>
      <rPr>
        <sz val="11"/>
        <color theme="1"/>
        <rFont val="Calibri"/>
        <family val="2"/>
        <scheme val="minor"/>
      </rPr>
      <t xml:space="preserve"> for further directions.
</t>
    </r>
  </si>
  <si>
    <r>
      <t xml:space="preserve">Direct Costs </t>
    </r>
    <r>
      <rPr>
        <b/>
        <u/>
        <sz val="11"/>
        <color theme="1"/>
        <rFont val="Calibri"/>
        <family val="2"/>
        <scheme val="minor"/>
      </rPr>
      <t>outside</t>
    </r>
    <r>
      <rPr>
        <b/>
        <sz val="11"/>
        <color theme="1"/>
        <rFont val="Calibri"/>
        <family val="2"/>
        <scheme val="minor"/>
      </rPr>
      <t xml:space="preserve"> Program 2700+ series (Route Only)</t>
    </r>
  </si>
  <si>
    <r>
      <t xml:space="preserve">Prorated Costs </t>
    </r>
    <r>
      <rPr>
        <b/>
        <u/>
        <sz val="11"/>
        <color rgb="FF000000"/>
        <rFont val="Calibri"/>
        <family val="2"/>
        <scheme val="minor"/>
      </rPr>
      <t>outside</t>
    </r>
    <r>
      <rPr>
        <b/>
        <sz val="11"/>
        <color rgb="FF000000"/>
        <rFont val="Calibri"/>
        <family val="2"/>
        <scheme val="minor"/>
      </rPr>
      <t xml:space="preserve"> Program 2700+ series (Includes all Pupil Transportation - both Activity and Route)</t>
    </r>
  </si>
  <si>
    <r>
      <t xml:space="preserve">Direct Costs </t>
    </r>
    <r>
      <rPr>
        <b/>
        <u/>
        <sz val="11"/>
        <rFont val="Calibri"/>
        <family val="2"/>
        <scheme val="minor"/>
      </rPr>
      <t>within</t>
    </r>
    <r>
      <rPr>
        <b/>
        <sz val="11"/>
        <rFont val="Calibri"/>
        <family val="2"/>
        <scheme val="minor"/>
      </rPr>
      <t xml:space="preserve"> Program 2700+ series (Route Only)</t>
    </r>
  </si>
  <si>
    <r>
      <t xml:space="preserve">Prorated Costs </t>
    </r>
    <r>
      <rPr>
        <b/>
        <u/>
        <sz val="11"/>
        <rFont val="Calibri"/>
        <family val="2"/>
        <scheme val="minor"/>
      </rPr>
      <t>within</t>
    </r>
    <r>
      <rPr>
        <b/>
        <sz val="11"/>
        <rFont val="Calibri"/>
        <family val="2"/>
        <scheme val="minor"/>
      </rPr>
      <t xml:space="preserve"> Program 2700+ series (Includes all Pupil Transportation - both Activity and Route)</t>
    </r>
  </si>
  <si>
    <t>Non-Pupil Miles</t>
  </si>
  <si>
    <t>Route
Reclassified Applicable Non-Pupil Miles for Buses to the Primary Use of the Bus (training, maintenance, fuel, admin, etc.)</t>
  </si>
  <si>
    <t>Activity
Reclassified Applicable Non-Pupil Miles for Buses to the Primary Use of the Bus (training, maintenance, fuel, admin, etc.)</t>
  </si>
  <si>
    <t>Total Miles
(calculation)</t>
  </si>
  <si>
    <r>
      <rPr>
        <b/>
        <sz val="11"/>
        <color theme="1"/>
        <rFont val="Calibri"/>
        <family val="2"/>
        <scheme val="minor"/>
      </rPr>
      <t>Non-Bus</t>
    </r>
    <r>
      <rPr>
        <sz val="11"/>
        <color theme="1"/>
        <rFont val="Calibri"/>
        <family val="2"/>
        <scheme val="minor"/>
      </rPr>
      <t xml:space="preserve">
Non-Pupil Miles
</t>
    </r>
  </si>
  <si>
    <r>
      <rPr>
        <b/>
        <sz val="11"/>
        <color theme="1"/>
        <rFont val="Calibri"/>
        <family val="2"/>
        <scheme val="minor"/>
      </rPr>
      <t>Bus</t>
    </r>
    <r>
      <rPr>
        <sz val="11"/>
        <color theme="1"/>
        <rFont val="Calibri"/>
        <family val="2"/>
        <scheme val="minor"/>
      </rPr>
      <t xml:space="preserve">
Non-Pupil Miles
(Not Able to be Reclassified) (This is unusual)</t>
    </r>
  </si>
  <si>
    <t>Third-Party Mileage (Miles for a Non-District Purpose) (This is unusual)</t>
  </si>
  <si>
    <t>2024/2025</t>
  </si>
  <si>
    <t>Formula: Total sum of Column K on "Yearly Mileage" tab times 41 cents per non-pupil mile for non-buses and $1.52 per non-pupil mile for buses.</t>
  </si>
  <si>
    <t>Less non-allowable costs (Contractor for field trips)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</si>
</sst>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0_);_(* \(#,##0.0\);_(* &quot;-&quot;??_);_(@_)"/>
    <numFmt numFmtId="165" formatCode="_(* #,##0_);_(* \(#,##0\);_(* &quot;-&quot;??_);_(@_)"/>
  </numFmts>
  <fonts count="20"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sz val="11"/>
      <name val="Calibri"/>
      <family val="2"/>
      <scheme val="minor"/>
    </font>
    <font>
      <b/>
      <u/>
      <sz val="11"/>
      <color theme="1"/>
      <name val="Calibri"/>
      <family val="2"/>
      <scheme val="minor"/>
    </font>
    <font>
      <sz val="11"/>
      <color indexed="8"/>
      <name val="Calibri"/>
      <family val="2"/>
      <scheme val="minor"/>
    </font>
    <font>
      <b/>
      <u val="singleAccounting"/>
      <sz val="11"/>
      <color theme="1"/>
      <name val="Calibri"/>
      <family val="2"/>
      <scheme val="minor"/>
    </font>
    <font>
      <i/>
      <sz val="11"/>
      <color theme="1"/>
      <name val="Calibri"/>
      <family val="2"/>
      <scheme val="minor"/>
    </font>
    <font>
      <b/>
      <i/>
      <sz val="11"/>
      <color theme="1"/>
      <name val="Calibri"/>
      <family val="2"/>
      <scheme val="minor"/>
    </font>
    <font>
      <sz val="11"/>
      <color rgb="FFFF0000"/>
      <name val="Calibri"/>
      <family val="2"/>
      <scheme val="minor"/>
    </font>
    <font>
      <b/>
      <u/>
      <sz val="11"/>
      <color rgb="FF000000"/>
      <name val="Calibri"/>
      <family val="2"/>
      <scheme val="minor"/>
    </font>
    <font>
      <b/>
      <sz val="11"/>
      <color rgb="FF000000"/>
      <name val="Calibri"/>
      <family val="2"/>
      <scheme val="minor"/>
    </font>
    <font>
      <b/>
      <sz val="11"/>
      <name val="Calibri"/>
      <family val="2"/>
      <scheme val="minor"/>
    </font>
    <font>
      <b/>
      <sz val="11"/>
      <color indexed="8"/>
      <name val="Calibri"/>
      <family val="2"/>
      <scheme val="minor"/>
    </font>
    <font>
      <u/>
      <sz val="11"/>
      <color theme="1"/>
      <name val="Calibri"/>
      <family val="2"/>
      <scheme val="minor"/>
    </font>
    <font>
      <b/>
      <sz val="14"/>
      <color theme="1"/>
      <name val="Calibri"/>
      <family val="2"/>
      <scheme val="minor"/>
    </font>
    <font>
      <u/>
      <sz val="11"/>
      <color rgb="FF000000"/>
      <name val="Calibri"/>
      <family val="2"/>
      <scheme val="minor"/>
    </font>
    <font>
      <b/>
      <sz val="16"/>
      <name val="Calibri"/>
      <family val="2"/>
      <scheme val="minor"/>
    </font>
    <font>
      <b/>
      <u/>
      <sz val="11"/>
      <name val="Calibri"/>
      <family val="2"/>
      <scheme val="minor"/>
    </font>
  </fonts>
  <fills count="23">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bgColor indexed="64"/>
      </patternFill>
    </fill>
    <fill>
      <patternFill patternType="solid">
        <fgColor theme="5"/>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E3C"/>
        <bgColor indexed="64"/>
      </patternFill>
    </fill>
    <fill>
      <patternFill patternType="solid">
        <fgColor rgb="FFAAE57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1" fillId="0" borderId="0"/>
    <xf numFmtId="0" fontId="1" fillId="0" borderId="0"/>
    <xf numFmtId="9" fontId="2" fillId="0" borderId="0" applyFont="0" applyFill="0" applyBorder="0" applyAlignment="0" applyProtection="0"/>
  </cellStyleXfs>
  <cellXfs count="294">
    <xf numFmtId="0" fontId="0" fillId="0" borderId="0" xfId="0"/>
    <xf numFmtId="164" fontId="0" fillId="11" borderId="3" xfId="1" applyNumberFormat="1" applyFont="1" applyFill="1" applyBorder="1" applyProtection="1"/>
    <xf numFmtId="164" fontId="0" fillId="4" borderId="3" xfId="1" applyNumberFormat="1" applyFont="1" applyFill="1" applyBorder="1" applyProtection="1"/>
    <xf numFmtId="164" fontId="0" fillId="5" borderId="3" xfId="1" applyNumberFormat="1" applyFont="1" applyFill="1" applyBorder="1" applyProtection="1"/>
    <xf numFmtId="164" fontId="0" fillId="0" borderId="8" xfId="1" applyNumberFormat="1" applyFont="1" applyFill="1" applyBorder="1" applyProtection="1"/>
    <xf numFmtId="164" fontId="0" fillId="0" borderId="9" xfId="1" applyNumberFormat="1" applyFont="1" applyFill="1" applyBorder="1" applyProtection="1"/>
    <xf numFmtId="43" fontId="0" fillId="0" borderId="17" xfId="1" applyFont="1" applyFill="1" applyBorder="1" applyProtection="1">
      <protection locked="0"/>
    </xf>
    <xf numFmtId="43" fontId="0" fillId="0" borderId="11" xfId="1" applyFont="1" applyFill="1" applyBorder="1" applyProtection="1">
      <protection locked="0"/>
    </xf>
    <xf numFmtId="43" fontId="0" fillId="0" borderId="15" xfId="1" applyFont="1" applyFill="1" applyBorder="1" applyProtection="1">
      <protection locked="0"/>
    </xf>
    <xf numFmtId="43" fontId="0" fillId="0" borderId="17" xfId="1" applyFont="1" applyBorder="1" applyProtection="1">
      <protection locked="0"/>
    </xf>
    <xf numFmtId="43" fontId="0" fillId="0" borderId="11" xfId="1" applyFont="1" applyBorder="1" applyProtection="1">
      <protection locked="0"/>
    </xf>
    <xf numFmtId="43" fontId="0" fillId="0" borderId="15" xfId="1" applyFont="1" applyBorder="1" applyProtection="1">
      <protection locked="0"/>
    </xf>
    <xf numFmtId="43" fontId="0" fillId="0" borderId="25" xfId="1" applyFont="1" applyBorder="1" applyProtection="1">
      <protection locked="0"/>
    </xf>
    <xf numFmtId="43" fontId="0" fillId="0" borderId="11" xfId="1" applyFont="1" applyFill="1" applyBorder="1" applyAlignment="1" applyProtection="1">
      <alignment vertical="top"/>
      <protection locked="0"/>
    </xf>
    <xf numFmtId="43" fontId="0" fillId="0" borderId="25" xfId="1" applyFont="1" applyFill="1" applyBorder="1" applyProtection="1">
      <protection locked="0"/>
    </xf>
    <xf numFmtId="43" fontId="2" fillId="0" borderId="3" xfId="1" applyFont="1" applyBorder="1" applyAlignment="1" applyProtection="1">
      <alignment wrapText="1"/>
      <protection locked="0"/>
    </xf>
    <xf numFmtId="43" fontId="2" fillId="0" borderId="3" xfId="1" applyFont="1" applyBorder="1" applyProtection="1">
      <protection locked="0"/>
    </xf>
    <xf numFmtId="43" fontId="2" fillId="0" borderId="3" xfId="1" applyFill="1" applyBorder="1" applyProtection="1">
      <protection locked="0"/>
    </xf>
    <xf numFmtId="43" fontId="2" fillId="0" borderId="3" xfId="1" applyBorder="1" applyProtection="1">
      <protection locked="0"/>
    </xf>
    <xf numFmtId="43" fontId="0" fillId="0" borderId="0" xfId="1" applyFont="1" applyProtection="1">
      <protection locked="0"/>
    </xf>
    <xf numFmtId="49" fontId="13" fillId="2" borderId="0" xfId="1" applyNumberFormat="1" applyFont="1" applyFill="1" applyAlignment="1" applyProtection="1">
      <alignment vertical="top"/>
      <protection locked="0"/>
    </xf>
    <xf numFmtId="43" fontId="2" fillId="0" borderId="0" xfId="1" applyFont="1" applyAlignment="1" applyProtection="1">
      <alignment wrapText="1"/>
      <protection locked="0"/>
    </xf>
    <xf numFmtId="49" fontId="4" fillId="0" borderId="0" xfId="1" applyNumberFormat="1" applyFont="1" applyFill="1" applyAlignment="1" applyProtection="1">
      <alignment vertical="top"/>
      <protection locked="0"/>
    </xf>
    <xf numFmtId="49" fontId="13" fillId="0" borderId="0" xfId="1" applyNumberFormat="1" applyFont="1" applyFill="1" applyBorder="1" applyAlignment="1" applyProtection="1">
      <alignment vertical="top"/>
      <protection locked="0"/>
    </xf>
    <xf numFmtId="43" fontId="0" fillId="0" borderId="0" xfId="1" applyFont="1" applyFill="1" applyProtection="1">
      <protection locked="0"/>
    </xf>
    <xf numFmtId="49" fontId="10" fillId="0" borderId="0" xfId="1" applyNumberFormat="1" applyFont="1" applyFill="1" applyAlignment="1" applyProtection="1">
      <alignment vertical="top" wrapText="1"/>
      <protection locked="0"/>
    </xf>
    <xf numFmtId="43" fontId="0" fillId="0" borderId="0" xfId="1" applyFont="1" applyAlignment="1" applyProtection="1">
      <alignment wrapText="1"/>
      <protection locked="0"/>
    </xf>
    <xf numFmtId="49" fontId="13" fillId="0" borderId="0" xfId="1" applyNumberFormat="1" applyFont="1" applyFill="1" applyBorder="1" applyAlignment="1" applyProtection="1">
      <alignment vertical="top" wrapText="1"/>
      <protection locked="0"/>
    </xf>
    <xf numFmtId="43" fontId="0" fillId="0" borderId="0" xfId="1" applyFont="1" applyAlignment="1" applyProtection="1">
      <alignment vertical="top"/>
      <protection locked="0"/>
    </xf>
    <xf numFmtId="49" fontId="5" fillId="0" borderId="0" xfId="1" applyNumberFormat="1" applyFont="1" applyAlignment="1" applyProtection="1">
      <alignment horizontal="center" wrapText="1"/>
      <protection locked="0"/>
    </xf>
    <xf numFmtId="49" fontId="13" fillId="9" borderId="3" xfId="1" applyNumberFormat="1" applyFont="1" applyFill="1" applyBorder="1" applyAlignment="1" applyProtection="1">
      <alignment vertical="top" wrapText="1"/>
      <protection locked="0"/>
    </xf>
    <xf numFmtId="43" fontId="3" fillId="0" borderId="3" xfId="1" applyFont="1" applyFill="1" applyBorder="1" applyAlignment="1" applyProtection="1">
      <alignment horizontal="center" wrapText="1"/>
      <protection locked="0"/>
    </xf>
    <xf numFmtId="49" fontId="3" fillId="0" borderId="3" xfId="1" applyNumberFormat="1" applyFont="1" applyFill="1" applyBorder="1" applyAlignment="1" applyProtection="1">
      <alignment horizontal="center" wrapText="1"/>
      <protection locked="0"/>
    </xf>
    <xf numFmtId="49" fontId="5" fillId="0" borderId="0" xfId="1" quotePrefix="1" applyNumberFormat="1" applyFont="1" applyFill="1" applyAlignment="1" applyProtection="1">
      <alignment horizontal="left"/>
      <protection locked="0"/>
    </xf>
    <xf numFmtId="43" fontId="7" fillId="0" borderId="0" xfId="1" applyFont="1" applyFill="1" applyAlignment="1" applyProtection="1">
      <alignment horizontal="center"/>
      <protection locked="0"/>
    </xf>
    <xf numFmtId="43" fontId="5" fillId="0" borderId="0" xfId="1" applyFont="1" applyAlignment="1" applyProtection="1">
      <alignment horizontal="center"/>
      <protection locked="0"/>
    </xf>
    <xf numFmtId="43" fontId="0" fillId="0" borderId="0" xfId="1" applyFont="1" applyFill="1" applyBorder="1" applyAlignment="1" applyProtection="1">
      <alignment horizontal="center"/>
      <protection locked="0"/>
    </xf>
    <xf numFmtId="49" fontId="0" fillId="0" borderId="0" xfId="1" applyNumberFormat="1" applyFont="1" applyFill="1" applyBorder="1" applyProtection="1">
      <protection locked="0"/>
    </xf>
    <xf numFmtId="49" fontId="0" fillId="0" borderId="0" xfId="1" applyNumberFormat="1" applyFont="1" applyFill="1" applyAlignment="1" applyProtection="1">
      <alignment vertical="top"/>
      <protection locked="0"/>
    </xf>
    <xf numFmtId="49" fontId="2" fillId="0" borderId="0" xfId="1" applyNumberFormat="1" applyFont="1" applyAlignment="1" applyProtection="1">
      <alignment wrapText="1"/>
      <protection locked="0"/>
    </xf>
    <xf numFmtId="43" fontId="0" fillId="0" borderId="0" xfId="1" applyFont="1" applyFill="1" applyBorder="1" applyProtection="1">
      <protection locked="0"/>
    </xf>
    <xf numFmtId="43" fontId="0" fillId="2" borderId="0" xfId="1" applyFont="1" applyFill="1" applyBorder="1" applyAlignment="1" applyProtection="1">
      <alignment horizontal="center"/>
      <protection locked="0"/>
    </xf>
    <xf numFmtId="49" fontId="0" fillId="2" borderId="0" xfId="1" applyNumberFormat="1" applyFont="1" applyFill="1" applyBorder="1" applyProtection="1">
      <protection locked="0"/>
    </xf>
    <xf numFmtId="49" fontId="14" fillId="0" borderId="16" xfId="1" applyNumberFormat="1" applyFont="1" applyFill="1" applyBorder="1" applyAlignment="1" applyProtection="1">
      <alignment vertical="top"/>
      <protection locked="0"/>
    </xf>
    <xf numFmtId="43" fontId="0" fillId="0" borderId="18" xfId="1" applyFont="1" applyFill="1" applyBorder="1" applyProtection="1">
      <protection locked="0"/>
    </xf>
    <xf numFmtId="49" fontId="3" fillId="0" borderId="33" xfId="1" applyNumberFormat="1" applyFont="1" applyFill="1" applyBorder="1" applyAlignment="1" applyProtection="1">
      <alignment wrapText="1"/>
      <protection locked="0"/>
    </xf>
    <xf numFmtId="49" fontId="6" fillId="0" borderId="10" xfId="1" applyNumberFormat="1" applyFont="1" applyFill="1" applyBorder="1" applyAlignment="1" applyProtection="1">
      <alignment vertical="top"/>
      <protection locked="0"/>
    </xf>
    <xf numFmtId="49" fontId="0" fillId="0" borderId="33" xfId="1" applyNumberFormat="1" applyFont="1" applyBorder="1" applyAlignment="1" applyProtection="1">
      <alignment wrapText="1"/>
      <protection locked="0"/>
    </xf>
    <xf numFmtId="49" fontId="0" fillId="0" borderId="10" xfId="1" applyNumberFormat="1" applyFont="1" applyBorder="1" applyAlignment="1" applyProtection="1">
      <alignment vertical="top"/>
      <protection locked="0"/>
    </xf>
    <xf numFmtId="49" fontId="0" fillId="0" borderId="24" xfId="1" applyNumberFormat="1" applyFont="1" applyFill="1" applyBorder="1" applyAlignment="1" applyProtection="1">
      <alignment vertical="top"/>
      <protection locked="0"/>
    </xf>
    <xf numFmtId="49" fontId="3" fillId="0" borderId="33" xfId="1" applyNumberFormat="1" applyFont="1" applyBorder="1" applyAlignment="1" applyProtection="1">
      <alignment wrapText="1"/>
      <protection locked="0"/>
    </xf>
    <xf numFmtId="49" fontId="6" fillId="0" borderId="22" xfId="1" applyNumberFormat="1" applyFont="1" applyFill="1" applyBorder="1" applyAlignment="1" applyProtection="1">
      <alignment vertical="top"/>
      <protection locked="0"/>
    </xf>
    <xf numFmtId="49" fontId="3" fillId="0" borderId="26" xfId="1" applyNumberFormat="1" applyFont="1" applyBorder="1" applyAlignment="1" applyProtection="1">
      <alignment wrapText="1"/>
      <protection locked="0"/>
    </xf>
    <xf numFmtId="43" fontId="0" fillId="0" borderId="0" xfId="1" applyFont="1" applyBorder="1" applyProtection="1">
      <protection locked="0"/>
    </xf>
    <xf numFmtId="49" fontId="0" fillId="0" borderId="16" xfId="1" applyNumberFormat="1" applyFont="1" applyFill="1" applyBorder="1" applyAlignment="1" applyProtection="1">
      <alignment vertical="top"/>
      <protection locked="0"/>
    </xf>
    <xf numFmtId="43" fontId="0" fillId="0" borderId="18" xfId="1" applyFont="1" applyBorder="1" applyProtection="1">
      <protection locked="0"/>
    </xf>
    <xf numFmtId="49" fontId="2" fillId="0" borderId="33" xfId="1" applyNumberFormat="1" applyFont="1" applyBorder="1" applyAlignment="1" applyProtection="1">
      <alignment wrapText="1"/>
      <protection locked="0"/>
    </xf>
    <xf numFmtId="49" fontId="0" fillId="0" borderId="14" xfId="1" applyNumberFormat="1" applyFont="1" applyBorder="1" applyAlignment="1" applyProtection="1">
      <alignment vertical="top"/>
      <protection locked="0"/>
    </xf>
    <xf numFmtId="49" fontId="0" fillId="0" borderId="24" xfId="1" applyNumberFormat="1" applyFont="1" applyBorder="1" applyAlignment="1" applyProtection="1">
      <alignment vertical="top"/>
      <protection locked="0"/>
    </xf>
    <xf numFmtId="49" fontId="0" fillId="0" borderId="22" xfId="1" applyNumberFormat="1" applyFont="1" applyBorder="1" applyAlignment="1" applyProtection="1">
      <alignment vertical="top"/>
      <protection locked="0"/>
    </xf>
    <xf numFmtId="49" fontId="3" fillId="0" borderId="0" xfId="1" applyNumberFormat="1" applyFont="1" applyFill="1" applyBorder="1" applyAlignment="1" applyProtection="1">
      <alignment vertical="top"/>
      <protection locked="0"/>
    </xf>
    <xf numFmtId="44" fontId="0" fillId="0" borderId="0" xfId="2" applyFont="1" applyFill="1" applyBorder="1" applyProtection="1">
      <protection locked="0"/>
    </xf>
    <xf numFmtId="49" fontId="0" fillId="0" borderId="0" xfId="1" applyNumberFormat="1" applyFont="1" applyAlignment="1" applyProtection="1">
      <alignment wrapText="1"/>
      <protection locked="0"/>
    </xf>
    <xf numFmtId="49" fontId="6" fillId="0" borderId="0" xfId="1" applyNumberFormat="1" applyFont="1" applyFill="1" applyAlignment="1" applyProtection="1">
      <alignment vertical="top"/>
      <protection locked="0"/>
    </xf>
    <xf numFmtId="49" fontId="6" fillId="0" borderId="16" xfId="1" applyNumberFormat="1" applyFont="1" applyFill="1" applyBorder="1" applyAlignment="1" applyProtection="1">
      <alignment vertical="top"/>
      <protection locked="0"/>
    </xf>
    <xf numFmtId="43" fontId="0" fillId="0" borderId="0" xfId="1" applyFont="1" applyFill="1" applyAlignment="1" applyProtection="1">
      <alignment vertical="top"/>
      <protection locked="0"/>
    </xf>
    <xf numFmtId="49" fontId="0" fillId="0" borderId="33" xfId="1" applyNumberFormat="1" applyFont="1" applyBorder="1" applyAlignment="1" applyProtection="1">
      <alignment vertical="top" wrapText="1"/>
      <protection locked="0"/>
    </xf>
    <xf numFmtId="49" fontId="8" fillId="0" borderId="24" xfId="1" applyNumberFormat="1" applyFont="1" applyFill="1" applyBorder="1" applyAlignment="1" applyProtection="1">
      <alignment vertical="top"/>
      <protection locked="0"/>
    </xf>
    <xf numFmtId="49" fontId="0" fillId="0" borderId="33" xfId="1" applyNumberFormat="1" applyFont="1" applyFill="1" applyBorder="1" applyAlignment="1" applyProtection="1">
      <alignment wrapText="1"/>
      <protection locked="0"/>
    </xf>
    <xf numFmtId="49" fontId="0" fillId="0" borderId="22" xfId="1" applyNumberFormat="1" applyFont="1" applyFill="1" applyBorder="1" applyAlignment="1" applyProtection="1">
      <alignment vertical="top"/>
      <protection locked="0"/>
    </xf>
    <xf numFmtId="49" fontId="2" fillId="0" borderId="16" xfId="1" applyNumberFormat="1" applyFont="1" applyFill="1" applyBorder="1" applyAlignment="1" applyProtection="1">
      <alignment vertical="top"/>
      <protection locked="0"/>
    </xf>
    <xf numFmtId="49" fontId="8" fillId="0" borderId="0" xfId="1" applyNumberFormat="1" applyFont="1" applyFill="1" applyBorder="1" applyAlignment="1" applyProtection="1">
      <alignment vertical="top"/>
      <protection locked="0"/>
    </xf>
    <xf numFmtId="49" fontId="3" fillId="0" borderId="12" xfId="1" applyNumberFormat="1" applyFont="1" applyFill="1" applyBorder="1" applyAlignment="1" applyProtection="1">
      <alignment vertical="top"/>
      <protection locked="0"/>
    </xf>
    <xf numFmtId="49" fontId="3" fillId="0" borderId="0" xfId="1" applyNumberFormat="1" applyFont="1" applyAlignment="1" applyProtection="1">
      <alignment wrapText="1"/>
      <protection locked="0"/>
    </xf>
    <xf numFmtId="49" fontId="0" fillId="0" borderId="0" xfId="1" applyNumberFormat="1" applyFont="1" applyFill="1" applyProtection="1">
      <protection locked="0"/>
    </xf>
    <xf numFmtId="49" fontId="2" fillId="0" borderId="10" xfId="1" applyNumberFormat="1" applyFont="1" applyBorder="1" applyAlignment="1" applyProtection="1">
      <alignment vertical="top"/>
      <protection locked="0"/>
    </xf>
    <xf numFmtId="49" fontId="3" fillId="0" borderId="36" xfId="1" applyNumberFormat="1" applyFont="1" applyFill="1" applyBorder="1" applyAlignment="1" applyProtection="1">
      <alignment vertical="top"/>
      <protection locked="0"/>
    </xf>
    <xf numFmtId="49" fontId="0" fillId="0" borderId="0" xfId="1" applyNumberFormat="1" applyFont="1" applyAlignment="1" applyProtection="1">
      <alignment vertical="top"/>
      <protection locked="0"/>
    </xf>
    <xf numFmtId="43" fontId="3" fillId="0" borderId="0" xfId="1" applyFont="1" applyBorder="1" applyProtection="1">
      <protection locked="0"/>
    </xf>
    <xf numFmtId="43" fontId="3" fillId="0" borderId="0" xfId="1" applyFont="1" applyBorder="1" applyAlignment="1" applyProtection="1">
      <alignment horizontal="center"/>
      <protection locked="0"/>
    </xf>
    <xf numFmtId="49" fontId="0" fillId="0" borderId="0" xfId="1" applyNumberFormat="1" applyFont="1" applyProtection="1">
      <protection locked="0"/>
    </xf>
    <xf numFmtId="43" fontId="3" fillId="0" borderId="0" xfId="1" applyFont="1" applyAlignment="1" applyProtection="1">
      <alignment horizontal="center"/>
      <protection locked="0"/>
    </xf>
    <xf numFmtId="49" fontId="0" fillId="0" borderId="0" xfId="1" applyNumberFormat="1" applyFont="1" applyAlignment="1" applyProtection="1">
      <alignment horizontal="left" vertical="top"/>
      <protection locked="0"/>
    </xf>
    <xf numFmtId="43" fontId="3" fillId="0" borderId="0" xfId="1" applyFont="1" applyAlignment="1" applyProtection="1">
      <protection locked="0"/>
    </xf>
    <xf numFmtId="43" fontId="0" fillId="2" borderId="0" xfId="1" applyFont="1" applyFill="1" applyAlignment="1" applyProtection="1">
      <alignment horizontal="center"/>
      <protection locked="0"/>
    </xf>
    <xf numFmtId="49" fontId="0" fillId="2" borderId="0" xfId="1" applyNumberFormat="1" applyFont="1" applyFill="1" applyProtection="1">
      <protection locked="0"/>
    </xf>
    <xf numFmtId="43" fontId="0" fillId="0" borderId="0" xfId="1" applyFont="1" applyFill="1" applyAlignment="1" applyProtection="1">
      <alignment horizontal="center"/>
      <protection locked="0"/>
    </xf>
    <xf numFmtId="43" fontId="0" fillId="0" borderId="0" xfId="1" applyFont="1" applyAlignment="1" applyProtection="1">
      <alignment horizontal="center"/>
      <protection locked="0"/>
    </xf>
    <xf numFmtId="164" fontId="0" fillId="0" borderId="0" xfId="1" applyNumberFormat="1" applyFont="1" applyProtection="1">
      <protection locked="0"/>
    </xf>
    <xf numFmtId="49" fontId="3" fillId="0" borderId="0" xfId="1" applyNumberFormat="1" applyFont="1" applyProtection="1">
      <protection locked="0"/>
    </xf>
    <xf numFmtId="43" fontId="3" fillId="0" borderId="0" xfId="1" applyFont="1" applyProtection="1">
      <protection locked="0"/>
    </xf>
    <xf numFmtId="49" fontId="3" fillId="0" borderId="0" xfId="1" applyNumberFormat="1" applyFont="1" applyFill="1" applyProtection="1">
      <protection locked="0"/>
    </xf>
    <xf numFmtId="43" fontId="2" fillId="0" borderId="0" xfId="1" applyProtection="1">
      <protection locked="0"/>
    </xf>
    <xf numFmtId="43" fontId="2" fillId="0" borderId="0" xfId="1" applyFill="1" applyProtection="1">
      <protection locked="0"/>
    </xf>
    <xf numFmtId="49" fontId="2" fillId="0" borderId="0" xfId="1" applyNumberFormat="1" applyProtection="1">
      <protection locked="0"/>
    </xf>
    <xf numFmtId="43" fontId="2" fillId="0" borderId="0" xfId="1" applyFill="1" applyAlignment="1" applyProtection="1">
      <alignment vertical="top"/>
      <protection locked="0"/>
    </xf>
    <xf numFmtId="49" fontId="2" fillId="0" borderId="0" xfId="1" applyNumberFormat="1" applyFont="1" applyBorder="1" applyAlignment="1" applyProtection="1">
      <alignment horizontal="left" vertical="top" wrapText="1"/>
      <protection locked="0"/>
    </xf>
    <xf numFmtId="43" fontId="2" fillId="0" borderId="0" xfId="1" applyFill="1" applyBorder="1" applyProtection="1">
      <protection locked="0"/>
    </xf>
    <xf numFmtId="43" fontId="0" fillId="0" borderId="3" xfId="1" applyFont="1" applyBorder="1" applyAlignment="1" applyProtection="1">
      <alignment horizontal="center" vertical="top" wrapText="1"/>
      <protection locked="0"/>
    </xf>
    <xf numFmtId="43" fontId="2" fillId="0" borderId="3" xfId="1" applyFont="1" applyBorder="1" applyAlignment="1" applyProtection="1">
      <alignment horizontal="center" vertical="top" wrapText="1"/>
      <protection locked="0"/>
    </xf>
    <xf numFmtId="43" fontId="2" fillId="0" borderId="0" xfId="1" applyAlignment="1" applyProtection="1">
      <alignment vertical="top" wrapText="1"/>
      <protection locked="0"/>
    </xf>
    <xf numFmtId="43" fontId="9" fillId="0" borderId="0" xfId="1" applyFont="1" applyFill="1" applyProtection="1">
      <protection locked="0"/>
    </xf>
    <xf numFmtId="43" fontId="8" fillId="0" borderId="0" xfId="1" applyFont="1" applyFill="1" applyProtection="1">
      <protection locked="0"/>
    </xf>
    <xf numFmtId="164" fontId="0" fillId="0" borderId="0" xfId="1" applyNumberFormat="1" applyFont="1" applyAlignment="1" applyProtection="1">
      <protection locked="0"/>
    </xf>
    <xf numFmtId="164" fontId="0" fillId="0" borderId="0" xfId="1" applyNumberFormat="1" applyFont="1" applyFill="1" applyBorder="1" applyProtection="1">
      <protection locked="0"/>
    </xf>
    <xf numFmtId="49" fontId="3" fillId="0" borderId="0" xfId="1" applyNumberFormat="1" applyFont="1" applyFill="1" applyBorder="1" applyAlignment="1" applyProtection="1">
      <alignment wrapText="1"/>
      <protection locked="0"/>
    </xf>
    <xf numFmtId="49" fontId="2" fillId="0" borderId="0" xfId="1" applyNumberFormat="1" applyFont="1" applyFill="1" applyBorder="1" applyAlignment="1" applyProtection="1">
      <alignment vertical="top" wrapText="1"/>
      <protection locked="0"/>
    </xf>
    <xf numFmtId="164" fontId="0" fillId="0" borderId="0" xfId="1" applyNumberFormat="1" applyFont="1" applyAlignment="1" applyProtection="1">
      <alignment horizontal="center"/>
      <protection locked="0"/>
    </xf>
    <xf numFmtId="164" fontId="0" fillId="0" borderId="0" xfId="1" applyNumberFormat="1" applyFont="1" applyFill="1" applyBorder="1" applyAlignment="1" applyProtection="1">
      <alignment horizontal="center"/>
      <protection locked="0"/>
    </xf>
    <xf numFmtId="49" fontId="0" fillId="0" borderId="3" xfId="1" applyNumberFormat="1" applyFont="1" applyBorder="1" applyAlignment="1" applyProtection="1">
      <alignment wrapText="1"/>
      <protection locked="0"/>
    </xf>
    <xf numFmtId="49" fontId="2" fillId="0" borderId="0" xfId="1" applyNumberFormat="1" applyFont="1" applyProtection="1">
      <protection locked="0"/>
    </xf>
    <xf numFmtId="165" fontId="0" fillId="0" borderId="0" xfId="1" applyNumberFormat="1" applyFont="1" applyProtection="1">
      <protection locked="0"/>
    </xf>
    <xf numFmtId="164" fontId="0" fillId="0" borderId="0" xfId="1" applyNumberFormat="1" applyFont="1" applyAlignment="1" applyProtection="1">
      <alignment wrapText="1"/>
      <protection locked="0"/>
    </xf>
    <xf numFmtId="164" fontId="3" fillId="0" borderId="0" xfId="1" applyNumberFormat="1" applyFont="1" applyFill="1" applyBorder="1" applyAlignment="1" applyProtection="1">
      <protection locked="0"/>
    </xf>
    <xf numFmtId="164" fontId="3" fillId="0" borderId="3" xfId="1" applyNumberFormat="1" applyFont="1" applyBorder="1" applyAlignment="1" applyProtection="1">
      <alignment horizontal="center"/>
      <protection locked="0"/>
    </xf>
    <xf numFmtId="164" fontId="3" fillId="0" borderId="0" xfId="1" applyNumberFormat="1" applyFont="1" applyFill="1" applyBorder="1" applyAlignment="1" applyProtection="1">
      <alignment horizontal="center"/>
      <protection locked="0"/>
    </xf>
    <xf numFmtId="164" fontId="2" fillId="0" borderId="3" xfId="1" applyNumberFormat="1" applyFont="1" applyBorder="1" applyAlignment="1" applyProtection="1">
      <alignment horizontal="left"/>
      <protection locked="0"/>
    </xf>
    <xf numFmtId="164" fontId="0" fillId="0" borderId="3" xfId="1" applyNumberFormat="1" applyFont="1" applyBorder="1" applyProtection="1">
      <protection locked="0"/>
    </xf>
    <xf numFmtId="164" fontId="2" fillId="0" borderId="3" xfId="1" applyNumberFormat="1" applyBorder="1" applyProtection="1">
      <protection locked="0"/>
    </xf>
    <xf numFmtId="164" fontId="2" fillId="0" borderId="0" xfId="1" applyNumberFormat="1" applyProtection="1">
      <protection locked="0"/>
    </xf>
    <xf numFmtId="165" fontId="2" fillId="0" borderId="0" xfId="1" applyNumberFormat="1" applyProtection="1">
      <protection locked="0"/>
    </xf>
    <xf numFmtId="165" fontId="3" fillId="0" borderId="0" xfId="1" applyNumberFormat="1" applyFont="1" applyFill="1" applyAlignment="1" applyProtection="1">
      <protection locked="0"/>
    </xf>
    <xf numFmtId="164" fontId="3" fillId="0" borderId="0" xfId="1" applyNumberFormat="1" applyFont="1" applyFill="1" applyAlignment="1" applyProtection="1">
      <protection locked="0"/>
    </xf>
    <xf numFmtId="165" fontId="2" fillId="0" borderId="0" xfId="1" applyNumberFormat="1" applyFill="1" applyProtection="1">
      <protection locked="0"/>
    </xf>
    <xf numFmtId="165" fontId="2" fillId="0" borderId="0" xfId="1" applyNumberFormat="1" applyFill="1" applyBorder="1" applyProtection="1">
      <protection locked="0"/>
    </xf>
    <xf numFmtId="164" fontId="2" fillId="0" borderId="0" xfId="1" applyNumberFormat="1" applyFill="1" applyProtection="1">
      <protection locked="0"/>
    </xf>
    <xf numFmtId="164" fontId="2" fillId="0" borderId="0" xfId="1" applyNumberFormat="1" applyFont="1" applyFill="1" applyBorder="1" applyAlignment="1" applyProtection="1">
      <alignment vertical="top" wrapText="1"/>
      <protection locked="0"/>
    </xf>
    <xf numFmtId="165" fontId="0" fillId="0" borderId="0" xfId="1" applyNumberFormat="1" applyFont="1" applyFill="1" applyProtection="1">
      <protection locked="0"/>
    </xf>
    <xf numFmtId="165" fontId="3" fillId="0" borderId="3" xfId="1" applyNumberFormat="1" applyFont="1" applyFill="1" applyBorder="1" applyAlignment="1" applyProtection="1">
      <alignment horizontal="center"/>
      <protection locked="0"/>
    </xf>
    <xf numFmtId="165" fontId="3" fillId="0" borderId="0" xfId="1" applyNumberFormat="1" applyFont="1" applyFill="1" applyBorder="1" applyProtection="1">
      <protection locked="0"/>
    </xf>
    <xf numFmtId="165" fontId="3" fillId="0" borderId="0" xfId="1" applyNumberFormat="1" applyFont="1" applyFill="1" applyBorder="1" applyAlignment="1" applyProtection="1">
      <alignment horizontal="center"/>
      <protection locked="0"/>
    </xf>
    <xf numFmtId="165" fontId="3" fillId="0" borderId="3" xfId="1" applyNumberFormat="1" applyFont="1" applyBorder="1" applyProtection="1">
      <protection locked="0"/>
    </xf>
    <xf numFmtId="165" fontId="3" fillId="6" borderId="3" xfId="1" applyNumberFormat="1" applyFont="1" applyFill="1" applyBorder="1" applyProtection="1">
      <protection locked="0"/>
    </xf>
    <xf numFmtId="165" fontId="2" fillId="0" borderId="3" xfId="1" applyNumberFormat="1" applyBorder="1" applyProtection="1">
      <protection locked="0"/>
    </xf>
    <xf numFmtId="165" fontId="2" fillId="6" borderId="3" xfId="1" applyNumberFormat="1" applyFill="1" applyBorder="1" applyProtection="1">
      <protection locked="0"/>
    </xf>
    <xf numFmtId="164" fontId="2" fillId="6" borderId="3" xfId="1" applyNumberFormat="1" applyFill="1" applyBorder="1" applyProtection="1">
      <protection locked="0"/>
    </xf>
    <xf numFmtId="49" fontId="2" fillId="0" borderId="3" xfId="1" applyNumberFormat="1" applyFill="1" applyBorder="1" applyProtection="1">
      <protection locked="0"/>
    </xf>
    <xf numFmtId="164" fontId="2" fillId="0" borderId="3" xfId="1" applyNumberFormat="1" applyFill="1" applyBorder="1" applyProtection="1">
      <protection locked="0"/>
    </xf>
    <xf numFmtId="165" fontId="2" fillId="0" borderId="3" xfId="1" applyNumberFormat="1" applyFill="1" applyBorder="1" applyProtection="1">
      <protection locked="0"/>
    </xf>
    <xf numFmtId="49" fontId="0" fillId="0" borderId="0" xfId="1" applyNumberFormat="1" applyFont="1" applyFill="1" applyAlignment="1" applyProtection="1">
      <protection locked="0"/>
    </xf>
    <xf numFmtId="49" fontId="0" fillId="0" borderId="0" xfId="1" applyNumberFormat="1" applyFont="1" applyAlignment="1" applyProtection="1">
      <alignment horizontal="left" wrapText="1"/>
      <protection locked="0"/>
    </xf>
    <xf numFmtId="43" fontId="0" fillId="0" borderId="3" xfId="1" applyFont="1" applyBorder="1" applyProtection="1">
      <protection locked="0"/>
    </xf>
    <xf numFmtId="49" fontId="0" fillId="0" borderId="3" xfId="1" applyNumberFormat="1" applyFont="1" applyBorder="1" applyProtection="1">
      <protection locked="0"/>
    </xf>
    <xf numFmtId="165" fontId="0" fillId="0" borderId="3" xfId="1" applyNumberFormat="1" applyFont="1" applyBorder="1" applyProtection="1">
      <protection locked="0"/>
    </xf>
    <xf numFmtId="165" fontId="3" fillId="0" borderId="0" xfId="1" applyNumberFormat="1" applyFont="1" applyAlignment="1" applyProtection="1">
      <alignment horizontal="center" wrapText="1"/>
      <protection locked="0"/>
    </xf>
    <xf numFmtId="165" fontId="0" fillId="0" borderId="3" xfId="1" applyNumberFormat="1" applyFont="1" applyBorder="1" applyAlignment="1" applyProtection="1">
      <alignment wrapText="1"/>
      <protection locked="0"/>
    </xf>
    <xf numFmtId="165" fontId="0" fillId="0" borderId="0" xfId="1" applyNumberFormat="1" applyFont="1" applyAlignment="1" applyProtection="1">
      <alignment wrapText="1"/>
      <protection locked="0"/>
    </xf>
    <xf numFmtId="165" fontId="3" fillId="0" borderId="0" xfId="1" applyNumberFormat="1" applyFont="1" applyFill="1" applyProtection="1">
      <protection locked="0"/>
    </xf>
    <xf numFmtId="0" fontId="3" fillId="0" borderId="0" xfId="0" applyFont="1" applyAlignment="1" applyProtection="1">
      <alignment wrapText="1"/>
      <protection locked="0"/>
    </xf>
    <xf numFmtId="0" fontId="0" fillId="0" borderId="0" xfId="0" applyProtection="1">
      <protection locked="0"/>
    </xf>
    <xf numFmtId="0" fontId="0" fillId="0" borderId="0" xfId="0" applyAlignment="1" applyProtection="1">
      <alignment wrapText="1"/>
      <protection locked="0"/>
    </xf>
    <xf numFmtId="43" fontId="8" fillId="13" borderId="11" xfId="1" applyFont="1" applyFill="1" applyBorder="1" applyProtection="1"/>
    <xf numFmtId="43" fontId="0" fillId="13" borderId="25" xfId="1" applyFont="1" applyFill="1" applyBorder="1" applyProtection="1"/>
    <xf numFmtId="43" fontId="3" fillId="13" borderId="23" xfId="1" applyFont="1" applyFill="1" applyBorder="1" applyProtection="1"/>
    <xf numFmtId="43" fontId="0" fillId="13" borderId="23" xfId="1" applyFont="1" applyFill="1" applyBorder="1" applyProtection="1"/>
    <xf numFmtId="43" fontId="0" fillId="13" borderId="11" xfId="1" applyFont="1" applyFill="1" applyBorder="1" applyProtection="1"/>
    <xf numFmtId="44" fontId="0" fillId="13" borderId="23" xfId="2" applyFont="1" applyFill="1" applyBorder="1" applyProtection="1"/>
    <xf numFmtId="44" fontId="0" fillId="13" borderId="13" xfId="2" applyFont="1" applyFill="1" applyBorder="1" applyProtection="1"/>
    <xf numFmtId="10" fontId="2" fillId="15" borderId="2" xfId="7" applyNumberFormat="1" applyFill="1" applyBorder="1" applyProtection="1"/>
    <xf numFmtId="43" fontId="3" fillId="12" borderId="3" xfId="1" applyFont="1" applyFill="1" applyBorder="1" applyProtection="1"/>
    <xf numFmtId="43" fontId="2" fillId="12" borderId="3" xfId="1" applyFill="1" applyBorder="1" applyProtection="1">
      <protection locked="0"/>
    </xf>
    <xf numFmtId="43" fontId="3" fillId="12" borderId="27" xfId="1" applyFont="1" applyFill="1" applyBorder="1" applyProtection="1"/>
    <xf numFmtId="43" fontId="2" fillId="12" borderId="30" xfId="1" applyFill="1" applyBorder="1" applyProtection="1"/>
    <xf numFmtId="43" fontId="0" fillId="12" borderId="3" xfId="1" applyFont="1" applyFill="1" applyBorder="1" applyAlignment="1" applyProtection="1">
      <alignment horizontal="center" vertical="top" wrapText="1"/>
      <protection locked="0"/>
    </xf>
    <xf numFmtId="164" fontId="0" fillId="12" borderId="3" xfId="1" applyNumberFormat="1" applyFont="1" applyFill="1" applyBorder="1" applyProtection="1"/>
    <xf numFmtId="43" fontId="3" fillId="0" borderId="3" xfId="1" applyFont="1" applyFill="1" applyBorder="1" applyAlignment="1" applyProtection="1">
      <alignment horizontal="centerContinuous"/>
      <protection locked="0"/>
    </xf>
    <xf numFmtId="164" fontId="3" fillId="12" borderId="4" xfId="1" applyNumberFormat="1" applyFont="1" applyFill="1" applyBorder="1" applyAlignment="1" applyProtection="1">
      <alignment horizontal="centerContinuous"/>
      <protection locked="0"/>
    </xf>
    <xf numFmtId="164" fontId="3" fillId="12" borderId="5" xfId="1" applyNumberFormat="1" applyFont="1" applyFill="1" applyBorder="1" applyAlignment="1" applyProtection="1">
      <alignment horizontal="centerContinuous"/>
      <protection locked="0"/>
    </xf>
    <xf numFmtId="164" fontId="3" fillId="4" borderId="4" xfId="1" applyNumberFormat="1" applyFont="1" applyFill="1" applyBorder="1" applyAlignment="1" applyProtection="1">
      <alignment horizontal="centerContinuous"/>
      <protection locked="0"/>
    </xf>
    <xf numFmtId="164" fontId="3" fillId="4" borderId="5" xfId="1" applyNumberFormat="1" applyFont="1" applyFill="1" applyBorder="1" applyAlignment="1" applyProtection="1">
      <alignment horizontal="centerContinuous"/>
      <protection locked="0"/>
    </xf>
    <xf numFmtId="49" fontId="4" fillId="0" borderId="3" xfId="1" applyNumberFormat="1" applyFont="1" applyFill="1" applyBorder="1" applyAlignment="1" applyProtection="1">
      <alignment vertical="top"/>
      <protection locked="0"/>
    </xf>
    <xf numFmtId="49" fontId="2" fillId="0" borderId="3" xfId="1" applyNumberFormat="1" applyFont="1" applyBorder="1" applyAlignment="1" applyProtection="1">
      <alignment wrapText="1"/>
      <protection locked="0"/>
    </xf>
    <xf numFmtId="49" fontId="13" fillId="0" borderId="38" xfId="1" applyNumberFormat="1" applyFont="1" applyFill="1" applyBorder="1" applyAlignment="1" applyProtection="1">
      <alignment horizontal="centerContinuous" vertical="top" wrapText="1"/>
      <protection locked="0"/>
    </xf>
    <xf numFmtId="49" fontId="13" fillId="0" borderId="32" xfId="1" applyNumberFormat="1" applyFont="1" applyFill="1" applyBorder="1" applyAlignment="1" applyProtection="1">
      <alignment horizontal="centerContinuous" vertical="top" wrapText="1"/>
      <protection locked="0"/>
    </xf>
    <xf numFmtId="49" fontId="0" fillId="0" borderId="3" xfId="1" applyNumberFormat="1" applyFont="1" applyBorder="1" applyAlignment="1" applyProtection="1">
      <alignment horizontal="centerContinuous" vertical="top" wrapText="1"/>
      <protection locked="0"/>
    </xf>
    <xf numFmtId="49" fontId="2" fillId="0" borderId="3" xfId="1" applyNumberFormat="1" applyFont="1" applyBorder="1" applyAlignment="1" applyProtection="1">
      <alignment horizontal="centerContinuous" vertical="top" wrapText="1"/>
      <protection locked="0"/>
    </xf>
    <xf numFmtId="49" fontId="3" fillId="2" borderId="3" xfId="1" applyNumberFormat="1" applyFont="1" applyFill="1" applyBorder="1" applyAlignment="1" applyProtection="1">
      <alignment horizontal="centerContinuous" vertical="top"/>
      <protection locked="0"/>
    </xf>
    <xf numFmtId="43" fontId="2" fillId="2" borderId="3" xfId="1" applyFill="1" applyBorder="1" applyAlignment="1" applyProtection="1">
      <alignment horizontal="centerContinuous" vertical="top"/>
      <protection locked="0"/>
    </xf>
    <xf numFmtId="43" fontId="2" fillId="0" borderId="3" xfId="1" applyFill="1" applyBorder="1" applyAlignment="1" applyProtection="1">
      <alignment horizontal="centerContinuous" vertical="top"/>
      <protection locked="0"/>
    </xf>
    <xf numFmtId="49" fontId="3" fillId="7" borderId="3" xfId="1" applyNumberFormat="1" applyFont="1" applyFill="1" applyBorder="1" applyAlignment="1" applyProtection="1">
      <alignment horizontal="centerContinuous"/>
      <protection locked="0"/>
    </xf>
    <xf numFmtId="49" fontId="2" fillId="0" borderId="3" xfId="1" applyNumberFormat="1" applyFont="1" applyFill="1" applyBorder="1" applyAlignment="1" applyProtection="1">
      <alignment horizontal="centerContinuous" vertical="top" wrapText="1"/>
      <protection locked="0"/>
    </xf>
    <xf numFmtId="43" fontId="3" fillId="0" borderId="0" xfId="1" applyFont="1" applyFill="1" applyProtection="1">
      <protection locked="0"/>
    </xf>
    <xf numFmtId="43" fontId="16" fillId="10" borderId="7" xfId="1" applyFont="1" applyFill="1" applyBorder="1" applyAlignment="1" applyProtection="1">
      <alignment horizontal="centerContinuous"/>
      <protection locked="0"/>
    </xf>
    <xf numFmtId="49" fontId="13" fillId="14" borderId="31" xfId="1" applyNumberFormat="1" applyFont="1" applyFill="1" applyBorder="1" applyAlignment="1" applyProtection="1">
      <alignment horizontal="centerContinuous" vertical="top"/>
      <protection locked="0"/>
    </xf>
    <xf numFmtId="49" fontId="13" fillId="14" borderId="32" xfId="1" applyNumberFormat="1" applyFont="1" applyFill="1" applyBorder="1" applyAlignment="1" applyProtection="1">
      <alignment horizontal="centerContinuous" vertical="top"/>
      <protection locked="0"/>
    </xf>
    <xf numFmtId="49" fontId="3" fillId="0" borderId="0" xfId="1" applyNumberFormat="1" applyFont="1" applyAlignment="1" applyProtection="1">
      <protection locked="0"/>
    </xf>
    <xf numFmtId="43" fontId="0" fillId="0" borderId="0" xfId="1" applyFont="1" applyAlignment="1" applyProtection="1">
      <alignment horizontal="left" vertical="top" wrapText="1"/>
      <protection locked="0"/>
    </xf>
    <xf numFmtId="49" fontId="3" fillId="2" borderId="3" xfId="1" applyNumberFormat="1" applyFont="1" applyFill="1" applyBorder="1" applyAlignment="1" applyProtection="1">
      <alignment horizontal="centerContinuous"/>
      <protection locked="0"/>
    </xf>
    <xf numFmtId="165" fontId="0" fillId="2" borderId="3" xfId="1" applyNumberFormat="1" applyFont="1" applyFill="1" applyBorder="1" applyAlignment="1" applyProtection="1">
      <alignment horizontal="centerContinuous"/>
      <protection locked="0"/>
    </xf>
    <xf numFmtId="43" fontId="18" fillId="9" borderId="0" xfId="1" applyFont="1" applyFill="1" applyAlignment="1" applyProtection="1">
      <alignment wrapText="1"/>
      <protection locked="0"/>
    </xf>
    <xf numFmtId="49" fontId="3" fillId="9" borderId="12" xfId="1" applyNumberFormat="1" applyFont="1" applyFill="1" applyBorder="1" applyAlignment="1" applyProtection="1">
      <alignment vertical="top"/>
      <protection locked="0"/>
    </xf>
    <xf numFmtId="49" fontId="4" fillId="9" borderId="3" xfId="1" applyNumberFormat="1" applyFont="1" applyFill="1" applyBorder="1" applyAlignment="1" applyProtection="1">
      <alignment vertical="top"/>
      <protection locked="0"/>
    </xf>
    <xf numFmtId="49" fontId="0" fillId="17" borderId="3" xfId="1" applyNumberFormat="1" applyFont="1" applyFill="1" applyBorder="1" applyAlignment="1" applyProtection="1">
      <alignment wrapText="1"/>
      <protection locked="0"/>
    </xf>
    <xf numFmtId="43" fontId="0" fillId="16" borderId="3" xfId="1" applyFont="1" applyFill="1" applyBorder="1" applyAlignment="1" applyProtection="1">
      <alignment horizontal="center" vertical="top" wrapText="1"/>
      <protection locked="0"/>
    </xf>
    <xf numFmtId="43" fontId="2" fillId="16" borderId="3" xfId="1" applyFill="1" applyBorder="1" applyProtection="1">
      <protection locked="0"/>
    </xf>
    <xf numFmtId="43" fontId="3" fillId="16" borderId="3" xfId="1" applyFont="1" applyFill="1" applyBorder="1" applyAlignment="1" applyProtection="1"/>
    <xf numFmtId="43" fontId="3" fillId="16" borderId="27" xfId="1" applyFont="1" applyFill="1" applyBorder="1" applyAlignment="1" applyProtection="1"/>
    <xf numFmtId="43" fontId="3" fillId="16" borderId="29" xfId="1" applyFont="1" applyFill="1" applyBorder="1" applyAlignment="1" applyProtection="1"/>
    <xf numFmtId="43" fontId="3" fillId="18" borderId="3" xfId="1" applyFont="1" applyFill="1" applyBorder="1" applyProtection="1"/>
    <xf numFmtId="43" fontId="0" fillId="4" borderId="3" xfId="1" applyFont="1" applyFill="1" applyBorder="1" applyAlignment="1" applyProtection="1">
      <alignment horizontal="center" vertical="top" wrapText="1"/>
      <protection locked="0"/>
    </xf>
    <xf numFmtId="43" fontId="2" fillId="4" borderId="3" xfId="1" applyFill="1" applyBorder="1" applyProtection="1">
      <protection locked="0"/>
    </xf>
    <xf numFmtId="43" fontId="2" fillId="4" borderId="3" xfId="1" applyFont="1" applyFill="1" applyBorder="1" applyProtection="1">
      <protection locked="0"/>
    </xf>
    <xf numFmtId="43" fontId="3" fillId="4" borderId="3" xfId="1" applyFont="1" applyFill="1" applyBorder="1" applyAlignment="1" applyProtection="1"/>
    <xf numFmtId="43" fontId="3" fillId="4" borderId="27" xfId="1" applyFont="1" applyFill="1" applyBorder="1" applyAlignment="1" applyProtection="1"/>
    <xf numFmtId="43" fontId="3" fillId="4" borderId="21" xfId="1" applyFont="1" applyFill="1" applyBorder="1" applyAlignment="1" applyProtection="1"/>
    <xf numFmtId="43" fontId="3" fillId="16" borderId="7" xfId="1" applyFont="1" applyFill="1" applyBorder="1" applyAlignment="1" applyProtection="1">
      <alignment horizontal="center" vertical="top" wrapText="1"/>
      <protection locked="0"/>
    </xf>
    <xf numFmtId="164" fontId="0" fillId="19" borderId="3" xfId="1" applyNumberFormat="1" applyFont="1" applyFill="1" applyBorder="1" applyProtection="1"/>
    <xf numFmtId="164" fontId="0" fillId="16" borderId="3" xfId="1" applyNumberFormat="1" applyFont="1" applyFill="1" applyBorder="1" applyProtection="1"/>
    <xf numFmtId="164" fontId="3" fillId="16" borderId="4" xfId="1" applyNumberFormat="1" applyFont="1" applyFill="1" applyBorder="1" applyAlignment="1" applyProtection="1">
      <alignment horizontal="centerContinuous"/>
      <protection locked="0"/>
    </xf>
    <xf numFmtId="164" fontId="3" fillId="16" borderId="5" xfId="1" applyNumberFormat="1" applyFont="1" applyFill="1" applyBorder="1" applyAlignment="1" applyProtection="1">
      <alignment horizontal="centerContinuous"/>
      <protection locked="0"/>
    </xf>
    <xf numFmtId="165" fontId="0" fillId="20" borderId="0" xfId="1" applyNumberFormat="1" applyFont="1" applyFill="1" applyProtection="1"/>
    <xf numFmtId="165" fontId="0" fillId="20" borderId="3" xfId="1" applyNumberFormat="1" applyFont="1" applyFill="1" applyBorder="1" applyProtection="1">
      <protection locked="0"/>
    </xf>
    <xf numFmtId="10" fontId="0" fillId="19" borderId="3" xfId="7" applyNumberFormat="1" applyFont="1" applyFill="1" applyBorder="1" applyAlignment="1" applyProtection="1">
      <alignment wrapText="1"/>
      <protection locked="0"/>
    </xf>
    <xf numFmtId="165" fontId="0" fillId="19" borderId="3" xfId="1" applyNumberFormat="1" applyFont="1" applyFill="1" applyBorder="1" applyAlignment="1" applyProtection="1">
      <alignment wrapText="1"/>
      <protection locked="0"/>
    </xf>
    <xf numFmtId="165" fontId="3" fillId="8" borderId="3" xfId="1" applyNumberFormat="1" applyFont="1" applyFill="1" applyBorder="1" applyAlignment="1" applyProtection="1">
      <alignment horizontal="center" wrapText="1"/>
      <protection locked="0"/>
    </xf>
    <xf numFmtId="165" fontId="3" fillId="17" borderId="3" xfId="1" applyNumberFormat="1" applyFont="1" applyFill="1" applyBorder="1" applyAlignment="1" applyProtection="1">
      <alignment horizontal="center" wrapText="1"/>
      <protection locked="0"/>
    </xf>
    <xf numFmtId="49" fontId="4" fillId="0" borderId="31" xfId="1" applyNumberFormat="1" applyFont="1" applyFill="1" applyBorder="1" applyAlignment="1" applyProtection="1">
      <alignment horizontal="centerContinuous" vertical="top" wrapText="1"/>
      <protection locked="0"/>
    </xf>
    <xf numFmtId="49" fontId="3" fillId="0" borderId="0" xfId="1" applyNumberFormat="1" applyFont="1" applyFill="1" applyAlignment="1" applyProtection="1">
      <alignment horizontal="center"/>
      <protection locked="0"/>
    </xf>
    <xf numFmtId="49" fontId="13" fillId="0" borderId="0" xfId="1" applyNumberFormat="1" applyFont="1" applyFill="1" applyBorder="1" applyAlignment="1" applyProtection="1">
      <alignment horizontal="center" vertical="top"/>
      <protection locked="0"/>
    </xf>
    <xf numFmtId="164" fontId="0" fillId="2" borderId="0" xfId="1" applyNumberFormat="1" applyFont="1" applyFill="1" applyAlignment="1" applyProtection="1">
      <alignment horizontal="center"/>
      <protection locked="0"/>
    </xf>
    <xf numFmtId="49" fontId="4" fillId="9" borderId="3" xfId="1" applyNumberFormat="1" applyFont="1" applyFill="1" applyBorder="1" applyAlignment="1" applyProtection="1">
      <alignment vertical="top"/>
    </xf>
    <xf numFmtId="49" fontId="0" fillId="0" borderId="0" xfId="1" applyNumberFormat="1" applyFont="1" applyAlignment="1" applyProtection="1">
      <alignment horizontal="left"/>
      <protection locked="0"/>
    </xf>
    <xf numFmtId="49" fontId="3" fillId="0" borderId="0" xfId="1" applyNumberFormat="1" applyFont="1" applyFill="1" applyAlignment="1" applyProtection="1">
      <alignment horizontal="centerContinuous"/>
      <protection locked="0"/>
    </xf>
    <xf numFmtId="43" fontId="0" fillId="0" borderId="0" xfId="1" applyFont="1" applyAlignment="1" applyProtection="1">
      <alignment horizontal="centerContinuous"/>
      <protection locked="0"/>
    </xf>
    <xf numFmtId="49" fontId="13" fillId="9" borderId="3" xfId="1" applyNumberFormat="1" applyFont="1" applyFill="1" applyBorder="1" applyAlignment="1" applyProtection="1">
      <alignment horizontal="center" vertical="top"/>
    </xf>
    <xf numFmtId="49" fontId="12" fillId="5" borderId="31" xfId="1" applyNumberFormat="1" applyFont="1" applyFill="1" applyBorder="1" applyAlignment="1" applyProtection="1">
      <alignment horizontal="centerContinuous" vertical="top"/>
      <protection locked="0"/>
    </xf>
    <xf numFmtId="49" fontId="12" fillId="5" borderId="32" xfId="1" applyNumberFormat="1" applyFont="1" applyFill="1" applyBorder="1" applyAlignment="1" applyProtection="1">
      <alignment horizontal="centerContinuous" vertical="top"/>
      <protection locked="0"/>
    </xf>
    <xf numFmtId="49" fontId="3" fillId="5" borderId="31" xfId="1" applyNumberFormat="1" applyFont="1" applyFill="1" applyBorder="1" applyAlignment="1" applyProtection="1">
      <alignment horizontal="centerContinuous" vertical="top"/>
      <protection locked="0"/>
    </xf>
    <xf numFmtId="49" fontId="3" fillId="5" borderId="32" xfId="1" applyNumberFormat="1" applyFont="1" applyFill="1" applyBorder="1" applyAlignment="1" applyProtection="1">
      <alignment horizontal="centerContinuous" vertical="top"/>
      <protection locked="0"/>
    </xf>
    <xf numFmtId="49" fontId="13" fillId="15" borderId="3" xfId="1" applyNumberFormat="1" applyFont="1" applyFill="1" applyBorder="1" applyAlignment="1" applyProtection="1">
      <alignment vertical="top" wrapText="1"/>
      <protection locked="0"/>
    </xf>
    <xf numFmtId="43" fontId="3" fillId="21" borderId="3" xfId="1" applyFont="1" applyFill="1" applyBorder="1" applyAlignment="1" applyProtection="1">
      <alignment horizontal="left" vertical="center" wrapText="1"/>
      <protection locked="0"/>
    </xf>
    <xf numFmtId="49" fontId="0" fillId="0" borderId="34" xfId="1" applyNumberFormat="1" applyFont="1" applyFill="1" applyBorder="1" applyAlignment="1" applyProtection="1">
      <alignment vertical="top"/>
      <protection locked="0"/>
    </xf>
    <xf numFmtId="49" fontId="3" fillId="15" borderId="0" xfId="1" applyNumberFormat="1" applyFont="1" applyFill="1" applyAlignment="1" applyProtection="1">
      <alignment horizontal="center"/>
    </xf>
    <xf numFmtId="164" fontId="0" fillId="22" borderId="3" xfId="1" applyNumberFormat="1" applyFont="1" applyFill="1" applyBorder="1" applyProtection="1">
      <protection locked="0"/>
    </xf>
    <xf numFmtId="49" fontId="3" fillId="17" borderId="3" xfId="1" applyNumberFormat="1" applyFont="1" applyFill="1" applyBorder="1" applyAlignment="1" applyProtection="1">
      <alignment horizontal="centerContinuous" wrapText="1"/>
      <protection locked="0"/>
    </xf>
    <xf numFmtId="49" fontId="2" fillId="0" borderId="0" xfId="1" applyNumberFormat="1" applyFont="1" applyBorder="1" applyAlignment="1" applyProtection="1">
      <alignment wrapText="1"/>
      <protection locked="0"/>
    </xf>
    <xf numFmtId="49" fontId="2" fillId="0" borderId="26" xfId="1" applyNumberFormat="1" applyFont="1" applyBorder="1" applyAlignment="1" applyProtection="1">
      <alignment wrapText="1"/>
      <protection locked="0"/>
    </xf>
    <xf numFmtId="49" fontId="3" fillId="0" borderId="33" xfId="1" applyNumberFormat="1" applyFont="1" applyBorder="1" applyAlignment="1" applyProtection="1">
      <alignment vertical="top" wrapText="1"/>
      <protection locked="0"/>
    </xf>
    <xf numFmtId="49" fontId="2" fillId="0" borderId="33" xfId="1" applyNumberFormat="1" applyFont="1" applyFill="1" applyBorder="1" applyAlignment="1" applyProtection="1">
      <alignment wrapText="1"/>
      <protection locked="0"/>
    </xf>
    <xf numFmtId="43" fontId="2" fillId="0" borderId="3" xfId="1" applyBorder="1" applyProtection="1"/>
    <xf numFmtId="43" fontId="2" fillId="0" borderId="0" xfId="1" applyProtection="1"/>
    <xf numFmtId="43" fontId="0" fillId="3" borderId="3" xfId="1" applyFont="1" applyFill="1" applyBorder="1" applyAlignment="1" applyProtection="1">
      <alignment horizontal="center" vertical="top" wrapText="1"/>
      <protection locked="0"/>
    </xf>
    <xf numFmtId="49" fontId="0" fillId="0" borderId="26" xfId="1" applyNumberFormat="1" applyFont="1" applyBorder="1" applyAlignment="1" applyProtection="1">
      <alignment horizontal="center" wrapText="1"/>
      <protection locked="0"/>
    </xf>
    <xf numFmtId="164" fontId="0" fillId="19" borderId="26" xfId="1" applyNumberFormat="1" applyFont="1" applyFill="1" applyBorder="1" applyAlignment="1" applyProtection="1">
      <alignment horizontal="center"/>
      <protection locked="0"/>
    </xf>
    <xf numFmtId="164" fontId="0" fillId="16" borderId="26" xfId="1" applyNumberFormat="1" applyFont="1" applyFill="1" applyBorder="1" applyAlignment="1" applyProtection="1">
      <alignment horizontal="center"/>
      <protection locked="0"/>
    </xf>
    <xf numFmtId="164" fontId="0" fillId="12" borderId="26" xfId="1" applyNumberFormat="1" applyFont="1" applyFill="1" applyBorder="1" applyAlignment="1" applyProtection="1">
      <alignment horizontal="center"/>
      <protection locked="0"/>
    </xf>
    <xf numFmtId="164" fontId="0" fillId="4" borderId="26" xfId="1" applyNumberFormat="1" applyFont="1" applyFill="1" applyBorder="1" applyAlignment="1" applyProtection="1">
      <alignment horizontal="center"/>
      <protection locked="0"/>
    </xf>
    <xf numFmtId="164" fontId="0" fillId="0" borderId="26" xfId="1" applyNumberFormat="1" applyFont="1" applyBorder="1" applyAlignment="1" applyProtection="1">
      <alignment horizontal="center"/>
      <protection locked="0"/>
    </xf>
    <xf numFmtId="49" fontId="3" fillId="7" borderId="3" xfId="1" applyNumberFormat="1" applyFont="1" applyFill="1" applyBorder="1" applyAlignment="1" applyProtection="1">
      <alignment horizontal="centerContinuous" wrapText="1"/>
      <protection locked="0"/>
    </xf>
    <xf numFmtId="49" fontId="0" fillId="3" borderId="3" xfId="1" applyNumberFormat="1" applyFont="1" applyFill="1" applyBorder="1" applyAlignment="1" applyProtection="1">
      <alignment horizontal="centerContinuous" vertical="top" wrapText="1"/>
      <protection locked="0"/>
    </xf>
    <xf numFmtId="49" fontId="2" fillId="3" borderId="3" xfId="1" applyNumberFormat="1" applyFont="1" applyFill="1" applyBorder="1" applyAlignment="1" applyProtection="1">
      <alignment horizontal="centerContinuous" vertical="top" wrapText="1"/>
      <protection locked="0"/>
    </xf>
    <xf numFmtId="49" fontId="3" fillId="19" borderId="0" xfId="1" applyNumberFormat="1" applyFont="1" applyFill="1" applyAlignment="1" applyProtection="1">
      <alignment horizontal="center"/>
      <protection locked="0"/>
    </xf>
    <xf numFmtId="49" fontId="4" fillId="0" borderId="31" xfId="1" applyNumberFormat="1" applyFont="1" applyFill="1" applyBorder="1" applyAlignment="1" applyProtection="1">
      <alignment horizontal="centerContinuous" vertical="top" wrapText="1"/>
    </xf>
    <xf numFmtId="165" fontId="0" fillId="0" borderId="3" xfId="1" applyNumberFormat="1" applyFont="1" applyBorder="1" applyAlignment="1" applyProtection="1">
      <alignment horizontal="centerContinuous"/>
      <protection locked="0"/>
    </xf>
    <xf numFmtId="43" fontId="0" fillId="0" borderId="3" xfId="1" applyFont="1" applyBorder="1" applyAlignment="1" applyProtection="1">
      <alignment horizontal="centerContinuous"/>
      <protection locked="0"/>
    </xf>
    <xf numFmtId="165" fontId="3" fillId="0" borderId="0" xfId="1" applyNumberFormat="1" applyFont="1" applyBorder="1" applyAlignment="1" applyProtection="1">
      <alignment horizontal="left" wrapText="1"/>
      <protection locked="0"/>
    </xf>
    <xf numFmtId="165" fontId="0" fillId="0" borderId="0" xfId="1" applyNumberFormat="1" applyFont="1" applyBorder="1" applyProtection="1">
      <protection locked="0"/>
    </xf>
    <xf numFmtId="165" fontId="0" fillId="0" borderId="3" xfId="1" applyNumberFormat="1" applyFont="1" applyBorder="1" applyAlignment="1" applyProtection="1">
      <alignment horizontal="center" vertical="top" wrapText="1"/>
      <protection locked="0"/>
    </xf>
    <xf numFmtId="49" fontId="3" fillId="0" borderId="0" xfId="1" applyNumberFormat="1" applyFont="1" applyAlignment="1" applyProtection="1">
      <alignment horizontal="centerContinuous"/>
      <protection locked="0"/>
    </xf>
    <xf numFmtId="165" fontId="3" fillId="19" borderId="0" xfId="1" applyNumberFormat="1" applyFont="1" applyFill="1" applyProtection="1"/>
    <xf numFmtId="49" fontId="4" fillId="9" borderId="3" xfId="1" applyNumberFormat="1" applyFont="1" applyFill="1" applyBorder="1" applyAlignment="1" applyProtection="1">
      <alignment vertical="top" wrapText="1"/>
    </xf>
    <xf numFmtId="49" fontId="3" fillId="0" borderId="3" xfId="1" applyNumberFormat="1" applyFont="1" applyBorder="1" applyAlignment="1" applyProtection="1">
      <alignment horizontal="left" vertical="top" wrapText="1"/>
    </xf>
    <xf numFmtId="44" fontId="0" fillId="13" borderId="35" xfId="2" applyFont="1" applyFill="1" applyBorder="1" applyProtection="1"/>
    <xf numFmtId="44" fontId="0" fillId="13" borderId="11" xfId="7" applyNumberFormat="1" applyFont="1" applyFill="1" applyBorder="1" applyProtection="1"/>
    <xf numFmtId="44" fontId="3" fillId="13" borderId="37" xfId="2" applyFont="1" applyFill="1" applyBorder="1" applyProtection="1"/>
    <xf numFmtId="44" fontId="0" fillId="0" borderId="0" xfId="1" applyNumberFormat="1" applyFont="1" applyProtection="1">
      <protection locked="0"/>
    </xf>
    <xf numFmtId="44" fontId="3" fillId="13" borderId="13" xfId="2" applyFont="1" applyFill="1" applyBorder="1" applyProtection="1"/>
    <xf numFmtId="44" fontId="3" fillId="0" borderId="0" xfId="1" applyNumberFormat="1" applyFont="1" applyBorder="1" applyProtection="1">
      <protection locked="0"/>
    </xf>
    <xf numFmtId="44" fontId="3" fillId="0" borderId="0" xfId="1" applyNumberFormat="1" applyFont="1" applyAlignment="1" applyProtection="1">
      <alignment horizontal="center"/>
      <protection locked="0"/>
    </xf>
    <xf numFmtId="44" fontId="5" fillId="0" borderId="0" xfId="1" applyNumberFormat="1" applyFont="1" applyFill="1" applyAlignment="1" applyProtection="1">
      <alignment horizontal="center"/>
      <protection locked="0"/>
    </xf>
    <xf numFmtId="44" fontId="0" fillId="13" borderId="3" xfId="1" applyNumberFormat="1" applyFont="1" applyFill="1" applyBorder="1" applyProtection="1"/>
    <xf numFmtId="44" fontId="0" fillId="13" borderId="3" xfId="7" applyNumberFormat="1" applyFont="1" applyFill="1" applyBorder="1" applyProtection="1"/>
    <xf numFmtId="43" fontId="3" fillId="3" borderId="3" xfId="1" applyFont="1" applyFill="1" applyBorder="1" applyAlignment="1" applyProtection="1">
      <alignment horizontal="centerContinuous"/>
      <protection locked="0"/>
    </xf>
    <xf numFmtId="43" fontId="3" fillId="3" borderId="3" xfId="1" applyFont="1" applyFill="1" applyBorder="1" applyAlignment="1" applyProtection="1">
      <alignment horizontal="center" vertical="top" wrapText="1"/>
      <protection locked="0"/>
    </xf>
    <xf numFmtId="43" fontId="3" fillId="3" borderId="0" xfId="1" applyFont="1" applyFill="1" applyBorder="1" applyAlignment="1" applyProtection="1">
      <alignment horizontal="left"/>
      <protection locked="0"/>
    </xf>
    <xf numFmtId="49" fontId="7" fillId="0" borderId="3" xfId="1" applyNumberFormat="1" applyFont="1" applyFill="1" applyBorder="1" applyAlignment="1" applyProtection="1">
      <alignment horizontal="center"/>
      <protection locked="0"/>
    </xf>
    <xf numFmtId="43" fontId="3" fillId="0" borderId="19" xfId="1" applyFont="1" applyBorder="1" applyAlignment="1" applyProtection="1">
      <alignment horizontal="right"/>
      <protection locked="0"/>
    </xf>
    <xf numFmtId="43" fontId="3" fillId="0" borderId="1" xfId="1" applyFont="1" applyBorder="1" applyAlignment="1" applyProtection="1">
      <alignment horizontal="right"/>
      <protection locked="0"/>
    </xf>
    <xf numFmtId="43" fontId="3" fillId="0" borderId="20" xfId="1" applyFont="1" applyBorder="1" applyAlignment="1" applyProtection="1">
      <alignment horizontal="right"/>
      <protection locked="0"/>
    </xf>
    <xf numFmtId="43" fontId="3" fillId="0" borderId="12" xfId="1" applyFont="1" applyBorder="1" applyAlignment="1" applyProtection="1">
      <alignment horizontal="right"/>
      <protection locked="0"/>
    </xf>
    <xf numFmtId="43" fontId="3" fillId="0" borderId="28" xfId="1" applyFont="1" applyBorder="1" applyAlignment="1" applyProtection="1">
      <alignment horizontal="right"/>
      <protection locked="0"/>
    </xf>
    <xf numFmtId="43" fontId="3" fillId="0" borderId="13" xfId="1" applyFont="1" applyBorder="1" applyAlignment="1" applyProtection="1">
      <alignment horizontal="right"/>
      <protection locked="0"/>
    </xf>
    <xf numFmtId="49" fontId="0" fillId="0" borderId="0" xfId="1" applyNumberFormat="1" applyFont="1" applyAlignment="1" applyProtection="1">
      <alignment horizontal="left"/>
      <protection locked="0"/>
    </xf>
    <xf numFmtId="49" fontId="0" fillId="0" borderId="6" xfId="1" applyNumberFormat="1" applyFont="1" applyBorder="1" applyAlignment="1" applyProtection="1">
      <alignment horizontal="left"/>
      <protection locked="0"/>
    </xf>
    <xf numFmtId="49" fontId="0" fillId="0" borderId="0" xfId="1" applyNumberFormat="1" applyFont="1" applyAlignment="1" applyProtection="1">
      <alignment wrapText="1"/>
      <protection locked="0"/>
    </xf>
    <xf numFmtId="164" fontId="3" fillId="19" borderId="4" xfId="1" applyNumberFormat="1" applyFont="1" applyFill="1" applyBorder="1" applyAlignment="1" applyProtection="1">
      <alignment horizontal="center"/>
      <protection locked="0"/>
    </xf>
    <xf numFmtId="164" fontId="3" fillId="19" borderId="5" xfId="1" applyNumberFormat="1" applyFont="1" applyFill="1" applyBorder="1" applyAlignment="1" applyProtection="1">
      <alignment horizontal="center"/>
      <protection locked="0"/>
    </xf>
    <xf numFmtId="49" fontId="3" fillId="0" borderId="3" xfId="1" applyNumberFormat="1" applyFont="1" applyBorder="1" applyAlignment="1" applyProtection="1">
      <alignment horizontal="center" wrapText="1"/>
      <protection locked="0"/>
    </xf>
    <xf numFmtId="164" fontId="3" fillId="0" borderId="3" xfId="1" applyNumberFormat="1" applyFont="1" applyBorder="1" applyAlignment="1" applyProtection="1">
      <alignment horizontal="center" wrapText="1"/>
      <protection locked="0"/>
    </xf>
    <xf numFmtId="165" fontId="3" fillId="0" borderId="0" xfId="1" applyNumberFormat="1" applyFont="1" applyFill="1" applyAlignment="1" applyProtection="1">
      <alignment horizontal="center"/>
      <protection locked="0"/>
    </xf>
    <xf numFmtId="164" fontId="3" fillId="6" borderId="3" xfId="1" applyNumberFormat="1" applyFont="1" applyFill="1" applyBorder="1" applyAlignment="1" applyProtection="1">
      <alignment horizontal="center" wrapText="1"/>
      <protection locked="0"/>
    </xf>
    <xf numFmtId="165" fontId="3" fillId="7" borderId="3" xfId="1" applyNumberFormat="1" applyFont="1" applyFill="1" applyBorder="1" applyAlignment="1" applyProtection="1">
      <alignment horizontal="center"/>
      <protection locked="0"/>
    </xf>
    <xf numFmtId="165" fontId="3" fillId="0" borderId="0" xfId="1" applyNumberFormat="1" applyFont="1" applyAlignment="1" applyProtection="1">
      <alignment horizontal="left" wrapText="1"/>
      <protection locked="0"/>
    </xf>
    <xf numFmtId="43" fontId="3" fillId="7" borderId="3" xfId="1" applyFont="1" applyFill="1" applyBorder="1" applyAlignment="1" applyProtection="1">
      <alignment horizontal="center"/>
      <protection locked="0"/>
    </xf>
  </cellXfs>
  <cellStyles count="8">
    <cellStyle name="Comma" xfId="1" builtinId="3"/>
    <cellStyle name="Currency" xfId="2" builtinId="4"/>
    <cellStyle name="Normal" xfId="0" builtinId="0"/>
    <cellStyle name="Normal 2" xfId="3" xr:uid="{00000000-0005-0000-0000-000003000000}"/>
    <cellStyle name="Normal 2 2" xfId="4" xr:uid="{00000000-0005-0000-0000-000004000000}"/>
    <cellStyle name="Normal 2 3" xfId="5" xr:uid="{00000000-0005-0000-0000-000005000000}"/>
    <cellStyle name="Normal 3" xfId="6" xr:uid="{00000000-0005-0000-0000-000006000000}"/>
    <cellStyle name="Percent" xfId="7" builtinId="5"/>
  </cellStyles>
  <dxfs count="41">
    <dxf>
      <fill>
        <patternFill>
          <bgColor theme="7"/>
        </patternFill>
      </fill>
    </dxf>
    <dxf>
      <fill>
        <patternFill>
          <bgColor theme="8"/>
        </patternFill>
      </fill>
    </dxf>
    <dxf>
      <fill>
        <patternFill>
          <bgColor theme="5" tint="0.39994506668294322"/>
        </patternFill>
      </fill>
    </dxf>
    <dxf>
      <fill>
        <patternFill>
          <bgColor theme="6" tint="0.59996337778862885"/>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4" tint="0.79998168889431442"/>
        </patternFill>
      </fill>
    </dxf>
    <dxf>
      <fill>
        <patternFill>
          <bgColor theme="7"/>
        </patternFill>
      </fill>
    </dxf>
    <dxf>
      <fill>
        <patternFill>
          <bgColor theme="8"/>
        </patternFill>
      </fill>
    </dxf>
    <dxf>
      <fill>
        <patternFill>
          <bgColor theme="5" tint="0.39994506668294322"/>
        </patternFill>
      </fill>
    </dxf>
    <dxf>
      <fill>
        <patternFill>
          <bgColor theme="6" tint="0.59996337778862885"/>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4" tint="0.79998168889431442"/>
        </patternFill>
      </fill>
    </dxf>
    <dxf>
      <fill>
        <patternFill>
          <bgColor theme="7"/>
        </patternFill>
      </fill>
    </dxf>
    <dxf>
      <fill>
        <patternFill>
          <bgColor theme="8"/>
        </patternFill>
      </fill>
    </dxf>
    <dxf>
      <fill>
        <patternFill>
          <bgColor theme="5" tint="0.39994506668294322"/>
        </patternFill>
      </fill>
    </dxf>
    <dxf>
      <fill>
        <patternFill>
          <bgColor theme="6" tint="0.59996337778862885"/>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4" tint="0.79998168889431442"/>
        </patternFill>
      </fill>
    </dxf>
    <dxf>
      <fill>
        <patternFill>
          <bgColor theme="7"/>
        </patternFill>
      </fill>
    </dxf>
    <dxf>
      <fill>
        <patternFill>
          <bgColor theme="8"/>
        </patternFill>
      </fill>
    </dxf>
    <dxf>
      <fill>
        <patternFill>
          <bgColor theme="5" tint="0.39994506668294322"/>
        </patternFill>
      </fill>
    </dxf>
    <dxf>
      <fill>
        <patternFill>
          <bgColor theme="6" tint="0.59996337778862885"/>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4" tint="0.79998168889431442"/>
        </patternFill>
      </fill>
    </dxf>
    <dxf>
      <fill>
        <patternFill>
          <bgColor theme="7" tint="0.59996337778862885"/>
        </patternFill>
      </fill>
    </dxf>
    <dxf>
      <fill>
        <patternFill>
          <bgColor rgb="FFFFB5B5"/>
        </patternFill>
      </fill>
    </dxf>
    <dxf>
      <fill>
        <patternFill>
          <bgColor theme="7" tint="0.59996337778862885"/>
        </patternFill>
      </fill>
    </dxf>
    <dxf>
      <alignment horizontal="general" vertical="bottom" textRotation="0" wrapText="1" indent="0" justifyLastLine="0" shrinkToFit="0" readingOrder="0"/>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protection locked="0" hidden="0"/>
    </dxf>
  </dxfs>
  <tableStyles count="0" defaultTableStyle="TableStyleMedium9" defaultPivotStyle="PivotStyleLight16"/>
  <colors>
    <mruColors>
      <color rgb="FFFFB5B5"/>
      <color rgb="FFFF7C80"/>
      <color rgb="FFF999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7510835-4B25-4B4A-9262-1B08BD9CB0EC}" name="RouteDrivers" displayName="RouteDrivers" ref="A4:D11" totalsRowShown="0" headerRowDxfId="40" dataDxfId="39">
  <autoFilter ref="A4:D11" xr:uid="{C7510835-4B25-4B4A-9262-1B08BD9CB0EC}"/>
  <tableColumns count="4">
    <tableColumn id="1" xr3:uid="{6901A4DB-F76A-4043-9EF3-D8B774CD2F1D}" name="FY" dataDxfId="38"/>
    <tableColumn id="2" xr3:uid="{C1185F4D-546D-4A48-87E0-376BCAF32150}" name="2700" dataDxfId="37"/>
    <tableColumn id="3" xr3:uid="{93D7A305-B864-4EE5-9700-28307E3EFA52}" name="Specific" dataDxfId="36"/>
    <tableColumn id="4" xr3:uid="{0DEE1C58-4181-4C36-989A-890D9BDC775B}" name="Result" dataDxfId="35"/>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Custom 1">
      <a:dk1>
        <a:srgbClr val="000000"/>
      </a:dk1>
      <a:lt1>
        <a:sysClr val="window" lastClr="FFFFFF"/>
      </a:lt1>
      <a:dk2>
        <a:srgbClr val="5E5E5E"/>
      </a:dk2>
      <a:lt2>
        <a:srgbClr val="DDDDDD"/>
      </a:lt2>
      <a:accent1>
        <a:srgbClr val="D55E00"/>
      </a:accent1>
      <a:accent2>
        <a:srgbClr val="F0E442"/>
      </a:accent2>
      <a:accent3>
        <a:srgbClr val="009E73"/>
      </a:accent3>
      <a:accent4>
        <a:srgbClr val="CC79A7"/>
      </a:accent4>
      <a:accent5>
        <a:srgbClr val="3CB4E9"/>
      </a:accent5>
      <a:accent6>
        <a:srgbClr val="E69F00"/>
      </a:accent6>
      <a:hlink>
        <a:srgbClr val="3CB4E9"/>
      </a:hlink>
      <a:folHlink>
        <a:srgbClr val="B2B2B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D964F-4679-491C-97E4-47D9E362DE62}">
  <dimension ref="A1:D11"/>
  <sheetViews>
    <sheetView workbookViewId="0">
      <selection activeCell="A4" sqref="A4:D4"/>
    </sheetView>
  </sheetViews>
  <sheetFormatPr defaultRowHeight="14.4" x14ac:dyDescent="0.3"/>
  <cols>
    <col min="1" max="1" width="54.88671875" customWidth="1"/>
    <col min="2" max="2" width="21.44140625" customWidth="1"/>
    <col min="3" max="3" width="51.88671875" bestFit="1" customWidth="1"/>
    <col min="4" max="4" width="28" customWidth="1"/>
    <col min="5" max="5" width="60.33203125" customWidth="1"/>
  </cols>
  <sheetData>
    <row r="1" spans="1:4" x14ac:dyDescent="0.3">
      <c r="A1" t="s">
        <v>131</v>
      </c>
    </row>
    <row r="2" spans="1:4" ht="28.8" x14ac:dyDescent="0.3">
      <c r="A2" s="148" t="s">
        <v>122</v>
      </c>
      <c r="B2" s="148" t="s">
        <v>123</v>
      </c>
      <c r="C2" s="148" t="s">
        <v>124</v>
      </c>
      <c r="D2" s="148" t="s">
        <v>132</v>
      </c>
    </row>
    <row r="3" spans="1:4" x14ac:dyDescent="0.3">
      <c r="A3" s="148"/>
      <c r="B3" s="148"/>
      <c r="C3" s="148"/>
      <c r="D3" s="148"/>
    </row>
    <row r="4" spans="1:4" x14ac:dyDescent="0.3">
      <c r="A4" s="148" t="s">
        <v>140</v>
      </c>
      <c r="B4" s="148" t="s">
        <v>142</v>
      </c>
      <c r="C4" s="148" t="s">
        <v>141</v>
      </c>
      <c r="D4" s="148" t="s">
        <v>132</v>
      </c>
    </row>
    <row r="5" spans="1:4" ht="57.6" x14ac:dyDescent="0.3">
      <c r="A5" s="149" t="s">
        <v>125</v>
      </c>
      <c r="B5" s="149" t="s">
        <v>129</v>
      </c>
      <c r="C5" s="149" t="s">
        <v>125</v>
      </c>
      <c r="D5" s="150" t="s">
        <v>137</v>
      </c>
    </row>
    <row r="6" spans="1:4" ht="43.2" x14ac:dyDescent="0.3">
      <c r="A6" s="149" t="s">
        <v>125</v>
      </c>
      <c r="B6" s="149" t="s">
        <v>129</v>
      </c>
      <c r="C6" s="149" t="s">
        <v>126</v>
      </c>
      <c r="D6" s="150" t="s">
        <v>133</v>
      </c>
    </row>
    <row r="7" spans="1:4" ht="72" x14ac:dyDescent="0.3">
      <c r="A7" s="149" t="s">
        <v>125</v>
      </c>
      <c r="B7" s="149" t="s">
        <v>130</v>
      </c>
      <c r="C7" s="149" t="s">
        <v>125</v>
      </c>
      <c r="D7" s="150" t="s">
        <v>138</v>
      </c>
    </row>
    <row r="8" spans="1:4" ht="86.4" x14ac:dyDescent="0.3">
      <c r="A8" s="149" t="s">
        <v>125</v>
      </c>
      <c r="B8" s="149" t="s">
        <v>130</v>
      </c>
      <c r="C8" s="149" t="s">
        <v>126</v>
      </c>
      <c r="D8" s="150" t="s">
        <v>134</v>
      </c>
    </row>
    <row r="9" spans="1:4" ht="43.2" x14ac:dyDescent="0.3">
      <c r="A9" s="149" t="s">
        <v>125</v>
      </c>
      <c r="B9" s="150" t="s">
        <v>128</v>
      </c>
      <c r="C9" s="149" t="s">
        <v>125</v>
      </c>
      <c r="D9" s="150" t="s">
        <v>139</v>
      </c>
    </row>
    <row r="10" spans="1:4" ht="43.2" x14ac:dyDescent="0.3">
      <c r="A10" s="149" t="s">
        <v>125</v>
      </c>
      <c r="B10" s="150" t="s">
        <v>128</v>
      </c>
      <c r="C10" s="149" t="s">
        <v>126</v>
      </c>
      <c r="D10" s="150" t="s">
        <v>135</v>
      </c>
    </row>
    <row r="11" spans="1:4" x14ac:dyDescent="0.3">
      <c r="A11" s="149" t="s">
        <v>126</v>
      </c>
      <c r="B11" s="149" t="s">
        <v>127</v>
      </c>
      <c r="C11" s="149" t="s">
        <v>127</v>
      </c>
      <c r="D11" s="150" t="s">
        <v>136</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1"/>
  <sheetViews>
    <sheetView tabSelected="1" zoomScale="110" zoomScaleNormal="110" workbookViewId="0">
      <selection activeCell="B1" sqref="B1"/>
    </sheetView>
  </sheetViews>
  <sheetFormatPr defaultColWidth="9.109375" defaultRowHeight="14.4" x14ac:dyDescent="0.3"/>
  <cols>
    <col min="1" max="1" width="11.109375" style="87" customWidth="1"/>
    <col min="2" max="2" width="36" style="19" bestFit="1" customWidth="1"/>
    <col min="3" max="3" width="15.33203125" style="19" customWidth="1"/>
    <col min="4" max="4" width="79.44140625" style="28" customWidth="1"/>
    <col min="5" max="5" width="23" style="19" customWidth="1"/>
    <col min="6" max="6" width="2.6640625" style="19" customWidth="1"/>
    <col min="7" max="7" width="95.33203125" style="21" bestFit="1" customWidth="1"/>
    <col min="8" max="16384" width="9.109375" style="19"/>
  </cols>
  <sheetData>
    <row r="1" spans="1:7" x14ac:dyDescent="0.3">
      <c r="A1" s="222" t="s">
        <v>38</v>
      </c>
      <c r="B1" s="223"/>
      <c r="D1" s="20" t="s">
        <v>110</v>
      </c>
    </row>
    <row r="2" spans="1:7" x14ac:dyDescent="0.3">
      <c r="A2" s="217"/>
      <c r="D2" s="22"/>
    </row>
    <row r="3" spans="1:7" ht="18.600000000000001" thickBot="1" x14ac:dyDescent="0.4">
      <c r="A3" s="182" t="s">
        <v>86</v>
      </c>
      <c r="B3" s="182"/>
      <c r="C3" s="182"/>
      <c r="D3" s="182"/>
      <c r="E3" s="182"/>
    </row>
    <row r="4" spans="1:7" ht="115.2" x14ac:dyDescent="0.3">
      <c r="A4" s="252" t="s">
        <v>238</v>
      </c>
      <c r="B4" s="172"/>
      <c r="C4" s="172"/>
      <c r="D4" s="172"/>
      <c r="E4" s="173"/>
      <c r="F4" s="24"/>
      <c r="G4" s="25"/>
    </row>
    <row r="5" spans="1:7" x14ac:dyDescent="0.3">
      <c r="A5" s="218"/>
      <c r="B5" s="23"/>
      <c r="C5" s="27"/>
      <c r="D5" s="23"/>
      <c r="E5" s="23"/>
      <c r="F5" s="24"/>
      <c r="G5" s="26"/>
    </row>
    <row r="6" spans="1:7" x14ac:dyDescent="0.3">
      <c r="F6" s="24"/>
      <c r="G6" s="29" t="s">
        <v>51</v>
      </c>
    </row>
    <row r="7" spans="1:7" ht="16.2" x14ac:dyDescent="0.45">
      <c r="A7" s="275" t="s">
        <v>87</v>
      </c>
      <c r="B7" s="275"/>
      <c r="D7" s="30" t="s">
        <v>91</v>
      </c>
      <c r="E7" s="224" t="s">
        <v>251</v>
      </c>
      <c r="F7" s="24"/>
      <c r="G7" s="229" t="s">
        <v>161</v>
      </c>
    </row>
    <row r="8" spans="1:7" ht="30.6" x14ac:dyDescent="0.45">
      <c r="A8" s="31" t="s">
        <v>53</v>
      </c>
      <c r="B8" s="32" t="s">
        <v>88</v>
      </c>
      <c r="D8" s="33"/>
      <c r="E8" s="34" t="s">
        <v>36</v>
      </c>
      <c r="F8" s="35"/>
      <c r="G8" s="230" t="s">
        <v>160</v>
      </c>
    </row>
    <row r="9" spans="1:7" ht="15" thickBot="1" x14ac:dyDescent="0.35">
      <c r="A9" s="36"/>
      <c r="B9" s="37"/>
      <c r="C9" s="24"/>
      <c r="D9" s="38"/>
      <c r="E9" s="24"/>
      <c r="F9" s="24"/>
      <c r="G9" s="39"/>
    </row>
    <row r="10" spans="1:7" x14ac:dyDescent="0.3">
      <c r="A10" s="36"/>
      <c r="B10" s="37"/>
      <c r="D10" s="183" t="s">
        <v>243</v>
      </c>
      <c r="E10" s="184"/>
      <c r="F10" s="40"/>
      <c r="G10" s="192" t="s">
        <v>176</v>
      </c>
    </row>
    <row r="11" spans="1:7" ht="18.75" customHeight="1" x14ac:dyDescent="0.4">
      <c r="A11" s="41" t="s">
        <v>52</v>
      </c>
      <c r="B11" s="42" t="s">
        <v>101</v>
      </c>
      <c r="C11" s="189" t="s">
        <v>97</v>
      </c>
      <c r="D11" s="43" t="s">
        <v>170</v>
      </c>
      <c r="E11" s="7"/>
      <c r="F11" s="44"/>
      <c r="G11" s="45" t="s">
        <v>194</v>
      </c>
    </row>
    <row r="12" spans="1:7" ht="28.8" x14ac:dyDescent="0.3">
      <c r="A12" s="41" t="s">
        <v>52</v>
      </c>
      <c r="B12" s="42" t="s">
        <v>101</v>
      </c>
      <c r="D12" s="46" t="s">
        <v>171</v>
      </c>
      <c r="E12" s="7">
        <v>0</v>
      </c>
      <c r="F12" s="24"/>
      <c r="G12" s="50" t="s">
        <v>186</v>
      </c>
    </row>
    <row r="13" spans="1:7" x14ac:dyDescent="0.3">
      <c r="A13" s="41" t="s">
        <v>52</v>
      </c>
      <c r="B13" s="42" t="s">
        <v>101</v>
      </c>
      <c r="D13" s="46" t="s">
        <v>147</v>
      </c>
      <c r="E13" s="151">
        <f>-E31</f>
        <v>0</v>
      </c>
      <c r="F13" s="24"/>
      <c r="G13" s="238" t="s">
        <v>177</v>
      </c>
    </row>
    <row r="14" spans="1:7" ht="28.8" x14ac:dyDescent="0.3">
      <c r="A14" s="41" t="s">
        <v>52</v>
      </c>
      <c r="B14" s="42" t="s">
        <v>101</v>
      </c>
      <c r="D14" s="46" t="s">
        <v>169</v>
      </c>
      <c r="E14" s="8"/>
      <c r="F14" s="24"/>
      <c r="G14" s="50" t="s">
        <v>196</v>
      </c>
    </row>
    <row r="15" spans="1:7" x14ac:dyDescent="0.3">
      <c r="A15" s="41" t="s">
        <v>52</v>
      </c>
      <c r="B15" s="42" t="s">
        <v>101</v>
      </c>
      <c r="D15" s="46" t="s">
        <v>115</v>
      </c>
      <c r="E15" s="8"/>
      <c r="F15" s="24"/>
      <c r="G15" s="50" t="s">
        <v>189</v>
      </c>
    </row>
    <row r="16" spans="1:7" x14ac:dyDescent="0.3">
      <c r="A16" s="41"/>
      <c r="B16" s="42"/>
      <c r="D16" s="46" t="s">
        <v>116</v>
      </c>
      <c r="E16" s="8"/>
      <c r="F16" s="24"/>
      <c r="G16" s="50" t="s">
        <v>189</v>
      </c>
    </row>
    <row r="17" spans="1:7" ht="28.8" x14ac:dyDescent="0.3">
      <c r="A17" s="41"/>
      <c r="B17" s="42"/>
      <c r="D17" s="48" t="s">
        <v>221</v>
      </c>
      <c r="E17" s="8"/>
      <c r="F17" s="24"/>
      <c r="G17" s="50" t="s">
        <v>224</v>
      </c>
    </row>
    <row r="18" spans="1:7" x14ac:dyDescent="0.3">
      <c r="A18" s="41"/>
      <c r="B18" s="42"/>
      <c r="D18" s="57" t="s">
        <v>253</v>
      </c>
      <c r="E18" s="8"/>
      <c r="F18" s="24"/>
      <c r="G18" s="47"/>
    </row>
    <row r="19" spans="1:7" x14ac:dyDescent="0.3">
      <c r="A19" s="41"/>
      <c r="B19" s="42"/>
      <c r="D19" s="57"/>
      <c r="E19" s="8">
        <v>0</v>
      </c>
      <c r="F19" s="24"/>
      <c r="G19" s="47"/>
    </row>
    <row r="20" spans="1:7" ht="31.5" customHeight="1" thickBot="1" x14ac:dyDescent="0.35">
      <c r="A20" s="36"/>
      <c r="B20" s="37"/>
      <c r="D20" s="49" t="s">
        <v>172</v>
      </c>
      <c r="E20" s="152">
        <f>-ROUND('Yearly Mileage'!K119*0.41,2)+-ROUND('Yearly Mileage'!L119*1.52,2)</f>
        <v>0</v>
      </c>
      <c r="F20" s="40"/>
      <c r="G20" s="56" t="s">
        <v>252</v>
      </c>
    </row>
    <row r="21" spans="1:7" ht="15.6" thickTop="1" thickBot="1" x14ac:dyDescent="0.35">
      <c r="A21" s="36"/>
      <c r="B21" s="37"/>
      <c r="D21" s="51" t="s">
        <v>173</v>
      </c>
      <c r="E21" s="153">
        <f>SUM(E11:E20)</f>
        <v>0</v>
      </c>
      <c r="F21" s="24"/>
      <c r="G21" s="236" t="s">
        <v>222</v>
      </c>
    </row>
    <row r="22" spans="1:7" ht="15" thickBot="1" x14ac:dyDescent="0.35">
      <c r="A22" s="36"/>
      <c r="B22" s="37"/>
      <c r="D22" s="38"/>
      <c r="E22" s="24"/>
      <c r="F22" s="24"/>
      <c r="G22" s="52"/>
    </row>
    <row r="23" spans="1:7" x14ac:dyDescent="0.3">
      <c r="A23" s="36"/>
      <c r="B23" s="37"/>
      <c r="D23" s="183" t="s">
        <v>242</v>
      </c>
      <c r="E23" s="184"/>
      <c r="F23" s="53"/>
      <c r="G23" s="192" t="s">
        <v>187</v>
      </c>
    </row>
    <row r="24" spans="1:7" ht="28.8" x14ac:dyDescent="0.3">
      <c r="A24" s="41" t="s">
        <v>77</v>
      </c>
      <c r="B24" s="42" t="s">
        <v>78</v>
      </c>
      <c r="D24" s="54" t="s">
        <v>236</v>
      </c>
      <c r="E24" s="9"/>
      <c r="F24" s="55"/>
      <c r="G24" s="50" t="s">
        <v>197</v>
      </c>
    </row>
    <row r="25" spans="1:7" x14ac:dyDescent="0.3">
      <c r="A25" s="41" t="s">
        <v>75</v>
      </c>
      <c r="B25" s="42" t="s">
        <v>99</v>
      </c>
      <c r="D25" s="57" t="s">
        <v>179</v>
      </c>
      <c r="E25" s="10">
        <v>0</v>
      </c>
      <c r="F25" s="53"/>
      <c r="G25" s="50"/>
    </row>
    <row r="26" spans="1:7" x14ac:dyDescent="0.3">
      <c r="A26" s="41" t="s">
        <v>75</v>
      </c>
      <c r="B26" s="42" t="s">
        <v>119</v>
      </c>
      <c r="D26" s="48" t="s">
        <v>150</v>
      </c>
      <c r="E26" s="10"/>
      <c r="F26" s="53"/>
      <c r="G26" s="50" t="s">
        <v>162</v>
      </c>
    </row>
    <row r="27" spans="1:7" x14ac:dyDescent="0.3">
      <c r="A27" s="41" t="s">
        <v>75</v>
      </c>
      <c r="B27" s="42" t="s">
        <v>99</v>
      </c>
      <c r="D27" s="48" t="s">
        <v>148</v>
      </c>
      <c r="E27" s="10">
        <v>0</v>
      </c>
      <c r="F27" s="53"/>
      <c r="G27" s="56"/>
    </row>
    <row r="28" spans="1:7" x14ac:dyDescent="0.3">
      <c r="A28" s="41" t="s">
        <v>76</v>
      </c>
      <c r="B28" s="42" t="s">
        <v>100</v>
      </c>
      <c r="D28" s="48" t="s">
        <v>149</v>
      </c>
      <c r="E28" s="11"/>
      <c r="F28" s="53"/>
      <c r="G28" s="56"/>
    </row>
    <row r="29" spans="1:7" x14ac:dyDescent="0.3">
      <c r="A29" s="41"/>
      <c r="B29" s="42"/>
      <c r="D29" s="57"/>
      <c r="E29" s="11"/>
      <c r="F29" s="53"/>
      <c r="G29" s="56"/>
    </row>
    <row r="30" spans="1:7" ht="15" thickBot="1" x14ac:dyDescent="0.35">
      <c r="A30" s="41"/>
      <c r="B30" s="42"/>
      <c r="D30" s="58"/>
      <c r="E30" s="12">
        <v>0</v>
      </c>
      <c r="F30" s="53"/>
      <c r="G30" s="56"/>
    </row>
    <row r="31" spans="1:7" ht="15.6" thickTop="1" thickBot="1" x14ac:dyDescent="0.35">
      <c r="A31" s="36"/>
      <c r="B31" s="37"/>
      <c r="D31" s="59" t="s">
        <v>174</v>
      </c>
      <c r="E31" s="154">
        <f>SUM(E24:E30)</f>
        <v>0</v>
      </c>
      <c r="F31" s="53"/>
      <c r="G31" s="236" t="s">
        <v>223</v>
      </c>
    </row>
    <row r="32" spans="1:7" x14ac:dyDescent="0.3">
      <c r="A32" s="36"/>
      <c r="B32" s="37"/>
      <c r="C32" s="24"/>
      <c r="D32" s="60"/>
      <c r="E32" s="61"/>
      <c r="F32" s="40"/>
      <c r="G32" s="62"/>
    </row>
    <row r="33" spans="1:7" ht="15" thickBot="1" x14ac:dyDescent="0.35">
      <c r="A33" s="36"/>
      <c r="B33" s="37"/>
      <c r="D33" s="63"/>
      <c r="E33" s="24"/>
      <c r="F33" s="24"/>
      <c r="G33" s="62"/>
    </row>
    <row r="34" spans="1:7" x14ac:dyDescent="0.3">
      <c r="A34" s="36"/>
      <c r="B34" s="37"/>
      <c r="D34" s="225" t="s">
        <v>241</v>
      </c>
      <c r="E34" s="226"/>
      <c r="F34" s="40"/>
      <c r="G34" s="192" t="s">
        <v>175</v>
      </c>
    </row>
    <row r="35" spans="1:7" x14ac:dyDescent="0.3">
      <c r="A35" s="41" t="s">
        <v>69</v>
      </c>
      <c r="B35" s="42" t="s">
        <v>21</v>
      </c>
      <c r="D35" s="64" t="s">
        <v>21</v>
      </c>
      <c r="E35" s="6">
        <v>0</v>
      </c>
      <c r="F35" s="44"/>
      <c r="G35" s="50" t="s">
        <v>195</v>
      </c>
    </row>
    <row r="36" spans="1:7" ht="28.8" x14ac:dyDescent="0.3">
      <c r="A36" s="41" t="s">
        <v>66</v>
      </c>
      <c r="B36" s="42" t="s">
        <v>102</v>
      </c>
      <c r="D36" s="46" t="s">
        <v>163</v>
      </c>
      <c r="E36" s="6">
        <v>0</v>
      </c>
      <c r="F36" s="24"/>
      <c r="G36" s="50" t="s">
        <v>237</v>
      </c>
    </row>
    <row r="37" spans="1:7" x14ac:dyDescent="0.3">
      <c r="A37" s="41" t="s">
        <v>67</v>
      </c>
      <c r="B37" s="42" t="s">
        <v>103</v>
      </c>
      <c r="D37" s="46" t="s">
        <v>164</v>
      </c>
      <c r="E37" s="6">
        <v>0</v>
      </c>
      <c r="F37" s="24"/>
      <c r="G37" s="50" t="s">
        <v>198</v>
      </c>
    </row>
    <row r="38" spans="1:7" x14ac:dyDescent="0.3">
      <c r="A38" s="41" t="s">
        <v>68</v>
      </c>
      <c r="B38" s="42" t="s">
        <v>104</v>
      </c>
      <c r="D38" s="46" t="s">
        <v>165</v>
      </c>
      <c r="E38" s="6">
        <v>0</v>
      </c>
      <c r="F38" s="24"/>
      <c r="G38" s="50" t="s">
        <v>120</v>
      </c>
    </row>
    <row r="39" spans="1:7" x14ac:dyDescent="0.3">
      <c r="A39" s="41" t="s">
        <v>71</v>
      </c>
      <c r="B39" s="42" t="s">
        <v>105</v>
      </c>
      <c r="D39" s="46" t="s">
        <v>166</v>
      </c>
      <c r="E39" s="6">
        <v>0</v>
      </c>
      <c r="F39" s="24"/>
      <c r="G39" s="50" t="s">
        <v>120</v>
      </c>
    </row>
    <row r="40" spans="1:7" ht="28.8" x14ac:dyDescent="0.3">
      <c r="A40" s="41" t="s">
        <v>70</v>
      </c>
      <c r="B40" s="42" t="s">
        <v>106</v>
      </c>
      <c r="D40" s="46" t="s">
        <v>167</v>
      </c>
      <c r="E40" s="155">
        <f>SUM('Support Costs'!J39)</f>
        <v>0</v>
      </c>
      <c r="F40" s="24"/>
      <c r="G40" s="56" t="s">
        <v>207</v>
      </c>
    </row>
    <row r="41" spans="1:7" x14ac:dyDescent="0.3">
      <c r="A41" s="41" t="s">
        <v>190</v>
      </c>
      <c r="B41" s="42" t="s">
        <v>191</v>
      </c>
      <c r="D41" s="46" t="s">
        <v>168</v>
      </c>
      <c r="E41" s="6">
        <v>0</v>
      </c>
      <c r="F41" s="65"/>
      <c r="G41" s="237" t="s">
        <v>189</v>
      </c>
    </row>
    <row r="42" spans="1:7" x14ac:dyDescent="0.3">
      <c r="A42" s="41"/>
      <c r="B42" s="42"/>
      <c r="D42" s="46"/>
      <c r="E42" s="13"/>
      <c r="F42" s="65"/>
      <c r="G42" s="66"/>
    </row>
    <row r="43" spans="1:7" ht="15" thickBot="1" x14ac:dyDescent="0.35">
      <c r="A43" s="41"/>
      <c r="B43" s="42"/>
      <c r="D43" s="67"/>
      <c r="E43" s="14"/>
      <c r="F43" s="40"/>
      <c r="G43" s="68"/>
    </row>
    <row r="44" spans="1:7" ht="15.6" thickTop="1" thickBot="1" x14ac:dyDescent="0.35">
      <c r="A44" s="36"/>
      <c r="B44" s="37"/>
      <c r="D44" s="69" t="s">
        <v>181</v>
      </c>
      <c r="E44" s="154">
        <f>SUM(E35:E43)</f>
        <v>0</v>
      </c>
      <c r="F44" s="40"/>
      <c r="G44" s="236" t="s">
        <v>225</v>
      </c>
    </row>
    <row r="45" spans="1:7" ht="15" thickBot="1" x14ac:dyDescent="0.35">
      <c r="A45" s="36"/>
      <c r="B45" s="37"/>
      <c r="C45" s="24"/>
      <c r="D45" s="38"/>
      <c r="E45" s="24"/>
      <c r="F45" s="40"/>
      <c r="G45" s="39"/>
    </row>
    <row r="46" spans="1:7" ht="30.75" customHeight="1" x14ac:dyDescent="0.3">
      <c r="A46" s="36"/>
      <c r="B46" s="37"/>
      <c r="C46" s="24"/>
      <c r="D46" s="227" t="s">
        <v>240</v>
      </c>
      <c r="E46" s="228"/>
      <c r="F46" s="44"/>
      <c r="G46" s="192" t="s">
        <v>180</v>
      </c>
    </row>
    <row r="47" spans="1:7" x14ac:dyDescent="0.3">
      <c r="A47" s="219" t="s">
        <v>192</v>
      </c>
      <c r="B47" s="42" t="s">
        <v>193</v>
      </c>
      <c r="C47" s="24"/>
      <c r="D47" s="70" t="s">
        <v>178</v>
      </c>
      <c r="E47" s="6">
        <v>0</v>
      </c>
      <c r="F47" s="40"/>
      <c r="G47" s="56"/>
    </row>
    <row r="48" spans="1:7" x14ac:dyDescent="0.3">
      <c r="A48" s="219" t="s">
        <v>192</v>
      </c>
      <c r="B48" s="42" t="s">
        <v>193</v>
      </c>
      <c r="C48" s="24"/>
      <c r="D48" s="57" t="s">
        <v>179</v>
      </c>
      <c r="E48" s="7">
        <v>0</v>
      </c>
      <c r="F48" s="40"/>
      <c r="G48" s="56"/>
    </row>
    <row r="49" spans="1:7" x14ac:dyDescent="0.3">
      <c r="A49" s="41" t="s">
        <v>75</v>
      </c>
      <c r="B49" s="42" t="s">
        <v>119</v>
      </c>
      <c r="C49" s="24"/>
      <c r="D49" s="48" t="s">
        <v>56</v>
      </c>
      <c r="E49" s="7">
        <v>0</v>
      </c>
      <c r="F49" s="40"/>
      <c r="G49" s="50" t="s">
        <v>89</v>
      </c>
    </row>
    <row r="50" spans="1:7" x14ac:dyDescent="0.3">
      <c r="A50" s="41"/>
      <c r="B50" s="42"/>
      <c r="C50" s="24"/>
      <c r="D50" s="57"/>
      <c r="E50" s="8">
        <v>0</v>
      </c>
      <c r="F50" s="40"/>
      <c r="G50" s="56"/>
    </row>
    <row r="51" spans="1:7" ht="15" thickBot="1" x14ac:dyDescent="0.35">
      <c r="A51" s="41"/>
      <c r="B51" s="42"/>
      <c r="C51" s="24"/>
      <c r="D51" s="58"/>
      <c r="E51" s="14">
        <v>0</v>
      </c>
      <c r="F51" s="40"/>
      <c r="G51" s="52"/>
    </row>
    <row r="52" spans="1:7" ht="15.6" thickTop="1" thickBot="1" x14ac:dyDescent="0.35">
      <c r="A52" s="36"/>
      <c r="B52" s="37"/>
      <c r="C52" s="24"/>
      <c r="D52" s="69" t="s">
        <v>182</v>
      </c>
      <c r="E52" s="156">
        <f>SUM(E47:E51)</f>
        <v>0</v>
      </c>
      <c r="F52" s="40"/>
      <c r="G52" s="171" t="s">
        <v>226</v>
      </c>
    </row>
    <row r="53" spans="1:7" ht="15" thickBot="1" x14ac:dyDescent="0.35">
      <c r="A53" s="36"/>
      <c r="B53" s="37"/>
      <c r="D53" s="71"/>
      <c r="E53" s="40"/>
      <c r="F53" s="40"/>
      <c r="G53" s="235"/>
    </row>
    <row r="54" spans="1:7" ht="15" thickBot="1" x14ac:dyDescent="0.35">
      <c r="A54" s="36"/>
      <c r="B54" s="37"/>
      <c r="C54" s="24"/>
      <c r="D54" s="72" t="s">
        <v>184</v>
      </c>
      <c r="E54" s="157">
        <f>SUM(E31,E52)</f>
        <v>0</v>
      </c>
      <c r="F54" s="40"/>
      <c r="G54" s="171" t="s">
        <v>227</v>
      </c>
    </row>
    <row r="55" spans="1:7" ht="15" thickBot="1" x14ac:dyDescent="0.35">
      <c r="A55" s="36"/>
      <c r="B55" s="37"/>
      <c r="D55" s="71"/>
      <c r="E55" s="40"/>
      <c r="F55" s="40"/>
      <c r="G55" s="39"/>
    </row>
    <row r="56" spans="1:7" x14ac:dyDescent="0.3">
      <c r="D56" s="231" t="s">
        <v>185</v>
      </c>
      <c r="E56" s="262">
        <f>SUM(E21,E44)</f>
        <v>0</v>
      </c>
      <c r="F56" s="53"/>
      <c r="G56" s="171" t="s">
        <v>228</v>
      </c>
    </row>
    <row r="57" spans="1:7" x14ac:dyDescent="0.3">
      <c r="A57" s="36"/>
      <c r="B57" s="74"/>
      <c r="D57" s="75" t="s">
        <v>39</v>
      </c>
      <c r="E57" s="263" t="e">
        <f>E68</f>
        <v>#DIV/0!</v>
      </c>
      <c r="F57" s="53"/>
      <c r="G57" s="171" t="s">
        <v>229</v>
      </c>
    </row>
    <row r="58" spans="1:7" ht="15" thickBot="1" x14ac:dyDescent="0.35">
      <c r="A58" s="36"/>
      <c r="B58" s="74"/>
      <c r="D58" s="76" t="s">
        <v>183</v>
      </c>
      <c r="E58" s="264" t="e">
        <f>ROUND(E56*E57,2)</f>
        <v>#DIV/0!</v>
      </c>
      <c r="F58" s="53"/>
      <c r="G58" s="171" t="s">
        <v>230</v>
      </c>
    </row>
    <row r="59" spans="1:7" ht="15" thickBot="1" x14ac:dyDescent="0.35">
      <c r="A59" s="36"/>
      <c r="B59" s="74"/>
      <c r="D59" s="77"/>
      <c r="E59" s="265"/>
      <c r="F59" s="53"/>
      <c r="G59" s="39"/>
    </row>
    <row r="60" spans="1:7" ht="15" thickBot="1" x14ac:dyDescent="0.35">
      <c r="A60" s="41" t="s">
        <v>111</v>
      </c>
      <c r="B60" s="42" t="s">
        <v>112</v>
      </c>
      <c r="D60" s="190" t="s">
        <v>151</v>
      </c>
      <c r="E60" s="266" t="e">
        <f>E54+E58</f>
        <v>#DIV/0!</v>
      </c>
      <c r="F60" s="78"/>
      <c r="G60" s="171" t="s">
        <v>231</v>
      </c>
    </row>
    <row r="61" spans="1:7" x14ac:dyDescent="0.3">
      <c r="A61" s="79"/>
      <c r="B61" s="80"/>
      <c r="D61" s="77"/>
      <c r="E61" s="267"/>
      <c r="F61" s="78"/>
      <c r="G61" s="39"/>
    </row>
    <row r="62" spans="1:7" x14ac:dyDescent="0.3">
      <c r="A62" s="81"/>
      <c r="B62" s="80"/>
      <c r="D62" s="82"/>
      <c r="E62" s="268" t="s">
        <v>10</v>
      </c>
      <c r="F62" s="83"/>
      <c r="G62" s="39"/>
    </row>
    <row r="63" spans="1:7" x14ac:dyDescent="0.3">
      <c r="A63" s="35"/>
      <c r="B63" s="80"/>
      <c r="D63" s="77"/>
      <c r="E63" s="269" t="s">
        <v>1</v>
      </c>
      <c r="F63" s="35"/>
      <c r="G63" s="39"/>
    </row>
    <row r="64" spans="1:7" x14ac:dyDescent="0.3">
      <c r="A64" s="84" t="s">
        <v>74</v>
      </c>
      <c r="B64" s="85" t="s">
        <v>107</v>
      </c>
      <c r="D64" s="191" t="s">
        <v>144</v>
      </c>
      <c r="E64" s="270">
        <f>'Yearly Mileage'!I120</f>
        <v>0</v>
      </c>
      <c r="G64" s="171" t="s">
        <v>208</v>
      </c>
    </row>
    <row r="65" spans="1:7" x14ac:dyDescent="0.3">
      <c r="A65" s="86"/>
      <c r="B65" s="74"/>
      <c r="D65" s="170" t="s">
        <v>145</v>
      </c>
      <c r="E65" s="270">
        <f>E66-E64</f>
        <v>0</v>
      </c>
      <c r="G65" s="171" t="s">
        <v>232</v>
      </c>
    </row>
    <row r="66" spans="1:7" x14ac:dyDescent="0.3">
      <c r="A66" s="84" t="s">
        <v>74</v>
      </c>
      <c r="B66" s="85" t="s">
        <v>107</v>
      </c>
      <c r="D66" s="191" t="s">
        <v>143</v>
      </c>
      <c r="E66" s="270">
        <f>'Yearly Mileage'!J120</f>
        <v>0</v>
      </c>
      <c r="G66" s="171" t="s">
        <v>209</v>
      </c>
    </row>
    <row r="67" spans="1:7" x14ac:dyDescent="0.3">
      <c r="B67" s="80"/>
      <c r="D67" s="77"/>
      <c r="E67" s="265"/>
      <c r="G67" s="39"/>
    </row>
    <row r="68" spans="1:7" x14ac:dyDescent="0.3">
      <c r="B68" s="80"/>
      <c r="D68" s="170" t="s">
        <v>90</v>
      </c>
      <c r="E68" s="271" t="e">
        <f>ROUND(E65/E66,4)</f>
        <v>#DIV/0!</v>
      </c>
      <c r="G68" s="171" t="s">
        <v>233</v>
      </c>
    </row>
    <row r="69" spans="1:7" x14ac:dyDescent="0.3">
      <c r="B69" s="80"/>
      <c r="D69" s="77"/>
      <c r="E69" s="265"/>
      <c r="G69" s="39"/>
    </row>
    <row r="70" spans="1:7" x14ac:dyDescent="0.3">
      <c r="A70" s="219" t="s">
        <v>72</v>
      </c>
      <c r="B70" s="85" t="s">
        <v>108</v>
      </c>
      <c r="D70" s="191" t="s">
        <v>146</v>
      </c>
      <c r="E70" s="270" t="e">
        <f>'Split Calendar'!D15</f>
        <v>#DIV/0!</v>
      </c>
      <c r="F70" s="88"/>
      <c r="G70" s="171" t="s">
        <v>210</v>
      </c>
    </row>
    <row r="71" spans="1:7" x14ac:dyDescent="0.3">
      <c r="A71" s="219" t="s">
        <v>73</v>
      </c>
      <c r="B71" s="85" t="s">
        <v>109</v>
      </c>
      <c r="D71" s="191" t="s">
        <v>65</v>
      </c>
      <c r="E71" s="270">
        <f>'Split Calendar'!D13</f>
        <v>0</v>
      </c>
      <c r="F71" s="88"/>
      <c r="G71" s="171" t="s">
        <v>211</v>
      </c>
    </row>
    <row r="72" spans="1:7" x14ac:dyDescent="0.3">
      <c r="D72" s="77"/>
      <c r="G72" s="39"/>
    </row>
    <row r="73" spans="1:7" x14ac:dyDescent="0.3">
      <c r="D73" s="77"/>
      <c r="G73" s="39"/>
    </row>
    <row r="74" spans="1:7" x14ac:dyDescent="0.3">
      <c r="D74" s="77"/>
      <c r="G74" s="39"/>
    </row>
    <row r="75" spans="1:7" x14ac:dyDescent="0.3">
      <c r="D75" s="234" t="s">
        <v>188</v>
      </c>
      <c r="E75" s="234"/>
      <c r="G75" s="39"/>
    </row>
    <row r="76" spans="1:7" x14ac:dyDescent="0.3">
      <c r="D76" s="77"/>
      <c r="G76" s="39"/>
    </row>
    <row r="77" spans="1:7" ht="28.8" x14ac:dyDescent="0.3">
      <c r="D77" s="260" t="s">
        <v>220</v>
      </c>
      <c r="E77" s="233"/>
      <c r="G77" s="261" t="s">
        <v>199</v>
      </c>
    </row>
    <row r="78" spans="1:7" ht="30.6" x14ac:dyDescent="0.3">
      <c r="A78" s="219" t="s">
        <v>154</v>
      </c>
      <c r="B78" s="85" t="s">
        <v>155</v>
      </c>
      <c r="D78" s="220" t="s">
        <v>152</v>
      </c>
      <c r="E78" s="233"/>
      <c r="G78" s="261" t="s">
        <v>219</v>
      </c>
    </row>
    <row r="79" spans="1:7" x14ac:dyDescent="0.3">
      <c r="D79" s="220" t="s">
        <v>153</v>
      </c>
      <c r="E79" s="233"/>
      <c r="G79" s="261" t="s">
        <v>200</v>
      </c>
    </row>
    <row r="81" spans="4:5" x14ac:dyDescent="0.3">
      <c r="D81" s="234" t="s">
        <v>156</v>
      </c>
      <c r="E81" s="234"/>
    </row>
  </sheetData>
  <sheetProtection algorithmName="SHA-512" hashValue="ghkTCLjJjSBFsBOP0Fl/nzfY//7valolxwBsVXx2IB9E1fTyU/kkMJlzmfa9BnZjQ7JlarQtX0OfFHsxXezXSQ==" saltValue="ur9xzExOg7G1WqPmC6vH1A==" spinCount="100000" sheet="1" objects="1" scenarios="1"/>
  <mergeCells count="1">
    <mergeCell ref="A7:B7"/>
  </mergeCells>
  <conditionalFormatting sqref="E14:E17">
    <cfRule type="cellIs" dxfId="34" priority="1" operator="greaterThan">
      <formula>0</formula>
    </cfRule>
  </conditionalFormatting>
  <conditionalFormatting sqref="E16">
    <cfRule type="expression" dxfId="33" priority="4">
      <formula>$E$16&gt;0</formula>
    </cfRule>
  </conditionalFormatting>
  <dataValidations xWindow="856" yWindow="451" count="18">
    <dataValidation allowBlank="1" showInputMessage="1" showErrorMessage="1" prompt="If the Program 2700+ series total in Cell E11 includes reductions for object codes 0850/0851, etc., these amounts can be &quot;added back in.&quot;" sqref="E11:E12" xr:uid="{4EFA0487-EDE0-474D-AEF5-82C894EE4CFA}"/>
    <dataValidation allowBlank="1" showInputMessage="1" showErrorMessage="1" prompt="Enter a negative number, if applicable. " sqref="E14:E16" xr:uid="{7EC2B262-DA7A-4823-BB89-A8CE16AE9214}"/>
    <dataValidation allowBlank="1" showInputMessage="1" showErrorMessage="1" prompt="Applicable only if the district is able to track route driver salaries and benefits payments seperately from other accounts in Program 2700+." sqref="E24" xr:uid="{62038E39-3940-4C40-BBF0-F3B479724A7F}"/>
    <dataValidation allowBlank="1" showInputMessage="1" showErrorMessage="1" prompt="This section is for direct costs tracked within the Program 2700 series.  Therefore, these costs should be included in the total in cell E11." sqref="E23" xr:uid="{C9D86DD8-7F72-4404-82E8-90DF3D7A0379}"/>
    <dataValidation allowBlank="1" showInputMessage="1" showErrorMessage="1" prompt="This section is for prorated costs tracked within the Program 2700 series." sqref="E10" xr:uid="{652DC44E-8B58-4819-81AE-3A726066D28D}"/>
    <dataValidation allowBlank="1" showInputMessage="1" showErrorMessage="1" prompt="This section is for prorated costs tracked outside of the Program 2700 series.  Therefore, you will only enter amounts below if these costs are NOT already included in cell E17." sqref="E34" xr:uid="{A9012280-050D-40C9-AAFE-F2CE84ADEC81}"/>
    <dataValidation allowBlank="1" showInputMessage="1" showErrorMessage="1" prompt="This section is for direct costs tracked outside of the Program 2700 series.  Therefore, you will only enter amounts below if these costs are NOT already included in cell E17." sqref="E46" xr:uid="{794FADF7-24A0-4759-96B7-9BC2BA7024F6}"/>
    <dataValidation allowBlank="1" showInputMessage="1" showErrorMessage="1" prompt="Examples include, but are not limited to First Student, Durham, etc." sqref="E26" xr:uid="{B4A39FDB-E50A-45E4-9106-ECED3987F603}"/>
    <dataValidation allowBlank="1" showInputMessage="1" showErrorMessage="1" prompt="Include any utilities (or portion of) that is attributed to pupil transportation facilities/buildings." sqref="E35" xr:uid="{7310A91F-B07E-4B07-9816-78620AA0DDD1}"/>
    <dataValidation allowBlank="1" showInputMessage="1" showErrorMessage="1" prompt="Include only the premium amounts attributed to pupil transportation vehicles that were not already paid as part of cell E11, as well as any hired/non-owned amount. " sqref="E36" xr:uid="{12189A05-ECBD-4CFF-B118-EC9F13103347}"/>
    <dataValidation allowBlank="1" showInputMessage="1" showErrorMessage="1" prompt="Include only the premium amount (or portion of) attributed to pupil transportation facilities/buildings." sqref="E37" xr:uid="{4A7E36EC-79F8-4364-9EE5-D9C80ED605DC}"/>
    <dataValidation allowBlank="1" showInputMessage="1" showErrorMessage="1" prompt="Include only the premium amount attributed to pupil transportation employees." sqref="E38:E39" xr:uid="{4AF5D4D4-9A93-4767-A164-EC3029DF4761}"/>
    <dataValidation allowBlank="1" showInputMessage="1" showErrorMessage="1" prompt="Enter as a negative number, if applicable." sqref="E41" xr:uid="{086E9822-DB21-46FA-B123-DAA6B606B96C}"/>
    <dataValidation allowBlank="1" showInputMessage="1" showErrorMessage="1" prompt="Examples include but are not limited to First Student, Durham, etc." sqref="E49" xr:uid="{D228B7ED-C395-43E5-81FF-AD591B8919C6}"/>
    <dataValidation allowBlank="1" showInputMessage="1" showErrorMessage="1" prompt="Note this is typically zero. No documentation needs to be uploaded for this amount." sqref="E77" xr:uid="{881A2781-1009-4CD3-B720-EFEFC79CA69B}"/>
    <dataValidation allowBlank="1" showInputMessage="1" showErrorMessage="1" prompt="Only for districts that contract out majority of their district's pupil transportation." sqref="E78" xr:uid="{6925E0B8-2819-4698-BD4D-A29B2BD12DF1}"/>
    <dataValidation allowBlank="1" showInputMessage="1" showErrorMessage="1" prompt="No documentation needs to be uploaded for this amount." sqref="E79" xr:uid="{C4FA6DFC-0FE7-468B-BDA4-A1AC676F2836}"/>
    <dataValidation allowBlank="1" showInputMessage="1" showErrorMessage="1" prompt="Enter a negative number, if applicable. Reduce any premiums that were paid as part of the amount in cell E11 and were not used to transport students. " sqref="E17" xr:uid="{4F423773-1E83-4CC3-8AA1-74E3A4B3A293}"/>
  </dataValidations>
  <printOptions horizontalCentered="1"/>
  <pageMargins left="0.5" right="0.5" top="0.75" bottom="0.5" header="0.3" footer="0.3"/>
  <pageSetup orientation="portrait" r:id="rId1"/>
  <headerFooter>
    <oddFooter>Page &amp;P of &amp;N</oddFooter>
  </headerFooter>
  <ignoredErrors>
    <ignoredError sqref="E70 E57"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21"/>
  <sheetViews>
    <sheetView zoomScale="90" zoomScaleNormal="90" workbookViewId="0">
      <selection activeCell="E16" sqref="E16"/>
    </sheetView>
  </sheetViews>
  <sheetFormatPr defaultColWidth="9.109375" defaultRowHeight="14.4" x14ac:dyDescent="0.3"/>
  <cols>
    <col min="1" max="1" width="14.33203125" style="92" customWidth="1"/>
    <col min="2" max="2" width="13.6640625" style="92" customWidth="1"/>
    <col min="3" max="3" width="16.33203125" style="92" bestFit="1" customWidth="1"/>
    <col min="4" max="4" width="16.44140625" style="92" bestFit="1" customWidth="1"/>
    <col min="5" max="5" width="17.44140625" style="93" bestFit="1" customWidth="1"/>
    <col min="6" max="6" width="11.33203125" style="93" bestFit="1" customWidth="1"/>
    <col min="7" max="7" width="26.88671875" style="93" customWidth="1"/>
    <col min="8" max="8" width="11.33203125" style="93" customWidth="1"/>
    <col min="9" max="9" width="25.33203125" style="93" customWidth="1"/>
    <col min="10" max="10" width="17.6640625" style="93" customWidth="1"/>
    <col min="11" max="11" width="15.109375" style="93" customWidth="1"/>
    <col min="12" max="12" width="16.6640625" style="93" customWidth="1"/>
    <col min="13" max="13" width="22.5546875" style="93" bestFit="1" customWidth="1"/>
    <col min="14" max="14" width="18.109375" style="93" bestFit="1" customWidth="1"/>
    <col min="15" max="15" width="31" style="92" customWidth="1"/>
    <col min="16" max="16" width="9.109375" style="92"/>
    <col min="17" max="17" width="21.6640625" style="92" customWidth="1"/>
    <col min="18" max="16384" width="9.109375" style="92"/>
  </cols>
  <sheetData>
    <row r="1" spans="1:17" s="19" customFormat="1" x14ac:dyDescent="0.3">
      <c r="A1" s="89" t="s">
        <v>40</v>
      </c>
      <c r="B1" s="90"/>
      <c r="K1" s="24"/>
      <c r="L1" s="24"/>
      <c r="M1" s="24"/>
    </row>
    <row r="2" spans="1:17" s="93" customFormat="1" x14ac:dyDescent="0.3">
      <c r="A2" s="91" t="s">
        <v>92</v>
      </c>
      <c r="B2" s="232" t="str">
        <f>Schedule!E7</f>
        <v>2024/2025</v>
      </c>
      <c r="C2" s="92"/>
      <c r="D2" s="92"/>
    </row>
    <row r="3" spans="1:17" x14ac:dyDescent="0.3">
      <c r="A3" s="94"/>
    </row>
    <row r="4" spans="1:17" s="93" customFormat="1" x14ac:dyDescent="0.3">
      <c r="A4" s="89" t="s">
        <v>2</v>
      </c>
      <c r="B4" s="158" t="e">
        <f>G120/J120</f>
        <v>#DIV/0!</v>
      </c>
      <c r="C4" s="90"/>
    </row>
    <row r="5" spans="1:17" s="93" customFormat="1" x14ac:dyDescent="0.3">
      <c r="A5" s="89"/>
      <c r="B5" s="90"/>
      <c r="C5" s="92"/>
      <c r="D5" s="92"/>
    </row>
    <row r="6" spans="1:17" s="95" customFormat="1" ht="15" thickBot="1" x14ac:dyDescent="0.35">
      <c r="A6" s="176" t="s">
        <v>93</v>
      </c>
      <c r="B6" s="176"/>
      <c r="C6" s="176"/>
      <c r="D6" s="176"/>
      <c r="E6" s="176"/>
      <c r="F6" s="176"/>
      <c r="G6" s="176"/>
      <c r="H6" s="176"/>
      <c r="I6" s="177"/>
      <c r="J6" s="177"/>
      <c r="K6" s="177"/>
      <c r="L6" s="177"/>
      <c r="M6" s="177"/>
      <c r="N6" s="177"/>
      <c r="O6" s="177"/>
    </row>
    <row r="7" spans="1:17" s="95" customFormat="1" ht="152.25" customHeight="1" x14ac:dyDescent="0.3">
      <c r="A7" s="216" t="s">
        <v>239</v>
      </c>
      <c r="B7" s="175"/>
      <c r="C7" s="175"/>
      <c r="D7" s="175"/>
      <c r="E7" s="175"/>
      <c r="F7" s="175"/>
      <c r="G7" s="175"/>
      <c r="H7" s="175"/>
      <c r="I7" s="178"/>
      <c r="J7" s="178"/>
      <c r="K7" s="178"/>
      <c r="L7" s="178"/>
      <c r="M7" s="178"/>
      <c r="N7" s="178"/>
      <c r="O7" s="178"/>
    </row>
    <row r="8" spans="1:17" s="93" customFormat="1" ht="15.6" customHeight="1" x14ac:dyDescent="0.3">
      <c r="A8" s="96"/>
      <c r="B8" s="96"/>
      <c r="C8" s="96"/>
      <c r="D8" s="96"/>
      <c r="E8" s="96"/>
      <c r="F8" s="96"/>
      <c r="G8" s="96"/>
      <c r="H8" s="96"/>
      <c r="I8" s="97"/>
    </row>
    <row r="9" spans="1:17" s="93" customFormat="1" x14ac:dyDescent="0.3">
      <c r="A9" s="92"/>
      <c r="B9" s="92"/>
      <c r="C9" s="181"/>
      <c r="D9" s="92"/>
      <c r="F9" s="165" t="s">
        <v>3</v>
      </c>
      <c r="G9" s="165"/>
      <c r="H9" s="165"/>
      <c r="I9" s="165"/>
      <c r="K9" s="165" t="s">
        <v>244</v>
      </c>
      <c r="L9" s="272"/>
      <c r="M9" s="274"/>
    </row>
    <row r="10" spans="1:17" s="100" customFormat="1" ht="87" thickBot="1" x14ac:dyDescent="0.35">
      <c r="A10" s="98" t="s">
        <v>201</v>
      </c>
      <c r="B10" s="98" t="s">
        <v>218</v>
      </c>
      <c r="C10" s="99" t="s">
        <v>217</v>
      </c>
      <c r="D10" s="99" t="s">
        <v>202</v>
      </c>
      <c r="E10" s="163" t="s">
        <v>47</v>
      </c>
      <c r="F10" s="199" t="s">
        <v>54</v>
      </c>
      <c r="G10" s="199" t="s">
        <v>245</v>
      </c>
      <c r="H10" s="193" t="s">
        <v>55</v>
      </c>
      <c r="I10" s="193" t="s">
        <v>246</v>
      </c>
      <c r="J10" s="163" t="s">
        <v>48</v>
      </c>
      <c r="K10" s="241" t="s">
        <v>248</v>
      </c>
      <c r="L10" s="241" t="s">
        <v>249</v>
      </c>
      <c r="M10" s="273" t="s">
        <v>250</v>
      </c>
      <c r="N10" s="163" t="s">
        <v>247</v>
      </c>
      <c r="O10" s="99" t="s">
        <v>9</v>
      </c>
      <c r="Q10" s="205" t="s">
        <v>157</v>
      </c>
    </row>
    <row r="11" spans="1:17" x14ac:dyDescent="0.3">
      <c r="A11" s="15"/>
      <c r="B11" s="15"/>
      <c r="C11" s="15"/>
      <c r="D11" s="15"/>
      <c r="E11" s="160">
        <f>D11-C11</f>
        <v>0</v>
      </c>
      <c r="F11" s="200"/>
      <c r="G11" s="201"/>
      <c r="H11" s="194"/>
      <c r="I11" s="194"/>
      <c r="J11" s="160">
        <f t="shared" ref="J11:J89" si="0">SUM(F11:I11)</f>
        <v>0</v>
      </c>
      <c r="K11" s="17"/>
      <c r="L11" s="17"/>
      <c r="M11" s="17"/>
      <c r="N11" s="160">
        <f>SUM(J11:M11)</f>
        <v>0</v>
      </c>
      <c r="O11" s="18"/>
      <c r="Q11" s="92">
        <f>E11-N11</f>
        <v>0</v>
      </c>
    </row>
    <row r="12" spans="1:17" x14ac:dyDescent="0.3">
      <c r="A12" s="15"/>
      <c r="B12" s="15"/>
      <c r="C12" s="16"/>
      <c r="D12" s="16"/>
      <c r="E12" s="160">
        <f t="shared" ref="E12:E117" si="1">D12-C12</f>
        <v>0</v>
      </c>
      <c r="F12" s="200"/>
      <c r="G12" s="200"/>
      <c r="H12" s="194"/>
      <c r="I12" s="194"/>
      <c r="J12" s="160">
        <f t="shared" si="0"/>
        <v>0</v>
      </c>
      <c r="K12" s="17"/>
      <c r="L12" s="17"/>
      <c r="M12" s="17"/>
      <c r="N12" s="160">
        <f>SUM(J12:M12)</f>
        <v>0</v>
      </c>
      <c r="O12" s="18"/>
      <c r="Q12" s="92">
        <f t="shared" ref="Q12:Q89" si="2">E12-N12</f>
        <v>0</v>
      </c>
    </row>
    <row r="13" spans="1:17" x14ac:dyDescent="0.3">
      <c r="A13" s="15"/>
      <c r="B13" s="15"/>
      <c r="C13" s="16"/>
      <c r="D13" s="16"/>
      <c r="E13" s="160">
        <f t="shared" si="1"/>
        <v>0</v>
      </c>
      <c r="F13" s="200"/>
      <c r="G13" s="200"/>
      <c r="H13" s="194"/>
      <c r="I13" s="194"/>
      <c r="J13" s="160">
        <f t="shared" si="0"/>
        <v>0</v>
      </c>
      <c r="K13" s="17"/>
      <c r="L13" s="17"/>
      <c r="M13" s="17"/>
      <c r="N13" s="160">
        <f t="shared" ref="N13:N75" si="3">SUM(J13:M13)</f>
        <v>0</v>
      </c>
      <c r="O13" s="18"/>
      <c r="Q13" s="92">
        <f t="shared" si="2"/>
        <v>0</v>
      </c>
    </row>
    <row r="14" spans="1:17" x14ac:dyDescent="0.3">
      <c r="A14" s="15"/>
      <c r="B14" s="15"/>
      <c r="C14" s="16"/>
      <c r="D14" s="16"/>
      <c r="E14" s="160">
        <f t="shared" si="1"/>
        <v>0</v>
      </c>
      <c r="F14" s="200"/>
      <c r="G14" s="200"/>
      <c r="H14" s="194"/>
      <c r="I14" s="194"/>
      <c r="J14" s="160">
        <f t="shared" si="0"/>
        <v>0</v>
      </c>
      <c r="K14" s="17"/>
      <c r="L14" s="17"/>
      <c r="M14" s="17"/>
      <c r="N14" s="160">
        <f t="shared" si="3"/>
        <v>0</v>
      </c>
      <c r="O14" s="18"/>
      <c r="Q14" s="92">
        <f t="shared" si="2"/>
        <v>0</v>
      </c>
    </row>
    <row r="15" spans="1:17" x14ac:dyDescent="0.3">
      <c r="A15" s="15"/>
      <c r="B15" s="15"/>
      <c r="C15" s="16"/>
      <c r="D15" s="16"/>
      <c r="E15" s="160">
        <f t="shared" si="1"/>
        <v>0</v>
      </c>
      <c r="F15" s="200"/>
      <c r="G15" s="200"/>
      <c r="H15" s="194"/>
      <c r="I15" s="194"/>
      <c r="J15" s="160">
        <f t="shared" si="0"/>
        <v>0</v>
      </c>
      <c r="K15" s="17"/>
      <c r="L15" s="17"/>
      <c r="M15" s="17"/>
      <c r="N15" s="160">
        <f t="shared" si="3"/>
        <v>0</v>
      </c>
      <c r="O15" s="18"/>
      <c r="Q15" s="92">
        <f t="shared" si="2"/>
        <v>0</v>
      </c>
    </row>
    <row r="16" spans="1:17" x14ac:dyDescent="0.3">
      <c r="A16" s="15"/>
      <c r="B16" s="15"/>
      <c r="C16" s="16"/>
      <c r="D16" s="16"/>
      <c r="E16" s="160">
        <f t="shared" si="1"/>
        <v>0</v>
      </c>
      <c r="F16" s="200"/>
      <c r="G16" s="200"/>
      <c r="H16" s="194"/>
      <c r="I16" s="194"/>
      <c r="J16" s="160">
        <f t="shared" si="0"/>
        <v>0</v>
      </c>
      <c r="K16" s="17"/>
      <c r="L16" s="17"/>
      <c r="M16" s="17"/>
      <c r="N16" s="160">
        <f t="shared" si="3"/>
        <v>0</v>
      </c>
      <c r="O16" s="18"/>
      <c r="Q16" s="92">
        <f t="shared" si="2"/>
        <v>0</v>
      </c>
    </row>
    <row r="17" spans="1:17" x14ac:dyDescent="0.3">
      <c r="A17" s="15"/>
      <c r="B17" s="15"/>
      <c r="C17" s="16"/>
      <c r="D17" s="16"/>
      <c r="E17" s="160">
        <f t="shared" si="1"/>
        <v>0</v>
      </c>
      <c r="F17" s="200"/>
      <c r="G17" s="200"/>
      <c r="H17" s="194"/>
      <c r="I17" s="194"/>
      <c r="J17" s="160">
        <f>SUM(F17:I17)</f>
        <v>0</v>
      </c>
      <c r="K17" s="17"/>
      <c r="L17" s="17"/>
      <c r="M17" s="17"/>
      <c r="N17" s="160">
        <f t="shared" si="3"/>
        <v>0</v>
      </c>
      <c r="O17" s="18"/>
      <c r="Q17" s="92">
        <f t="shared" si="2"/>
        <v>0</v>
      </c>
    </row>
    <row r="18" spans="1:17" x14ac:dyDescent="0.3">
      <c r="A18" s="15"/>
      <c r="B18" s="15"/>
      <c r="C18" s="16"/>
      <c r="D18" s="16"/>
      <c r="E18" s="160">
        <f t="shared" si="1"/>
        <v>0</v>
      </c>
      <c r="F18" s="200"/>
      <c r="G18" s="200"/>
      <c r="H18" s="194"/>
      <c r="I18" s="194"/>
      <c r="J18" s="160">
        <f t="shared" si="0"/>
        <v>0</v>
      </c>
      <c r="K18" s="17"/>
      <c r="L18" s="17"/>
      <c r="M18" s="17"/>
      <c r="N18" s="160">
        <f t="shared" si="3"/>
        <v>0</v>
      </c>
      <c r="O18" s="18"/>
      <c r="Q18" s="92">
        <f t="shared" si="2"/>
        <v>0</v>
      </c>
    </row>
    <row r="19" spans="1:17" x14ac:dyDescent="0.3">
      <c r="A19" s="15"/>
      <c r="B19" s="15"/>
      <c r="C19" s="16"/>
      <c r="D19" s="16"/>
      <c r="E19" s="160">
        <f t="shared" si="1"/>
        <v>0</v>
      </c>
      <c r="F19" s="200"/>
      <c r="G19" s="200"/>
      <c r="H19" s="194"/>
      <c r="I19" s="194"/>
      <c r="J19" s="160">
        <f t="shared" si="0"/>
        <v>0</v>
      </c>
      <c r="K19" s="17"/>
      <c r="L19" s="17"/>
      <c r="M19" s="17"/>
      <c r="N19" s="160">
        <f t="shared" si="3"/>
        <v>0</v>
      </c>
      <c r="O19" s="18"/>
      <c r="Q19" s="92">
        <f t="shared" si="2"/>
        <v>0</v>
      </c>
    </row>
    <row r="20" spans="1:17" x14ac:dyDescent="0.3">
      <c r="A20" s="15"/>
      <c r="B20" s="15"/>
      <c r="C20" s="16"/>
      <c r="D20" s="16"/>
      <c r="E20" s="160">
        <f t="shared" si="1"/>
        <v>0</v>
      </c>
      <c r="F20" s="200"/>
      <c r="G20" s="200"/>
      <c r="H20" s="194"/>
      <c r="I20" s="194"/>
      <c r="J20" s="160">
        <f t="shared" si="0"/>
        <v>0</v>
      </c>
      <c r="K20" s="17"/>
      <c r="L20" s="17"/>
      <c r="M20" s="17"/>
      <c r="N20" s="160">
        <f t="shared" si="3"/>
        <v>0</v>
      </c>
      <c r="O20" s="18"/>
      <c r="Q20" s="92">
        <f t="shared" si="2"/>
        <v>0</v>
      </c>
    </row>
    <row r="21" spans="1:17" x14ac:dyDescent="0.3">
      <c r="A21" s="15"/>
      <c r="B21" s="15"/>
      <c r="C21" s="16"/>
      <c r="D21" s="16"/>
      <c r="E21" s="160">
        <f t="shared" si="1"/>
        <v>0</v>
      </c>
      <c r="F21" s="200"/>
      <c r="G21" s="200"/>
      <c r="H21" s="194"/>
      <c r="I21" s="194"/>
      <c r="J21" s="160">
        <f t="shared" si="0"/>
        <v>0</v>
      </c>
      <c r="K21" s="17"/>
      <c r="L21" s="17"/>
      <c r="M21" s="17"/>
      <c r="N21" s="160">
        <f t="shared" si="3"/>
        <v>0</v>
      </c>
      <c r="O21" s="18"/>
      <c r="Q21" s="92">
        <f t="shared" si="2"/>
        <v>0</v>
      </c>
    </row>
    <row r="22" spans="1:17" x14ac:dyDescent="0.3">
      <c r="A22" s="15"/>
      <c r="B22" s="15"/>
      <c r="C22" s="16"/>
      <c r="D22" s="16"/>
      <c r="E22" s="160">
        <f t="shared" si="1"/>
        <v>0</v>
      </c>
      <c r="F22" s="200"/>
      <c r="G22" s="200"/>
      <c r="H22" s="194"/>
      <c r="I22" s="194"/>
      <c r="J22" s="160">
        <f t="shared" si="0"/>
        <v>0</v>
      </c>
      <c r="K22" s="17"/>
      <c r="L22" s="17"/>
      <c r="M22" s="17"/>
      <c r="N22" s="160">
        <f t="shared" si="3"/>
        <v>0</v>
      </c>
      <c r="O22" s="18"/>
      <c r="Q22" s="92">
        <f t="shared" si="2"/>
        <v>0</v>
      </c>
    </row>
    <row r="23" spans="1:17" x14ac:dyDescent="0.3">
      <c r="A23" s="15"/>
      <c r="B23" s="15"/>
      <c r="C23" s="16"/>
      <c r="D23" s="16"/>
      <c r="E23" s="160">
        <f t="shared" si="1"/>
        <v>0</v>
      </c>
      <c r="F23" s="200"/>
      <c r="G23" s="200"/>
      <c r="H23" s="194"/>
      <c r="I23" s="194"/>
      <c r="J23" s="160">
        <f t="shared" si="0"/>
        <v>0</v>
      </c>
      <c r="K23" s="17"/>
      <c r="L23" s="17"/>
      <c r="M23" s="17"/>
      <c r="N23" s="160">
        <f t="shared" si="3"/>
        <v>0</v>
      </c>
      <c r="O23" s="18"/>
      <c r="Q23" s="92">
        <f t="shared" si="2"/>
        <v>0</v>
      </c>
    </row>
    <row r="24" spans="1:17" x14ac:dyDescent="0.3">
      <c r="A24" s="15"/>
      <c r="B24" s="15"/>
      <c r="C24" s="16"/>
      <c r="D24" s="16"/>
      <c r="E24" s="160">
        <f t="shared" si="1"/>
        <v>0</v>
      </c>
      <c r="F24" s="200"/>
      <c r="G24" s="200"/>
      <c r="H24" s="194"/>
      <c r="I24" s="194"/>
      <c r="J24" s="160">
        <f t="shared" si="0"/>
        <v>0</v>
      </c>
      <c r="K24" s="17"/>
      <c r="L24" s="17"/>
      <c r="M24" s="17"/>
      <c r="N24" s="160">
        <f t="shared" si="3"/>
        <v>0</v>
      </c>
      <c r="O24" s="18"/>
      <c r="Q24" s="92">
        <f t="shared" si="2"/>
        <v>0</v>
      </c>
    </row>
    <row r="25" spans="1:17" x14ac:dyDescent="0.3">
      <c r="A25" s="15"/>
      <c r="B25" s="15"/>
      <c r="C25" s="16"/>
      <c r="D25" s="16"/>
      <c r="E25" s="160">
        <f t="shared" si="1"/>
        <v>0</v>
      </c>
      <c r="F25" s="200"/>
      <c r="G25" s="200"/>
      <c r="H25" s="194"/>
      <c r="I25" s="194"/>
      <c r="J25" s="160">
        <f t="shared" si="0"/>
        <v>0</v>
      </c>
      <c r="K25" s="17"/>
      <c r="L25" s="17"/>
      <c r="M25" s="17"/>
      <c r="N25" s="160">
        <f t="shared" si="3"/>
        <v>0</v>
      </c>
      <c r="O25" s="18"/>
      <c r="Q25" s="92">
        <f t="shared" si="2"/>
        <v>0</v>
      </c>
    </row>
    <row r="26" spans="1:17" x14ac:dyDescent="0.3">
      <c r="A26" s="15"/>
      <c r="B26" s="15"/>
      <c r="C26" s="16"/>
      <c r="D26" s="16"/>
      <c r="E26" s="160">
        <f t="shared" si="1"/>
        <v>0</v>
      </c>
      <c r="F26" s="200"/>
      <c r="G26" s="200"/>
      <c r="H26" s="194"/>
      <c r="I26" s="194"/>
      <c r="J26" s="160">
        <f t="shared" si="0"/>
        <v>0</v>
      </c>
      <c r="K26" s="17"/>
      <c r="L26" s="17"/>
      <c r="M26" s="17"/>
      <c r="N26" s="160">
        <f t="shared" si="3"/>
        <v>0</v>
      </c>
      <c r="O26" s="18"/>
      <c r="Q26" s="92">
        <f t="shared" si="2"/>
        <v>0</v>
      </c>
    </row>
    <row r="27" spans="1:17" x14ac:dyDescent="0.3">
      <c r="A27" s="15"/>
      <c r="B27" s="15"/>
      <c r="C27" s="16"/>
      <c r="D27" s="16"/>
      <c r="E27" s="160">
        <f t="shared" si="1"/>
        <v>0</v>
      </c>
      <c r="F27" s="200"/>
      <c r="G27" s="200"/>
      <c r="H27" s="194"/>
      <c r="I27" s="194"/>
      <c r="J27" s="160">
        <f t="shared" si="0"/>
        <v>0</v>
      </c>
      <c r="K27" s="17"/>
      <c r="L27" s="17"/>
      <c r="M27" s="17"/>
      <c r="N27" s="160">
        <f t="shared" si="3"/>
        <v>0</v>
      </c>
      <c r="O27" s="18"/>
      <c r="Q27" s="92">
        <f t="shared" si="2"/>
        <v>0</v>
      </c>
    </row>
    <row r="28" spans="1:17" x14ac:dyDescent="0.3">
      <c r="A28" s="15"/>
      <c r="B28" s="15"/>
      <c r="C28" s="16"/>
      <c r="D28" s="16"/>
      <c r="E28" s="160">
        <f t="shared" si="1"/>
        <v>0</v>
      </c>
      <c r="F28" s="200"/>
      <c r="G28" s="200"/>
      <c r="H28" s="194"/>
      <c r="I28" s="194"/>
      <c r="J28" s="160">
        <f t="shared" si="0"/>
        <v>0</v>
      </c>
      <c r="K28" s="17"/>
      <c r="L28" s="17"/>
      <c r="M28" s="17"/>
      <c r="N28" s="160">
        <f t="shared" si="3"/>
        <v>0</v>
      </c>
      <c r="O28" s="18"/>
      <c r="Q28" s="92">
        <f t="shared" si="2"/>
        <v>0</v>
      </c>
    </row>
    <row r="29" spans="1:17" x14ac:dyDescent="0.3">
      <c r="A29" s="15"/>
      <c r="B29" s="15"/>
      <c r="C29" s="16"/>
      <c r="D29" s="16"/>
      <c r="E29" s="160">
        <f t="shared" si="1"/>
        <v>0</v>
      </c>
      <c r="F29" s="200"/>
      <c r="G29" s="200"/>
      <c r="H29" s="194"/>
      <c r="I29" s="194"/>
      <c r="J29" s="160">
        <f t="shared" si="0"/>
        <v>0</v>
      </c>
      <c r="K29" s="17"/>
      <c r="L29" s="17"/>
      <c r="M29" s="17"/>
      <c r="N29" s="160">
        <f t="shared" si="3"/>
        <v>0</v>
      </c>
      <c r="O29" s="18"/>
      <c r="Q29" s="92">
        <f t="shared" si="2"/>
        <v>0</v>
      </c>
    </row>
    <row r="30" spans="1:17" x14ac:dyDescent="0.3">
      <c r="A30" s="15"/>
      <c r="B30" s="15"/>
      <c r="C30" s="16"/>
      <c r="D30" s="16"/>
      <c r="E30" s="160">
        <f t="shared" si="1"/>
        <v>0</v>
      </c>
      <c r="F30" s="200"/>
      <c r="G30" s="200"/>
      <c r="H30" s="194"/>
      <c r="I30" s="194"/>
      <c r="J30" s="160">
        <f t="shared" si="0"/>
        <v>0</v>
      </c>
      <c r="K30" s="17"/>
      <c r="L30" s="17"/>
      <c r="M30" s="17"/>
      <c r="N30" s="160">
        <f t="shared" si="3"/>
        <v>0</v>
      </c>
      <c r="O30" s="18"/>
      <c r="Q30" s="92">
        <f t="shared" si="2"/>
        <v>0</v>
      </c>
    </row>
    <row r="31" spans="1:17" x14ac:dyDescent="0.3">
      <c r="A31" s="15"/>
      <c r="B31" s="15"/>
      <c r="C31" s="16"/>
      <c r="D31" s="16"/>
      <c r="E31" s="160">
        <f t="shared" si="1"/>
        <v>0</v>
      </c>
      <c r="F31" s="200"/>
      <c r="G31" s="200"/>
      <c r="H31" s="194"/>
      <c r="I31" s="194"/>
      <c r="J31" s="160">
        <f t="shared" si="0"/>
        <v>0</v>
      </c>
      <c r="K31" s="17"/>
      <c r="L31" s="17"/>
      <c r="M31" s="17"/>
      <c r="N31" s="160">
        <f t="shared" si="3"/>
        <v>0</v>
      </c>
      <c r="O31" s="18"/>
      <c r="Q31" s="92">
        <f t="shared" si="2"/>
        <v>0</v>
      </c>
    </row>
    <row r="32" spans="1:17" x14ac:dyDescent="0.3">
      <c r="A32" s="15"/>
      <c r="B32" s="15"/>
      <c r="C32" s="16"/>
      <c r="D32" s="16"/>
      <c r="E32" s="160">
        <f t="shared" si="1"/>
        <v>0</v>
      </c>
      <c r="F32" s="200"/>
      <c r="G32" s="200"/>
      <c r="H32" s="194"/>
      <c r="I32" s="194"/>
      <c r="J32" s="160">
        <f t="shared" si="0"/>
        <v>0</v>
      </c>
      <c r="K32" s="17"/>
      <c r="L32" s="17"/>
      <c r="M32" s="17"/>
      <c r="N32" s="160">
        <f t="shared" si="3"/>
        <v>0</v>
      </c>
      <c r="O32" s="18"/>
      <c r="Q32" s="92">
        <f t="shared" si="2"/>
        <v>0</v>
      </c>
    </row>
    <row r="33" spans="1:17" x14ac:dyDescent="0.3">
      <c r="A33" s="15"/>
      <c r="B33" s="15"/>
      <c r="C33" s="16"/>
      <c r="D33" s="16"/>
      <c r="E33" s="160">
        <f t="shared" si="1"/>
        <v>0</v>
      </c>
      <c r="F33" s="200"/>
      <c r="G33" s="200"/>
      <c r="H33" s="194"/>
      <c r="I33" s="194"/>
      <c r="J33" s="160">
        <f t="shared" si="0"/>
        <v>0</v>
      </c>
      <c r="K33" s="17"/>
      <c r="L33" s="17"/>
      <c r="M33" s="17"/>
      <c r="N33" s="160">
        <f t="shared" si="3"/>
        <v>0</v>
      </c>
      <c r="O33" s="18"/>
      <c r="Q33" s="92">
        <f t="shared" si="2"/>
        <v>0</v>
      </c>
    </row>
    <row r="34" spans="1:17" x14ac:dyDescent="0.3">
      <c r="A34" s="15"/>
      <c r="B34" s="15"/>
      <c r="C34" s="16"/>
      <c r="D34" s="16"/>
      <c r="E34" s="160">
        <f t="shared" si="1"/>
        <v>0</v>
      </c>
      <c r="F34" s="200"/>
      <c r="G34" s="200"/>
      <c r="H34" s="194"/>
      <c r="I34" s="194"/>
      <c r="J34" s="160">
        <f t="shared" si="0"/>
        <v>0</v>
      </c>
      <c r="K34" s="17"/>
      <c r="L34" s="17"/>
      <c r="M34" s="17"/>
      <c r="N34" s="160">
        <f t="shared" si="3"/>
        <v>0</v>
      </c>
      <c r="O34" s="18"/>
      <c r="Q34" s="92">
        <f t="shared" si="2"/>
        <v>0</v>
      </c>
    </row>
    <row r="35" spans="1:17" x14ac:dyDescent="0.3">
      <c r="A35" s="15"/>
      <c r="B35" s="15"/>
      <c r="C35" s="16"/>
      <c r="D35" s="16"/>
      <c r="E35" s="160">
        <f t="shared" si="1"/>
        <v>0</v>
      </c>
      <c r="F35" s="200"/>
      <c r="G35" s="200"/>
      <c r="H35" s="194"/>
      <c r="I35" s="194"/>
      <c r="J35" s="160">
        <f t="shared" si="0"/>
        <v>0</v>
      </c>
      <c r="K35" s="17"/>
      <c r="L35" s="17"/>
      <c r="M35" s="17"/>
      <c r="N35" s="160">
        <f t="shared" si="3"/>
        <v>0</v>
      </c>
      <c r="O35" s="18"/>
      <c r="Q35" s="92">
        <f t="shared" si="2"/>
        <v>0</v>
      </c>
    </row>
    <row r="36" spans="1:17" x14ac:dyDescent="0.3">
      <c r="A36" s="15"/>
      <c r="B36" s="15"/>
      <c r="C36" s="16"/>
      <c r="D36" s="16"/>
      <c r="E36" s="160">
        <f t="shared" si="1"/>
        <v>0</v>
      </c>
      <c r="F36" s="200"/>
      <c r="G36" s="200"/>
      <c r="H36" s="194"/>
      <c r="I36" s="194"/>
      <c r="J36" s="160">
        <f t="shared" si="0"/>
        <v>0</v>
      </c>
      <c r="K36" s="17"/>
      <c r="L36" s="17"/>
      <c r="M36" s="17"/>
      <c r="N36" s="160">
        <f t="shared" si="3"/>
        <v>0</v>
      </c>
      <c r="O36" s="18"/>
      <c r="Q36" s="92">
        <f t="shared" si="2"/>
        <v>0</v>
      </c>
    </row>
    <row r="37" spans="1:17" x14ac:dyDescent="0.3">
      <c r="A37" s="15"/>
      <c r="B37" s="15"/>
      <c r="C37" s="16"/>
      <c r="D37" s="16"/>
      <c r="E37" s="160">
        <f t="shared" si="1"/>
        <v>0</v>
      </c>
      <c r="F37" s="200"/>
      <c r="G37" s="200"/>
      <c r="H37" s="194"/>
      <c r="I37" s="194"/>
      <c r="J37" s="160">
        <f t="shared" si="0"/>
        <v>0</v>
      </c>
      <c r="K37" s="17"/>
      <c r="L37" s="17"/>
      <c r="M37" s="17"/>
      <c r="N37" s="160">
        <f t="shared" si="3"/>
        <v>0</v>
      </c>
      <c r="O37" s="18"/>
      <c r="Q37" s="92">
        <f t="shared" si="2"/>
        <v>0</v>
      </c>
    </row>
    <row r="38" spans="1:17" x14ac:dyDescent="0.3">
      <c r="A38" s="15"/>
      <c r="B38" s="15"/>
      <c r="C38" s="16"/>
      <c r="D38" s="16"/>
      <c r="E38" s="160">
        <f t="shared" si="1"/>
        <v>0</v>
      </c>
      <c r="F38" s="200"/>
      <c r="G38" s="200"/>
      <c r="H38" s="194"/>
      <c r="I38" s="194"/>
      <c r="J38" s="160">
        <f t="shared" si="0"/>
        <v>0</v>
      </c>
      <c r="K38" s="17"/>
      <c r="L38" s="17"/>
      <c r="M38" s="17"/>
      <c r="N38" s="160">
        <f t="shared" si="3"/>
        <v>0</v>
      </c>
      <c r="O38" s="18"/>
      <c r="Q38" s="92">
        <f t="shared" si="2"/>
        <v>0</v>
      </c>
    </row>
    <row r="39" spans="1:17" x14ac:dyDescent="0.3">
      <c r="A39" s="15"/>
      <c r="B39" s="15"/>
      <c r="C39" s="16"/>
      <c r="D39" s="16"/>
      <c r="E39" s="160">
        <f t="shared" si="1"/>
        <v>0</v>
      </c>
      <c r="F39" s="200"/>
      <c r="G39" s="200"/>
      <c r="H39" s="194"/>
      <c r="I39" s="194"/>
      <c r="J39" s="160">
        <f t="shared" si="0"/>
        <v>0</v>
      </c>
      <c r="K39" s="17"/>
      <c r="L39" s="17"/>
      <c r="M39" s="17"/>
      <c r="N39" s="160">
        <f t="shared" si="3"/>
        <v>0</v>
      </c>
      <c r="O39" s="18"/>
      <c r="Q39" s="92">
        <f t="shared" si="2"/>
        <v>0</v>
      </c>
    </row>
    <row r="40" spans="1:17" x14ac:dyDescent="0.3">
      <c r="A40" s="15"/>
      <c r="B40" s="15"/>
      <c r="C40" s="16"/>
      <c r="D40" s="16"/>
      <c r="E40" s="160">
        <f t="shared" si="1"/>
        <v>0</v>
      </c>
      <c r="F40" s="200"/>
      <c r="G40" s="200"/>
      <c r="H40" s="194"/>
      <c r="I40" s="194"/>
      <c r="J40" s="160">
        <f t="shared" si="0"/>
        <v>0</v>
      </c>
      <c r="K40" s="17"/>
      <c r="L40" s="17"/>
      <c r="M40" s="17"/>
      <c r="N40" s="160">
        <f t="shared" si="3"/>
        <v>0</v>
      </c>
      <c r="O40" s="18"/>
      <c r="Q40" s="92">
        <f t="shared" si="2"/>
        <v>0</v>
      </c>
    </row>
    <row r="41" spans="1:17" x14ac:dyDescent="0.3">
      <c r="A41" s="15"/>
      <c r="B41" s="15"/>
      <c r="C41" s="16"/>
      <c r="D41" s="16"/>
      <c r="E41" s="160">
        <f t="shared" si="1"/>
        <v>0</v>
      </c>
      <c r="F41" s="200"/>
      <c r="G41" s="200"/>
      <c r="H41" s="194"/>
      <c r="I41" s="194"/>
      <c r="J41" s="160">
        <f t="shared" si="0"/>
        <v>0</v>
      </c>
      <c r="K41" s="17"/>
      <c r="L41" s="17"/>
      <c r="M41" s="17"/>
      <c r="N41" s="160">
        <f t="shared" si="3"/>
        <v>0</v>
      </c>
      <c r="O41" s="18"/>
      <c r="Q41" s="92">
        <f t="shared" si="2"/>
        <v>0</v>
      </c>
    </row>
    <row r="42" spans="1:17" x14ac:dyDescent="0.3">
      <c r="A42" s="15"/>
      <c r="B42" s="15"/>
      <c r="C42" s="16"/>
      <c r="D42" s="16"/>
      <c r="E42" s="160">
        <f t="shared" si="1"/>
        <v>0</v>
      </c>
      <c r="F42" s="200"/>
      <c r="G42" s="200"/>
      <c r="H42" s="194"/>
      <c r="I42" s="194"/>
      <c r="J42" s="160">
        <f t="shared" si="0"/>
        <v>0</v>
      </c>
      <c r="K42" s="17"/>
      <c r="L42" s="17"/>
      <c r="M42" s="17"/>
      <c r="N42" s="160">
        <f t="shared" si="3"/>
        <v>0</v>
      </c>
      <c r="O42" s="18"/>
      <c r="Q42" s="92">
        <f t="shared" si="2"/>
        <v>0</v>
      </c>
    </row>
    <row r="43" spans="1:17" x14ac:dyDescent="0.3">
      <c r="A43" s="15"/>
      <c r="B43" s="15"/>
      <c r="C43" s="16"/>
      <c r="D43" s="16"/>
      <c r="E43" s="160">
        <f t="shared" si="1"/>
        <v>0</v>
      </c>
      <c r="F43" s="200"/>
      <c r="G43" s="200"/>
      <c r="H43" s="194"/>
      <c r="I43" s="194"/>
      <c r="J43" s="160">
        <f t="shared" si="0"/>
        <v>0</v>
      </c>
      <c r="K43" s="17"/>
      <c r="L43" s="17"/>
      <c r="M43" s="17"/>
      <c r="N43" s="160">
        <f t="shared" si="3"/>
        <v>0</v>
      </c>
      <c r="O43" s="18"/>
      <c r="Q43" s="92">
        <f t="shared" si="2"/>
        <v>0</v>
      </c>
    </row>
    <row r="44" spans="1:17" x14ac:dyDescent="0.3">
      <c r="A44" s="15"/>
      <c r="B44" s="15"/>
      <c r="C44" s="16"/>
      <c r="D44" s="16"/>
      <c r="E44" s="160">
        <f t="shared" si="1"/>
        <v>0</v>
      </c>
      <c r="F44" s="200"/>
      <c r="G44" s="200"/>
      <c r="H44" s="194"/>
      <c r="I44" s="194"/>
      <c r="J44" s="160">
        <f t="shared" si="0"/>
        <v>0</v>
      </c>
      <c r="K44" s="17"/>
      <c r="L44" s="17"/>
      <c r="M44" s="17"/>
      <c r="N44" s="160">
        <f t="shared" si="3"/>
        <v>0</v>
      </c>
      <c r="O44" s="18"/>
      <c r="Q44" s="92">
        <f t="shared" si="2"/>
        <v>0</v>
      </c>
    </row>
    <row r="45" spans="1:17" x14ac:dyDescent="0.3">
      <c r="A45" s="15"/>
      <c r="B45" s="15"/>
      <c r="C45" s="16"/>
      <c r="D45" s="16"/>
      <c r="E45" s="160">
        <f t="shared" si="1"/>
        <v>0</v>
      </c>
      <c r="F45" s="200"/>
      <c r="G45" s="200"/>
      <c r="H45" s="194"/>
      <c r="I45" s="194"/>
      <c r="J45" s="160">
        <f t="shared" si="0"/>
        <v>0</v>
      </c>
      <c r="K45" s="17"/>
      <c r="L45" s="17"/>
      <c r="M45" s="17"/>
      <c r="N45" s="160">
        <f t="shared" si="3"/>
        <v>0</v>
      </c>
      <c r="O45" s="18"/>
      <c r="Q45" s="92">
        <f t="shared" si="2"/>
        <v>0</v>
      </c>
    </row>
    <row r="46" spans="1:17" x14ac:dyDescent="0.3">
      <c r="A46" s="15"/>
      <c r="B46" s="15"/>
      <c r="C46" s="16"/>
      <c r="D46" s="16"/>
      <c r="E46" s="160">
        <f t="shared" si="1"/>
        <v>0</v>
      </c>
      <c r="F46" s="200"/>
      <c r="G46" s="200"/>
      <c r="H46" s="194"/>
      <c r="I46" s="194"/>
      <c r="J46" s="160">
        <f t="shared" si="0"/>
        <v>0</v>
      </c>
      <c r="K46" s="17"/>
      <c r="L46" s="17"/>
      <c r="M46" s="17"/>
      <c r="N46" s="160">
        <f t="shared" si="3"/>
        <v>0</v>
      </c>
      <c r="O46" s="18"/>
      <c r="Q46" s="92">
        <f t="shared" si="2"/>
        <v>0</v>
      </c>
    </row>
    <row r="47" spans="1:17" x14ac:dyDescent="0.3">
      <c r="A47" s="15"/>
      <c r="B47" s="15"/>
      <c r="C47" s="16"/>
      <c r="D47" s="16"/>
      <c r="E47" s="160">
        <f t="shared" si="1"/>
        <v>0</v>
      </c>
      <c r="F47" s="200"/>
      <c r="G47" s="200"/>
      <c r="H47" s="194"/>
      <c r="I47" s="194"/>
      <c r="J47" s="160">
        <f t="shared" si="0"/>
        <v>0</v>
      </c>
      <c r="K47" s="17"/>
      <c r="L47" s="17"/>
      <c r="M47" s="17"/>
      <c r="N47" s="160">
        <f t="shared" si="3"/>
        <v>0</v>
      </c>
      <c r="O47" s="18"/>
      <c r="Q47" s="92">
        <f t="shared" si="2"/>
        <v>0</v>
      </c>
    </row>
    <row r="48" spans="1:17" x14ac:dyDescent="0.3">
      <c r="A48" s="15"/>
      <c r="B48" s="15"/>
      <c r="C48" s="16"/>
      <c r="D48" s="16"/>
      <c r="E48" s="160">
        <f t="shared" si="1"/>
        <v>0</v>
      </c>
      <c r="F48" s="200"/>
      <c r="G48" s="200"/>
      <c r="H48" s="194"/>
      <c r="I48" s="194"/>
      <c r="J48" s="160">
        <f t="shared" si="0"/>
        <v>0</v>
      </c>
      <c r="K48" s="17"/>
      <c r="L48" s="17"/>
      <c r="M48" s="17"/>
      <c r="N48" s="160">
        <f t="shared" si="3"/>
        <v>0</v>
      </c>
      <c r="O48" s="18"/>
      <c r="Q48" s="92">
        <f t="shared" si="2"/>
        <v>0</v>
      </c>
    </row>
    <row r="49" spans="1:17" x14ac:dyDescent="0.3">
      <c r="A49" s="15"/>
      <c r="B49" s="15"/>
      <c r="C49" s="16"/>
      <c r="D49" s="16"/>
      <c r="E49" s="160">
        <f t="shared" si="1"/>
        <v>0</v>
      </c>
      <c r="F49" s="200"/>
      <c r="G49" s="200"/>
      <c r="H49" s="194"/>
      <c r="I49" s="194"/>
      <c r="J49" s="160">
        <f t="shared" si="0"/>
        <v>0</v>
      </c>
      <c r="K49" s="17"/>
      <c r="L49" s="17"/>
      <c r="M49" s="17"/>
      <c r="N49" s="160">
        <f t="shared" si="3"/>
        <v>0</v>
      </c>
      <c r="O49" s="18"/>
      <c r="Q49" s="92">
        <f t="shared" si="2"/>
        <v>0</v>
      </c>
    </row>
    <row r="50" spans="1:17" x14ac:dyDescent="0.3">
      <c r="A50" s="15"/>
      <c r="B50" s="15"/>
      <c r="C50" s="16"/>
      <c r="D50" s="16"/>
      <c r="E50" s="160">
        <f t="shared" si="1"/>
        <v>0</v>
      </c>
      <c r="F50" s="200"/>
      <c r="G50" s="200"/>
      <c r="H50" s="194"/>
      <c r="I50" s="194"/>
      <c r="J50" s="160">
        <f t="shared" si="0"/>
        <v>0</v>
      </c>
      <c r="K50" s="17"/>
      <c r="L50" s="17"/>
      <c r="M50" s="17"/>
      <c r="N50" s="160">
        <f t="shared" si="3"/>
        <v>0</v>
      </c>
      <c r="O50" s="18"/>
      <c r="Q50" s="92">
        <f t="shared" si="2"/>
        <v>0</v>
      </c>
    </row>
    <row r="51" spans="1:17" x14ac:dyDescent="0.3">
      <c r="A51" s="15"/>
      <c r="B51" s="15"/>
      <c r="C51" s="16"/>
      <c r="D51" s="16"/>
      <c r="E51" s="160">
        <f t="shared" si="1"/>
        <v>0</v>
      </c>
      <c r="F51" s="200"/>
      <c r="G51" s="200"/>
      <c r="H51" s="194"/>
      <c r="I51" s="194"/>
      <c r="J51" s="160">
        <f t="shared" si="0"/>
        <v>0</v>
      </c>
      <c r="K51" s="17"/>
      <c r="L51" s="17"/>
      <c r="M51" s="17"/>
      <c r="N51" s="160">
        <f t="shared" si="3"/>
        <v>0</v>
      </c>
      <c r="O51" s="18"/>
      <c r="Q51" s="92">
        <f t="shared" si="2"/>
        <v>0</v>
      </c>
    </row>
    <row r="52" spans="1:17" x14ac:dyDescent="0.3">
      <c r="A52" s="15"/>
      <c r="B52" s="15"/>
      <c r="C52" s="16"/>
      <c r="D52" s="16"/>
      <c r="E52" s="160">
        <f t="shared" si="1"/>
        <v>0</v>
      </c>
      <c r="F52" s="200"/>
      <c r="G52" s="200"/>
      <c r="H52" s="194"/>
      <c r="I52" s="194"/>
      <c r="J52" s="160">
        <f t="shared" si="0"/>
        <v>0</v>
      </c>
      <c r="K52" s="17"/>
      <c r="L52" s="17"/>
      <c r="M52" s="17"/>
      <c r="N52" s="160">
        <f t="shared" si="3"/>
        <v>0</v>
      </c>
      <c r="O52" s="18"/>
      <c r="Q52" s="92">
        <f t="shared" si="2"/>
        <v>0</v>
      </c>
    </row>
    <row r="53" spans="1:17" x14ac:dyDescent="0.3">
      <c r="A53" s="15"/>
      <c r="B53" s="15"/>
      <c r="C53" s="16"/>
      <c r="D53" s="16"/>
      <c r="E53" s="160">
        <f t="shared" si="1"/>
        <v>0</v>
      </c>
      <c r="F53" s="200"/>
      <c r="G53" s="200"/>
      <c r="H53" s="194"/>
      <c r="I53" s="194"/>
      <c r="J53" s="160">
        <f t="shared" si="0"/>
        <v>0</v>
      </c>
      <c r="K53" s="17"/>
      <c r="L53" s="17"/>
      <c r="M53" s="17"/>
      <c r="N53" s="160">
        <f t="shared" si="3"/>
        <v>0</v>
      </c>
      <c r="O53" s="18"/>
      <c r="Q53" s="92">
        <f t="shared" si="2"/>
        <v>0</v>
      </c>
    </row>
    <row r="54" spans="1:17" x14ac:dyDescent="0.3">
      <c r="A54" s="15"/>
      <c r="B54" s="15"/>
      <c r="C54" s="16"/>
      <c r="D54" s="16"/>
      <c r="E54" s="160">
        <f t="shared" si="1"/>
        <v>0</v>
      </c>
      <c r="F54" s="200"/>
      <c r="G54" s="200"/>
      <c r="H54" s="194"/>
      <c r="I54" s="194"/>
      <c r="J54" s="160">
        <f t="shared" si="0"/>
        <v>0</v>
      </c>
      <c r="K54" s="17"/>
      <c r="L54" s="17"/>
      <c r="M54" s="17"/>
      <c r="N54" s="160">
        <f t="shared" si="3"/>
        <v>0</v>
      </c>
      <c r="O54" s="18"/>
      <c r="Q54" s="92">
        <f t="shared" si="2"/>
        <v>0</v>
      </c>
    </row>
    <row r="55" spans="1:17" x14ac:dyDescent="0.3">
      <c r="A55" s="15"/>
      <c r="B55" s="15"/>
      <c r="C55" s="16"/>
      <c r="D55" s="16"/>
      <c r="E55" s="160">
        <f t="shared" si="1"/>
        <v>0</v>
      </c>
      <c r="F55" s="200"/>
      <c r="G55" s="200"/>
      <c r="H55" s="194"/>
      <c r="I55" s="194"/>
      <c r="J55" s="160">
        <f t="shared" si="0"/>
        <v>0</v>
      </c>
      <c r="K55" s="17"/>
      <c r="L55" s="17"/>
      <c r="M55" s="17"/>
      <c r="N55" s="160">
        <f t="shared" si="3"/>
        <v>0</v>
      </c>
      <c r="O55" s="18"/>
      <c r="Q55" s="92">
        <f t="shared" si="2"/>
        <v>0</v>
      </c>
    </row>
    <row r="56" spans="1:17" x14ac:dyDescent="0.3">
      <c r="A56" s="15"/>
      <c r="B56" s="15"/>
      <c r="C56" s="16"/>
      <c r="D56" s="16"/>
      <c r="E56" s="160">
        <f t="shared" si="1"/>
        <v>0</v>
      </c>
      <c r="F56" s="200"/>
      <c r="G56" s="200"/>
      <c r="H56" s="194"/>
      <c r="I56" s="194"/>
      <c r="J56" s="160">
        <f t="shared" si="0"/>
        <v>0</v>
      </c>
      <c r="K56" s="17"/>
      <c r="L56" s="17"/>
      <c r="M56" s="17"/>
      <c r="N56" s="160">
        <f t="shared" si="3"/>
        <v>0</v>
      </c>
      <c r="O56" s="18"/>
      <c r="Q56" s="92">
        <f t="shared" si="2"/>
        <v>0</v>
      </c>
    </row>
    <row r="57" spans="1:17" x14ac:dyDescent="0.3">
      <c r="A57" s="15"/>
      <c r="B57" s="15"/>
      <c r="C57" s="16"/>
      <c r="D57" s="16"/>
      <c r="E57" s="160">
        <f t="shared" si="1"/>
        <v>0</v>
      </c>
      <c r="F57" s="200"/>
      <c r="G57" s="200"/>
      <c r="H57" s="194"/>
      <c r="I57" s="194"/>
      <c r="J57" s="160">
        <f t="shared" si="0"/>
        <v>0</v>
      </c>
      <c r="K57" s="17"/>
      <c r="L57" s="17"/>
      <c r="M57" s="17"/>
      <c r="N57" s="160">
        <f t="shared" si="3"/>
        <v>0</v>
      </c>
      <c r="O57" s="18"/>
      <c r="Q57" s="92">
        <f t="shared" si="2"/>
        <v>0</v>
      </c>
    </row>
    <row r="58" spans="1:17" x14ac:dyDescent="0.3">
      <c r="A58" s="15"/>
      <c r="B58" s="15"/>
      <c r="C58" s="16"/>
      <c r="D58" s="16"/>
      <c r="E58" s="160">
        <f t="shared" si="1"/>
        <v>0</v>
      </c>
      <c r="F58" s="200"/>
      <c r="G58" s="200"/>
      <c r="H58" s="194"/>
      <c r="I58" s="194"/>
      <c r="J58" s="160">
        <f t="shared" si="0"/>
        <v>0</v>
      </c>
      <c r="K58" s="17"/>
      <c r="L58" s="17"/>
      <c r="M58" s="17"/>
      <c r="N58" s="160">
        <f t="shared" si="3"/>
        <v>0</v>
      </c>
      <c r="O58" s="18"/>
      <c r="Q58" s="92">
        <f t="shared" si="2"/>
        <v>0</v>
      </c>
    </row>
    <row r="59" spans="1:17" x14ac:dyDescent="0.3">
      <c r="A59" s="15"/>
      <c r="B59" s="15"/>
      <c r="C59" s="16"/>
      <c r="D59" s="16"/>
      <c r="E59" s="160">
        <f t="shared" si="1"/>
        <v>0</v>
      </c>
      <c r="F59" s="200"/>
      <c r="G59" s="200"/>
      <c r="H59" s="194"/>
      <c r="I59" s="194"/>
      <c r="J59" s="160">
        <f t="shared" si="0"/>
        <v>0</v>
      </c>
      <c r="K59" s="17"/>
      <c r="L59" s="17"/>
      <c r="M59" s="17"/>
      <c r="N59" s="160">
        <f t="shared" si="3"/>
        <v>0</v>
      </c>
      <c r="O59" s="18"/>
      <c r="Q59" s="92">
        <f t="shared" si="2"/>
        <v>0</v>
      </c>
    </row>
    <row r="60" spans="1:17" x14ac:dyDescent="0.3">
      <c r="A60" s="15"/>
      <c r="B60" s="15"/>
      <c r="C60" s="16"/>
      <c r="D60" s="16"/>
      <c r="E60" s="160">
        <f t="shared" si="1"/>
        <v>0</v>
      </c>
      <c r="F60" s="200"/>
      <c r="G60" s="200"/>
      <c r="H60" s="194"/>
      <c r="I60" s="194"/>
      <c r="J60" s="160">
        <f t="shared" si="0"/>
        <v>0</v>
      </c>
      <c r="K60" s="17"/>
      <c r="L60" s="17"/>
      <c r="M60" s="17"/>
      <c r="N60" s="160">
        <f t="shared" si="3"/>
        <v>0</v>
      </c>
      <c r="O60" s="18"/>
      <c r="Q60" s="92">
        <f t="shared" si="2"/>
        <v>0</v>
      </c>
    </row>
    <row r="61" spans="1:17" x14ac:dyDescent="0.3">
      <c r="A61" s="15"/>
      <c r="B61" s="15"/>
      <c r="C61" s="16"/>
      <c r="D61" s="16"/>
      <c r="E61" s="160">
        <f t="shared" si="1"/>
        <v>0</v>
      </c>
      <c r="F61" s="200"/>
      <c r="G61" s="200"/>
      <c r="H61" s="194"/>
      <c r="I61" s="194"/>
      <c r="J61" s="160">
        <f t="shared" si="0"/>
        <v>0</v>
      </c>
      <c r="K61" s="17"/>
      <c r="L61" s="17"/>
      <c r="M61" s="17"/>
      <c r="N61" s="160">
        <f t="shared" si="3"/>
        <v>0</v>
      </c>
      <c r="O61" s="18"/>
      <c r="Q61" s="92">
        <f t="shared" si="2"/>
        <v>0</v>
      </c>
    </row>
    <row r="62" spans="1:17" x14ac:dyDescent="0.3">
      <c r="A62" s="15"/>
      <c r="B62" s="15"/>
      <c r="C62" s="16"/>
      <c r="D62" s="16"/>
      <c r="E62" s="160">
        <f t="shared" si="1"/>
        <v>0</v>
      </c>
      <c r="F62" s="200"/>
      <c r="G62" s="200"/>
      <c r="H62" s="194"/>
      <c r="I62" s="194"/>
      <c r="J62" s="160">
        <f t="shared" si="0"/>
        <v>0</v>
      </c>
      <c r="K62" s="17"/>
      <c r="L62" s="17"/>
      <c r="M62" s="17"/>
      <c r="N62" s="160">
        <f t="shared" si="3"/>
        <v>0</v>
      </c>
      <c r="O62" s="18"/>
      <c r="Q62" s="92">
        <f t="shared" si="2"/>
        <v>0</v>
      </c>
    </row>
    <row r="63" spans="1:17" x14ac:dyDescent="0.3">
      <c r="A63" s="15"/>
      <c r="B63" s="15"/>
      <c r="C63" s="16"/>
      <c r="D63" s="16"/>
      <c r="E63" s="160">
        <f t="shared" si="1"/>
        <v>0</v>
      </c>
      <c r="F63" s="200"/>
      <c r="G63" s="200"/>
      <c r="H63" s="194"/>
      <c r="I63" s="194"/>
      <c r="J63" s="160">
        <f t="shared" si="0"/>
        <v>0</v>
      </c>
      <c r="K63" s="17"/>
      <c r="L63" s="17"/>
      <c r="M63" s="17"/>
      <c r="N63" s="160">
        <f t="shared" si="3"/>
        <v>0</v>
      </c>
      <c r="O63" s="18"/>
      <c r="Q63" s="92">
        <f t="shared" si="2"/>
        <v>0</v>
      </c>
    </row>
    <row r="64" spans="1:17" x14ac:dyDescent="0.3">
      <c r="A64" s="15"/>
      <c r="B64" s="15"/>
      <c r="C64" s="16"/>
      <c r="D64" s="16"/>
      <c r="E64" s="160">
        <f t="shared" si="1"/>
        <v>0</v>
      </c>
      <c r="F64" s="200"/>
      <c r="G64" s="200"/>
      <c r="H64" s="194"/>
      <c r="I64" s="194"/>
      <c r="J64" s="160">
        <f t="shared" si="0"/>
        <v>0</v>
      </c>
      <c r="K64" s="17"/>
      <c r="L64" s="17"/>
      <c r="M64" s="17"/>
      <c r="N64" s="160">
        <f t="shared" si="3"/>
        <v>0</v>
      </c>
      <c r="O64" s="18"/>
      <c r="Q64" s="92">
        <f t="shared" si="2"/>
        <v>0</v>
      </c>
    </row>
    <row r="65" spans="1:17" x14ac:dyDescent="0.3">
      <c r="A65" s="15"/>
      <c r="B65" s="15"/>
      <c r="C65" s="16"/>
      <c r="D65" s="16"/>
      <c r="E65" s="160">
        <f t="shared" si="1"/>
        <v>0</v>
      </c>
      <c r="F65" s="200"/>
      <c r="G65" s="200"/>
      <c r="H65" s="194"/>
      <c r="I65" s="194"/>
      <c r="J65" s="160">
        <f t="shared" si="0"/>
        <v>0</v>
      </c>
      <c r="K65" s="17"/>
      <c r="L65" s="17"/>
      <c r="M65" s="17"/>
      <c r="N65" s="160">
        <f t="shared" si="3"/>
        <v>0</v>
      </c>
      <c r="O65" s="18"/>
      <c r="Q65" s="92">
        <f t="shared" si="2"/>
        <v>0</v>
      </c>
    </row>
    <row r="66" spans="1:17" x14ac:dyDescent="0.3">
      <c r="A66" s="15"/>
      <c r="B66" s="15"/>
      <c r="C66" s="16"/>
      <c r="D66" s="16"/>
      <c r="E66" s="160">
        <f t="shared" si="1"/>
        <v>0</v>
      </c>
      <c r="F66" s="200"/>
      <c r="G66" s="200"/>
      <c r="H66" s="194"/>
      <c r="I66" s="194"/>
      <c r="J66" s="160">
        <f t="shared" si="0"/>
        <v>0</v>
      </c>
      <c r="K66" s="17"/>
      <c r="L66" s="17"/>
      <c r="M66" s="17"/>
      <c r="N66" s="160">
        <f t="shared" si="3"/>
        <v>0</v>
      </c>
      <c r="O66" s="18"/>
      <c r="Q66" s="92">
        <f t="shared" si="2"/>
        <v>0</v>
      </c>
    </row>
    <row r="67" spans="1:17" x14ac:dyDescent="0.3">
      <c r="A67" s="15"/>
      <c r="B67" s="15"/>
      <c r="C67" s="16"/>
      <c r="D67" s="16"/>
      <c r="E67" s="160">
        <f t="shared" si="1"/>
        <v>0</v>
      </c>
      <c r="F67" s="200"/>
      <c r="G67" s="200"/>
      <c r="H67" s="194"/>
      <c r="I67" s="194"/>
      <c r="J67" s="160">
        <f t="shared" si="0"/>
        <v>0</v>
      </c>
      <c r="K67" s="17"/>
      <c r="L67" s="17"/>
      <c r="M67" s="17"/>
      <c r="N67" s="160">
        <f t="shared" si="3"/>
        <v>0</v>
      </c>
      <c r="O67" s="18"/>
      <c r="Q67" s="92">
        <f t="shared" si="2"/>
        <v>0</v>
      </c>
    </row>
    <row r="68" spans="1:17" x14ac:dyDescent="0.3">
      <c r="A68" s="15"/>
      <c r="B68" s="15"/>
      <c r="C68" s="16"/>
      <c r="D68" s="16"/>
      <c r="E68" s="160">
        <f t="shared" si="1"/>
        <v>0</v>
      </c>
      <c r="F68" s="200"/>
      <c r="G68" s="200"/>
      <c r="H68" s="194"/>
      <c r="I68" s="194"/>
      <c r="J68" s="160">
        <f t="shared" si="0"/>
        <v>0</v>
      </c>
      <c r="K68" s="17"/>
      <c r="L68" s="17"/>
      <c r="M68" s="17"/>
      <c r="N68" s="160">
        <f t="shared" si="3"/>
        <v>0</v>
      </c>
      <c r="O68" s="18"/>
      <c r="Q68" s="92">
        <f t="shared" si="2"/>
        <v>0</v>
      </c>
    </row>
    <row r="69" spans="1:17" x14ac:dyDescent="0.3">
      <c r="A69" s="15"/>
      <c r="B69" s="15"/>
      <c r="C69" s="16"/>
      <c r="D69" s="16"/>
      <c r="E69" s="160">
        <f t="shared" si="1"/>
        <v>0</v>
      </c>
      <c r="F69" s="200"/>
      <c r="G69" s="200"/>
      <c r="H69" s="194"/>
      <c r="I69" s="194"/>
      <c r="J69" s="160">
        <f t="shared" si="0"/>
        <v>0</v>
      </c>
      <c r="K69" s="17"/>
      <c r="L69" s="17"/>
      <c r="M69" s="17"/>
      <c r="N69" s="160">
        <f t="shared" si="3"/>
        <v>0</v>
      </c>
      <c r="O69" s="18"/>
      <c r="Q69" s="92">
        <f t="shared" si="2"/>
        <v>0</v>
      </c>
    </row>
    <row r="70" spans="1:17" x14ac:dyDescent="0.3">
      <c r="A70" s="15"/>
      <c r="B70" s="15"/>
      <c r="C70" s="16"/>
      <c r="D70" s="16"/>
      <c r="E70" s="160">
        <f t="shared" si="1"/>
        <v>0</v>
      </c>
      <c r="F70" s="200"/>
      <c r="G70" s="200"/>
      <c r="H70" s="194"/>
      <c r="I70" s="194"/>
      <c r="J70" s="160">
        <f t="shared" si="0"/>
        <v>0</v>
      </c>
      <c r="K70" s="17"/>
      <c r="L70" s="17"/>
      <c r="M70" s="17"/>
      <c r="N70" s="160">
        <f t="shared" si="3"/>
        <v>0</v>
      </c>
      <c r="O70" s="18"/>
      <c r="Q70" s="92">
        <f t="shared" si="2"/>
        <v>0</v>
      </c>
    </row>
    <row r="71" spans="1:17" x14ac:dyDescent="0.3">
      <c r="A71" s="15"/>
      <c r="B71" s="15"/>
      <c r="C71" s="16"/>
      <c r="D71" s="16"/>
      <c r="E71" s="160">
        <f t="shared" si="1"/>
        <v>0</v>
      </c>
      <c r="F71" s="200"/>
      <c r="G71" s="200"/>
      <c r="H71" s="194"/>
      <c r="I71" s="194"/>
      <c r="J71" s="160">
        <f t="shared" si="0"/>
        <v>0</v>
      </c>
      <c r="K71" s="17"/>
      <c r="L71" s="17"/>
      <c r="M71" s="17"/>
      <c r="N71" s="160">
        <f t="shared" si="3"/>
        <v>0</v>
      </c>
      <c r="O71" s="18"/>
      <c r="Q71" s="92">
        <f t="shared" si="2"/>
        <v>0</v>
      </c>
    </row>
    <row r="72" spans="1:17" x14ac:dyDescent="0.3">
      <c r="A72" s="15"/>
      <c r="B72" s="15"/>
      <c r="C72" s="16"/>
      <c r="D72" s="16"/>
      <c r="E72" s="160">
        <f t="shared" si="1"/>
        <v>0</v>
      </c>
      <c r="F72" s="200"/>
      <c r="G72" s="200"/>
      <c r="H72" s="194"/>
      <c r="I72" s="194"/>
      <c r="J72" s="160">
        <f t="shared" si="0"/>
        <v>0</v>
      </c>
      <c r="K72" s="17"/>
      <c r="L72" s="17"/>
      <c r="M72" s="17"/>
      <c r="N72" s="160">
        <f t="shared" si="3"/>
        <v>0</v>
      </c>
      <c r="O72" s="18"/>
      <c r="Q72" s="92">
        <f t="shared" si="2"/>
        <v>0</v>
      </c>
    </row>
    <row r="73" spans="1:17" x14ac:dyDescent="0.3">
      <c r="A73" s="15"/>
      <c r="B73" s="15"/>
      <c r="C73" s="16"/>
      <c r="D73" s="16"/>
      <c r="E73" s="160">
        <f t="shared" si="1"/>
        <v>0</v>
      </c>
      <c r="F73" s="200"/>
      <c r="G73" s="200"/>
      <c r="H73" s="194"/>
      <c r="I73" s="194"/>
      <c r="J73" s="160">
        <f t="shared" si="0"/>
        <v>0</v>
      </c>
      <c r="K73" s="17"/>
      <c r="L73" s="17"/>
      <c r="M73" s="17"/>
      <c r="N73" s="160">
        <f t="shared" si="3"/>
        <v>0</v>
      </c>
      <c r="O73" s="18"/>
      <c r="Q73" s="92">
        <f t="shared" si="2"/>
        <v>0</v>
      </c>
    </row>
    <row r="74" spans="1:17" x14ac:dyDescent="0.3">
      <c r="A74" s="15"/>
      <c r="B74" s="15"/>
      <c r="C74" s="16"/>
      <c r="D74" s="16"/>
      <c r="E74" s="160">
        <f t="shared" si="1"/>
        <v>0</v>
      </c>
      <c r="F74" s="200"/>
      <c r="G74" s="200"/>
      <c r="H74" s="194"/>
      <c r="I74" s="194"/>
      <c r="J74" s="160">
        <f t="shared" si="0"/>
        <v>0</v>
      </c>
      <c r="K74" s="17"/>
      <c r="L74" s="17"/>
      <c r="M74" s="17"/>
      <c r="N74" s="160">
        <f t="shared" si="3"/>
        <v>0</v>
      </c>
      <c r="O74" s="18"/>
      <c r="Q74" s="92">
        <f t="shared" si="2"/>
        <v>0</v>
      </c>
    </row>
    <row r="75" spans="1:17" x14ac:dyDescent="0.3">
      <c r="A75" s="15"/>
      <c r="B75" s="15"/>
      <c r="C75" s="16"/>
      <c r="D75" s="16"/>
      <c r="E75" s="160">
        <f t="shared" si="1"/>
        <v>0</v>
      </c>
      <c r="F75" s="200"/>
      <c r="G75" s="200"/>
      <c r="H75" s="194"/>
      <c r="I75" s="194"/>
      <c r="J75" s="160">
        <f t="shared" si="0"/>
        <v>0</v>
      </c>
      <c r="K75" s="17"/>
      <c r="L75" s="17"/>
      <c r="M75" s="17"/>
      <c r="N75" s="160">
        <f t="shared" si="3"/>
        <v>0</v>
      </c>
      <c r="O75" s="18"/>
      <c r="Q75" s="92">
        <f t="shared" si="2"/>
        <v>0</v>
      </c>
    </row>
    <row r="76" spans="1:17" x14ac:dyDescent="0.3">
      <c r="A76" s="15"/>
      <c r="B76" s="15"/>
      <c r="C76" s="16"/>
      <c r="D76" s="16"/>
      <c r="E76" s="160">
        <f t="shared" si="1"/>
        <v>0</v>
      </c>
      <c r="F76" s="200"/>
      <c r="G76" s="200"/>
      <c r="H76" s="194"/>
      <c r="I76" s="194"/>
      <c r="J76" s="160">
        <f t="shared" si="0"/>
        <v>0</v>
      </c>
      <c r="K76" s="17"/>
      <c r="L76" s="17"/>
      <c r="M76" s="17"/>
      <c r="N76" s="160">
        <f t="shared" ref="N76:N117" si="4">SUM(J76:M76)</f>
        <v>0</v>
      </c>
      <c r="O76" s="18"/>
      <c r="Q76" s="92">
        <f t="shared" si="2"/>
        <v>0</v>
      </c>
    </row>
    <row r="77" spans="1:17" x14ac:dyDescent="0.3">
      <c r="A77" s="15"/>
      <c r="B77" s="15"/>
      <c r="C77" s="16"/>
      <c r="D77" s="16"/>
      <c r="E77" s="160">
        <f t="shared" si="1"/>
        <v>0</v>
      </c>
      <c r="F77" s="200"/>
      <c r="G77" s="200"/>
      <c r="H77" s="194"/>
      <c r="I77" s="194"/>
      <c r="J77" s="160">
        <f t="shared" si="0"/>
        <v>0</v>
      </c>
      <c r="K77" s="17"/>
      <c r="L77" s="17"/>
      <c r="M77" s="17"/>
      <c r="N77" s="160">
        <f t="shared" si="4"/>
        <v>0</v>
      </c>
      <c r="O77" s="18"/>
      <c r="Q77" s="92">
        <f t="shared" si="2"/>
        <v>0</v>
      </c>
    </row>
    <row r="78" spans="1:17" x14ac:dyDescent="0.3">
      <c r="A78" s="15"/>
      <c r="B78" s="15"/>
      <c r="C78" s="16"/>
      <c r="D78" s="16"/>
      <c r="E78" s="160">
        <f t="shared" si="1"/>
        <v>0</v>
      </c>
      <c r="F78" s="200"/>
      <c r="G78" s="200"/>
      <c r="H78" s="194"/>
      <c r="I78" s="194"/>
      <c r="J78" s="160">
        <f t="shared" si="0"/>
        <v>0</v>
      </c>
      <c r="K78" s="17"/>
      <c r="L78" s="17"/>
      <c r="M78" s="17"/>
      <c r="N78" s="160">
        <f t="shared" si="4"/>
        <v>0</v>
      </c>
      <c r="O78" s="18"/>
      <c r="Q78" s="92">
        <f t="shared" si="2"/>
        <v>0</v>
      </c>
    </row>
    <row r="79" spans="1:17" x14ac:dyDescent="0.3">
      <c r="A79" s="15"/>
      <c r="B79" s="15"/>
      <c r="C79" s="16"/>
      <c r="D79" s="16"/>
      <c r="E79" s="160">
        <f t="shared" si="1"/>
        <v>0</v>
      </c>
      <c r="F79" s="200"/>
      <c r="G79" s="200"/>
      <c r="H79" s="194"/>
      <c r="I79" s="194"/>
      <c r="J79" s="160">
        <f t="shared" si="0"/>
        <v>0</v>
      </c>
      <c r="K79" s="17"/>
      <c r="L79" s="17"/>
      <c r="M79" s="17"/>
      <c r="N79" s="160">
        <f t="shared" si="4"/>
        <v>0</v>
      </c>
      <c r="O79" s="18"/>
      <c r="Q79" s="92">
        <f t="shared" si="2"/>
        <v>0</v>
      </c>
    </row>
    <row r="80" spans="1:17" x14ac:dyDescent="0.3">
      <c r="A80" s="15"/>
      <c r="B80" s="15"/>
      <c r="C80" s="16"/>
      <c r="D80" s="16"/>
      <c r="E80" s="160">
        <f t="shared" si="1"/>
        <v>0</v>
      </c>
      <c r="F80" s="200"/>
      <c r="G80" s="200"/>
      <c r="H80" s="194"/>
      <c r="I80" s="194"/>
      <c r="J80" s="160">
        <f t="shared" si="0"/>
        <v>0</v>
      </c>
      <c r="K80" s="17"/>
      <c r="L80" s="17"/>
      <c r="M80" s="17"/>
      <c r="N80" s="160">
        <f t="shared" si="4"/>
        <v>0</v>
      </c>
      <c r="O80" s="18"/>
      <c r="Q80" s="92">
        <f t="shared" si="2"/>
        <v>0</v>
      </c>
    </row>
    <row r="81" spans="1:17" x14ac:dyDescent="0.3">
      <c r="A81" s="15"/>
      <c r="B81" s="15"/>
      <c r="C81" s="16"/>
      <c r="D81" s="16"/>
      <c r="E81" s="160">
        <f t="shared" si="1"/>
        <v>0</v>
      </c>
      <c r="F81" s="200"/>
      <c r="G81" s="200"/>
      <c r="H81" s="194"/>
      <c r="I81" s="194"/>
      <c r="J81" s="160">
        <f t="shared" si="0"/>
        <v>0</v>
      </c>
      <c r="K81" s="17"/>
      <c r="L81" s="17"/>
      <c r="M81" s="17"/>
      <c r="N81" s="160">
        <f t="shared" si="4"/>
        <v>0</v>
      </c>
      <c r="O81" s="18"/>
      <c r="Q81" s="92">
        <f t="shared" si="2"/>
        <v>0</v>
      </c>
    </row>
    <row r="82" spans="1:17" x14ac:dyDescent="0.3">
      <c r="A82" s="15"/>
      <c r="B82" s="15"/>
      <c r="C82" s="16"/>
      <c r="D82" s="16"/>
      <c r="E82" s="160">
        <f t="shared" si="1"/>
        <v>0</v>
      </c>
      <c r="F82" s="200"/>
      <c r="G82" s="200"/>
      <c r="H82" s="194"/>
      <c r="I82" s="194"/>
      <c r="J82" s="160">
        <f t="shared" si="0"/>
        <v>0</v>
      </c>
      <c r="K82" s="17"/>
      <c r="L82" s="17"/>
      <c r="M82" s="17"/>
      <c r="N82" s="160">
        <f t="shared" si="4"/>
        <v>0</v>
      </c>
      <c r="O82" s="18"/>
      <c r="Q82" s="92">
        <f t="shared" si="2"/>
        <v>0</v>
      </c>
    </row>
    <row r="83" spans="1:17" x14ac:dyDescent="0.3">
      <c r="A83" s="15"/>
      <c r="B83" s="15"/>
      <c r="C83" s="16"/>
      <c r="D83" s="16"/>
      <c r="E83" s="160">
        <f t="shared" si="1"/>
        <v>0</v>
      </c>
      <c r="F83" s="200"/>
      <c r="G83" s="200"/>
      <c r="H83" s="194"/>
      <c r="I83" s="194"/>
      <c r="J83" s="160">
        <f t="shared" si="0"/>
        <v>0</v>
      </c>
      <c r="K83" s="17"/>
      <c r="L83" s="17"/>
      <c r="M83" s="17"/>
      <c r="N83" s="160">
        <f t="shared" si="4"/>
        <v>0</v>
      </c>
      <c r="O83" s="18"/>
      <c r="Q83" s="92">
        <f t="shared" si="2"/>
        <v>0</v>
      </c>
    </row>
    <row r="84" spans="1:17" x14ac:dyDescent="0.3">
      <c r="A84" s="15"/>
      <c r="B84" s="15"/>
      <c r="C84" s="16"/>
      <c r="D84" s="16"/>
      <c r="E84" s="160">
        <f t="shared" si="1"/>
        <v>0</v>
      </c>
      <c r="F84" s="200"/>
      <c r="G84" s="200"/>
      <c r="H84" s="194"/>
      <c r="I84" s="194"/>
      <c r="J84" s="160">
        <f t="shared" si="0"/>
        <v>0</v>
      </c>
      <c r="K84" s="17"/>
      <c r="L84" s="17"/>
      <c r="M84" s="17"/>
      <c r="N84" s="160">
        <f t="shared" si="4"/>
        <v>0</v>
      </c>
      <c r="O84" s="18"/>
      <c r="Q84" s="92">
        <f t="shared" si="2"/>
        <v>0</v>
      </c>
    </row>
    <row r="85" spans="1:17" x14ac:dyDescent="0.3">
      <c r="A85" s="15"/>
      <c r="B85" s="15"/>
      <c r="C85" s="16"/>
      <c r="D85" s="16"/>
      <c r="E85" s="160">
        <f t="shared" si="1"/>
        <v>0</v>
      </c>
      <c r="F85" s="200"/>
      <c r="G85" s="200"/>
      <c r="H85" s="194"/>
      <c r="I85" s="194"/>
      <c r="J85" s="160">
        <f t="shared" si="0"/>
        <v>0</v>
      </c>
      <c r="K85" s="17"/>
      <c r="L85" s="17"/>
      <c r="M85" s="17"/>
      <c r="N85" s="160">
        <f t="shared" si="4"/>
        <v>0</v>
      </c>
      <c r="O85" s="18"/>
      <c r="Q85" s="92">
        <f t="shared" si="2"/>
        <v>0</v>
      </c>
    </row>
    <row r="86" spans="1:17" x14ac:dyDescent="0.3">
      <c r="A86" s="15"/>
      <c r="B86" s="15"/>
      <c r="C86" s="16"/>
      <c r="D86" s="16"/>
      <c r="E86" s="160">
        <f t="shared" si="1"/>
        <v>0</v>
      </c>
      <c r="F86" s="200"/>
      <c r="G86" s="200"/>
      <c r="H86" s="194"/>
      <c r="I86" s="194"/>
      <c r="J86" s="160">
        <f t="shared" si="0"/>
        <v>0</v>
      </c>
      <c r="K86" s="17"/>
      <c r="L86" s="17"/>
      <c r="M86" s="17"/>
      <c r="N86" s="160">
        <f t="shared" si="4"/>
        <v>0</v>
      </c>
      <c r="O86" s="18"/>
      <c r="Q86" s="92">
        <f t="shared" si="2"/>
        <v>0</v>
      </c>
    </row>
    <row r="87" spans="1:17" x14ac:dyDescent="0.3">
      <c r="A87" s="15"/>
      <c r="B87" s="15"/>
      <c r="C87" s="16"/>
      <c r="D87" s="16"/>
      <c r="E87" s="160">
        <f t="shared" si="1"/>
        <v>0</v>
      </c>
      <c r="F87" s="200"/>
      <c r="G87" s="200"/>
      <c r="H87" s="194"/>
      <c r="I87" s="194"/>
      <c r="J87" s="160">
        <f t="shared" si="0"/>
        <v>0</v>
      </c>
      <c r="K87" s="17"/>
      <c r="L87" s="17"/>
      <c r="M87" s="17"/>
      <c r="N87" s="160">
        <f t="shared" si="4"/>
        <v>0</v>
      </c>
      <c r="O87" s="18"/>
      <c r="Q87" s="92">
        <f t="shared" si="2"/>
        <v>0</v>
      </c>
    </row>
    <row r="88" spans="1:17" x14ac:dyDescent="0.3">
      <c r="A88" s="15"/>
      <c r="B88" s="15"/>
      <c r="C88" s="16"/>
      <c r="D88" s="16"/>
      <c r="E88" s="160">
        <f t="shared" si="1"/>
        <v>0</v>
      </c>
      <c r="F88" s="200"/>
      <c r="G88" s="200"/>
      <c r="H88" s="194"/>
      <c r="I88" s="194"/>
      <c r="J88" s="160">
        <f t="shared" si="0"/>
        <v>0</v>
      </c>
      <c r="K88" s="17"/>
      <c r="L88" s="17"/>
      <c r="M88" s="17"/>
      <c r="N88" s="160">
        <f t="shared" si="4"/>
        <v>0</v>
      </c>
      <c r="O88" s="18"/>
      <c r="Q88" s="92">
        <f t="shared" si="2"/>
        <v>0</v>
      </c>
    </row>
    <row r="89" spans="1:17" x14ac:dyDescent="0.3">
      <c r="A89" s="15"/>
      <c r="B89" s="15"/>
      <c r="C89" s="16"/>
      <c r="D89" s="16"/>
      <c r="E89" s="160">
        <f t="shared" si="1"/>
        <v>0</v>
      </c>
      <c r="F89" s="200"/>
      <c r="G89" s="200"/>
      <c r="H89" s="194"/>
      <c r="I89" s="194"/>
      <c r="J89" s="160">
        <f t="shared" si="0"/>
        <v>0</v>
      </c>
      <c r="K89" s="17"/>
      <c r="L89" s="17"/>
      <c r="M89" s="17"/>
      <c r="N89" s="160">
        <f t="shared" si="4"/>
        <v>0</v>
      </c>
      <c r="O89" s="18"/>
      <c r="Q89" s="92">
        <f t="shared" si="2"/>
        <v>0</v>
      </c>
    </row>
    <row r="90" spans="1:17" x14ac:dyDescent="0.3">
      <c r="A90" s="15"/>
      <c r="B90" s="15"/>
      <c r="C90" s="16"/>
      <c r="D90" s="16"/>
      <c r="E90" s="160">
        <f t="shared" si="1"/>
        <v>0</v>
      </c>
      <c r="F90" s="200"/>
      <c r="G90" s="200"/>
      <c r="H90" s="194"/>
      <c r="I90" s="194"/>
      <c r="J90" s="160">
        <f t="shared" ref="J90:J117" si="5">SUM(F90:I90)</f>
        <v>0</v>
      </c>
      <c r="K90" s="17"/>
      <c r="L90" s="17"/>
      <c r="M90" s="17"/>
      <c r="N90" s="160">
        <f t="shared" si="4"/>
        <v>0</v>
      </c>
      <c r="O90" s="18"/>
      <c r="Q90" s="92">
        <f t="shared" ref="Q90:Q103" si="6">E90-N90</f>
        <v>0</v>
      </c>
    </row>
    <row r="91" spans="1:17" x14ac:dyDescent="0.3">
      <c r="A91" s="15"/>
      <c r="B91" s="15"/>
      <c r="C91" s="16"/>
      <c r="D91" s="16"/>
      <c r="E91" s="160">
        <f t="shared" si="1"/>
        <v>0</v>
      </c>
      <c r="F91" s="200"/>
      <c r="G91" s="200"/>
      <c r="H91" s="194"/>
      <c r="I91" s="194"/>
      <c r="J91" s="160">
        <f t="shared" si="5"/>
        <v>0</v>
      </c>
      <c r="K91" s="17"/>
      <c r="L91" s="17"/>
      <c r="M91" s="17"/>
      <c r="N91" s="160">
        <f t="shared" si="4"/>
        <v>0</v>
      </c>
      <c r="O91" s="18"/>
      <c r="Q91" s="92">
        <f t="shared" si="6"/>
        <v>0</v>
      </c>
    </row>
    <row r="92" spans="1:17" x14ac:dyDescent="0.3">
      <c r="A92" s="15"/>
      <c r="B92" s="15"/>
      <c r="C92" s="16"/>
      <c r="D92" s="16"/>
      <c r="E92" s="160">
        <f t="shared" si="1"/>
        <v>0</v>
      </c>
      <c r="F92" s="200"/>
      <c r="G92" s="200"/>
      <c r="H92" s="194"/>
      <c r="I92" s="194"/>
      <c r="J92" s="160">
        <f t="shared" si="5"/>
        <v>0</v>
      </c>
      <c r="K92" s="17"/>
      <c r="L92" s="17"/>
      <c r="M92" s="17"/>
      <c r="N92" s="160">
        <f t="shared" si="4"/>
        <v>0</v>
      </c>
      <c r="O92" s="18"/>
      <c r="Q92" s="92">
        <f t="shared" si="6"/>
        <v>0</v>
      </c>
    </row>
    <row r="93" spans="1:17" x14ac:dyDescent="0.3">
      <c r="A93" s="15"/>
      <c r="B93" s="15"/>
      <c r="C93" s="16"/>
      <c r="D93" s="16"/>
      <c r="E93" s="160">
        <f t="shared" si="1"/>
        <v>0</v>
      </c>
      <c r="F93" s="200"/>
      <c r="G93" s="200"/>
      <c r="H93" s="194"/>
      <c r="I93" s="194"/>
      <c r="J93" s="160">
        <f t="shared" si="5"/>
        <v>0</v>
      </c>
      <c r="K93" s="17"/>
      <c r="L93" s="17"/>
      <c r="M93" s="17"/>
      <c r="N93" s="160">
        <f t="shared" si="4"/>
        <v>0</v>
      </c>
      <c r="O93" s="18"/>
      <c r="Q93" s="92">
        <f t="shared" si="6"/>
        <v>0</v>
      </c>
    </row>
    <row r="94" spans="1:17" x14ac:dyDescent="0.3">
      <c r="A94" s="15"/>
      <c r="B94" s="15"/>
      <c r="C94" s="16"/>
      <c r="D94" s="16"/>
      <c r="E94" s="160">
        <f t="shared" si="1"/>
        <v>0</v>
      </c>
      <c r="F94" s="200"/>
      <c r="G94" s="200"/>
      <c r="H94" s="194"/>
      <c r="I94" s="194"/>
      <c r="J94" s="160">
        <f t="shared" si="5"/>
        <v>0</v>
      </c>
      <c r="K94" s="17"/>
      <c r="L94" s="17"/>
      <c r="M94" s="17"/>
      <c r="N94" s="160">
        <f t="shared" si="4"/>
        <v>0</v>
      </c>
      <c r="O94" s="18"/>
      <c r="Q94" s="92">
        <f t="shared" si="6"/>
        <v>0</v>
      </c>
    </row>
    <row r="95" spans="1:17" x14ac:dyDescent="0.3">
      <c r="A95" s="15"/>
      <c r="B95" s="15"/>
      <c r="C95" s="16"/>
      <c r="D95" s="16"/>
      <c r="E95" s="160">
        <f t="shared" si="1"/>
        <v>0</v>
      </c>
      <c r="F95" s="200"/>
      <c r="G95" s="200"/>
      <c r="H95" s="194"/>
      <c r="I95" s="194"/>
      <c r="J95" s="160">
        <f t="shared" si="5"/>
        <v>0</v>
      </c>
      <c r="K95" s="17"/>
      <c r="L95" s="17"/>
      <c r="M95" s="17"/>
      <c r="N95" s="160">
        <f t="shared" si="4"/>
        <v>0</v>
      </c>
      <c r="O95" s="18"/>
      <c r="Q95" s="92">
        <f t="shared" si="6"/>
        <v>0</v>
      </c>
    </row>
    <row r="96" spans="1:17" x14ac:dyDescent="0.3">
      <c r="A96" s="15"/>
      <c r="B96" s="15"/>
      <c r="C96" s="16"/>
      <c r="D96" s="16"/>
      <c r="E96" s="160">
        <f t="shared" si="1"/>
        <v>0</v>
      </c>
      <c r="F96" s="200"/>
      <c r="G96" s="200"/>
      <c r="H96" s="194"/>
      <c r="I96" s="194"/>
      <c r="J96" s="160">
        <f t="shared" si="5"/>
        <v>0</v>
      </c>
      <c r="K96" s="17"/>
      <c r="L96" s="17"/>
      <c r="M96" s="17"/>
      <c r="N96" s="160">
        <f t="shared" si="4"/>
        <v>0</v>
      </c>
      <c r="O96" s="18"/>
      <c r="Q96" s="92">
        <f t="shared" si="6"/>
        <v>0</v>
      </c>
    </row>
    <row r="97" spans="1:17" x14ac:dyDescent="0.3">
      <c r="A97" s="15"/>
      <c r="B97" s="15"/>
      <c r="C97" s="16"/>
      <c r="D97" s="16"/>
      <c r="E97" s="160">
        <f t="shared" si="1"/>
        <v>0</v>
      </c>
      <c r="F97" s="200"/>
      <c r="G97" s="200"/>
      <c r="H97" s="194"/>
      <c r="I97" s="194"/>
      <c r="J97" s="160">
        <f t="shared" si="5"/>
        <v>0</v>
      </c>
      <c r="K97" s="17"/>
      <c r="L97" s="17"/>
      <c r="M97" s="17"/>
      <c r="N97" s="160">
        <f t="shared" si="4"/>
        <v>0</v>
      </c>
      <c r="O97" s="18"/>
      <c r="Q97" s="92">
        <f t="shared" si="6"/>
        <v>0</v>
      </c>
    </row>
    <row r="98" spans="1:17" x14ac:dyDescent="0.3">
      <c r="A98" s="15"/>
      <c r="B98" s="15"/>
      <c r="C98" s="16"/>
      <c r="D98" s="16"/>
      <c r="E98" s="160">
        <f t="shared" si="1"/>
        <v>0</v>
      </c>
      <c r="F98" s="200"/>
      <c r="G98" s="200"/>
      <c r="H98" s="194"/>
      <c r="I98" s="194"/>
      <c r="J98" s="160">
        <f t="shared" si="5"/>
        <v>0</v>
      </c>
      <c r="K98" s="17"/>
      <c r="L98" s="17"/>
      <c r="M98" s="17"/>
      <c r="N98" s="160">
        <f t="shared" si="4"/>
        <v>0</v>
      </c>
      <c r="O98" s="18"/>
      <c r="Q98" s="92">
        <f t="shared" si="6"/>
        <v>0</v>
      </c>
    </row>
    <row r="99" spans="1:17" x14ac:dyDescent="0.3">
      <c r="A99" s="15"/>
      <c r="B99" s="15"/>
      <c r="C99" s="16"/>
      <c r="D99" s="16"/>
      <c r="E99" s="160">
        <f t="shared" si="1"/>
        <v>0</v>
      </c>
      <c r="F99" s="200"/>
      <c r="G99" s="200"/>
      <c r="H99" s="194"/>
      <c r="I99" s="194"/>
      <c r="J99" s="160">
        <f t="shared" si="5"/>
        <v>0</v>
      </c>
      <c r="K99" s="17"/>
      <c r="L99" s="17"/>
      <c r="M99" s="17"/>
      <c r="N99" s="160">
        <f t="shared" si="4"/>
        <v>0</v>
      </c>
      <c r="O99" s="18"/>
      <c r="Q99" s="92">
        <f t="shared" si="6"/>
        <v>0</v>
      </c>
    </row>
    <row r="100" spans="1:17" x14ac:dyDescent="0.3">
      <c r="A100" s="15"/>
      <c r="B100" s="15"/>
      <c r="C100" s="16"/>
      <c r="D100" s="16"/>
      <c r="E100" s="160">
        <f t="shared" si="1"/>
        <v>0</v>
      </c>
      <c r="F100" s="200"/>
      <c r="G100" s="200"/>
      <c r="H100" s="194"/>
      <c r="I100" s="194"/>
      <c r="J100" s="160">
        <f t="shared" si="5"/>
        <v>0</v>
      </c>
      <c r="K100" s="17"/>
      <c r="L100" s="17"/>
      <c r="M100" s="17"/>
      <c r="N100" s="160">
        <f t="shared" si="4"/>
        <v>0</v>
      </c>
      <c r="O100" s="18"/>
      <c r="Q100" s="92">
        <f t="shared" si="6"/>
        <v>0</v>
      </c>
    </row>
    <row r="101" spans="1:17" x14ac:dyDescent="0.3">
      <c r="A101" s="15"/>
      <c r="B101" s="15"/>
      <c r="C101" s="16"/>
      <c r="D101" s="16"/>
      <c r="E101" s="160">
        <f t="shared" si="1"/>
        <v>0</v>
      </c>
      <c r="F101" s="200"/>
      <c r="G101" s="200"/>
      <c r="H101" s="194"/>
      <c r="I101" s="194"/>
      <c r="J101" s="160">
        <f t="shared" si="5"/>
        <v>0</v>
      </c>
      <c r="K101" s="17"/>
      <c r="L101" s="17"/>
      <c r="M101" s="17"/>
      <c r="N101" s="160">
        <f t="shared" si="4"/>
        <v>0</v>
      </c>
      <c r="O101" s="18"/>
      <c r="Q101" s="92">
        <f t="shared" si="6"/>
        <v>0</v>
      </c>
    </row>
    <row r="102" spans="1:17" x14ac:dyDescent="0.3">
      <c r="A102" s="15"/>
      <c r="B102" s="15"/>
      <c r="C102" s="16"/>
      <c r="D102" s="16"/>
      <c r="E102" s="160">
        <f t="shared" si="1"/>
        <v>0</v>
      </c>
      <c r="F102" s="200"/>
      <c r="G102" s="200"/>
      <c r="H102" s="194"/>
      <c r="I102" s="194"/>
      <c r="J102" s="160">
        <f t="shared" si="5"/>
        <v>0</v>
      </c>
      <c r="K102" s="17"/>
      <c r="L102" s="17"/>
      <c r="M102" s="17"/>
      <c r="N102" s="160">
        <f t="shared" si="4"/>
        <v>0</v>
      </c>
      <c r="O102" s="18"/>
      <c r="Q102" s="92">
        <f t="shared" si="6"/>
        <v>0</v>
      </c>
    </row>
    <row r="103" spans="1:17" x14ac:dyDescent="0.3">
      <c r="A103" s="15"/>
      <c r="B103" s="15"/>
      <c r="C103" s="16"/>
      <c r="D103" s="16"/>
      <c r="E103" s="160">
        <f t="shared" si="1"/>
        <v>0</v>
      </c>
      <c r="F103" s="200"/>
      <c r="G103" s="200"/>
      <c r="H103" s="194"/>
      <c r="I103" s="194"/>
      <c r="J103" s="160">
        <f t="shared" si="5"/>
        <v>0</v>
      </c>
      <c r="K103" s="17"/>
      <c r="L103" s="17"/>
      <c r="M103" s="17"/>
      <c r="N103" s="160">
        <f t="shared" si="4"/>
        <v>0</v>
      </c>
      <c r="O103" s="18"/>
      <c r="Q103" s="92">
        <f t="shared" si="6"/>
        <v>0</v>
      </c>
    </row>
    <row r="104" spans="1:17" x14ac:dyDescent="0.3">
      <c r="A104" s="15"/>
      <c r="B104" s="15"/>
      <c r="C104" s="16"/>
      <c r="D104" s="16"/>
      <c r="E104" s="160">
        <f t="shared" si="1"/>
        <v>0</v>
      </c>
      <c r="F104" s="200"/>
      <c r="G104" s="200"/>
      <c r="H104" s="194"/>
      <c r="I104" s="194"/>
      <c r="J104" s="160">
        <f t="shared" si="5"/>
        <v>0</v>
      </c>
      <c r="K104" s="17"/>
      <c r="L104" s="17"/>
      <c r="M104" s="17"/>
      <c r="N104" s="160">
        <f t="shared" si="4"/>
        <v>0</v>
      </c>
      <c r="O104" s="18"/>
      <c r="Q104" s="92">
        <f t="shared" ref="Q104:Q117" si="7">E104-N104</f>
        <v>0</v>
      </c>
    </row>
    <row r="105" spans="1:17" x14ac:dyDescent="0.3">
      <c r="A105" s="15"/>
      <c r="B105" s="15"/>
      <c r="C105" s="16"/>
      <c r="D105" s="16"/>
      <c r="E105" s="160">
        <f t="shared" si="1"/>
        <v>0</v>
      </c>
      <c r="F105" s="200"/>
      <c r="G105" s="200"/>
      <c r="H105" s="194"/>
      <c r="I105" s="194"/>
      <c r="J105" s="160">
        <f t="shared" si="5"/>
        <v>0</v>
      </c>
      <c r="K105" s="17"/>
      <c r="L105" s="17"/>
      <c r="M105" s="17"/>
      <c r="N105" s="160">
        <f t="shared" si="4"/>
        <v>0</v>
      </c>
      <c r="O105" s="18"/>
      <c r="Q105" s="92">
        <f t="shared" si="7"/>
        <v>0</v>
      </c>
    </row>
    <row r="106" spans="1:17" x14ac:dyDescent="0.3">
      <c r="A106" s="15"/>
      <c r="B106" s="15"/>
      <c r="C106" s="16"/>
      <c r="D106" s="16"/>
      <c r="E106" s="160">
        <f t="shared" si="1"/>
        <v>0</v>
      </c>
      <c r="F106" s="200"/>
      <c r="G106" s="200"/>
      <c r="H106" s="194"/>
      <c r="I106" s="194"/>
      <c r="J106" s="160">
        <f t="shared" si="5"/>
        <v>0</v>
      </c>
      <c r="K106" s="17"/>
      <c r="L106" s="17"/>
      <c r="M106" s="17"/>
      <c r="N106" s="160">
        <f t="shared" si="4"/>
        <v>0</v>
      </c>
      <c r="O106" s="18"/>
      <c r="Q106" s="92">
        <f t="shared" si="7"/>
        <v>0</v>
      </c>
    </row>
    <row r="107" spans="1:17" x14ac:dyDescent="0.3">
      <c r="A107" s="15"/>
      <c r="B107" s="15"/>
      <c r="C107" s="16"/>
      <c r="D107" s="16"/>
      <c r="E107" s="160">
        <f t="shared" si="1"/>
        <v>0</v>
      </c>
      <c r="F107" s="200"/>
      <c r="G107" s="200"/>
      <c r="H107" s="194"/>
      <c r="I107" s="194"/>
      <c r="J107" s="160">
        <f t="shared" si="5"/>
        <v>0</v>
      </c>
      <c r="K107" s="17"/>
      <c r="L107" s="17"/>
      <c r="M107" s="17"/>
      <c r="N107" s="160">
        <f t="shared" si="4"/>
        <v>0</v>
      </c>
      <c r="O107" s="18"/>
      <c r="Q107" s="92">
        <f t="shared" si="7"/>
        <v>0</v>
      </c>
    </row>
    <row r="108" spans="1:17" x14ac:dyDescent="0.3">
      <c r="A108" s="15"/>
      <c r="B108" s="15"/>
      <c r="C108" s="16"/>
      <c r="D108" s="16"/>
      <c r="E108" s="160">
        <f t="shared" si="1"/>
        <v>0</v>
      </c>
      <c r="F108" s="200"/>
      <c r="G108" s="200"/>
      <c r="H108" s="194"/>
      <c r="I108" s="194"/>
      <c r="J108" s="160">
        <f t="shared" si="5"/>
        <v>0</v>
      </c>
      <c r="K108" s="17"/>
      <c r="L108" s="17"/>
      <c r="M108" s="17"/>
      <c r="N108" s="160">
        <f t="shared" si="4"/>
        <v>0</v>
      </c>
      <c r="O108" s="18"/>
      <c r="Q108" s="92">
        <f t="shared" si="7"/>
        <v>0</v>
      </c>
    </row>
    <row r="109" spans="1:17" x14ac:dyDescent="0.3">
      <c r="A109" s="15"/>
      <c r="B109" s="15"/>
      <c r="C109" s="16"/>
      <c r="D109" s="16"/>
      <c r="E109" s="160">
        <f t="shared" si="1"/>
        <v>0</v>
      </c>
      <c r="F109" s="200"/>
      <c r="G109" s="200"/>
      <c r="H109" s="194"/>
      <c r="I109" s="194"/>
      <c r="J109" s="160">
        <f t="shared" si="5"/>
        <v>0</v>
      </c>
      <c r="K109" s="17"/>
      <c r="L109" s="17"/>
      <c r="M109" s="17"/>
      <c r="N109" s="160">
        <f t="shared" si="4"/>
        <v>0</v>
      </c>
      <c r="O109" s="18"/>
      <c r="Q109" s="92">
        <f t="shared" si="7"/>
        <v>0</v>
      </c>
    </row>
    <row r="110" spans="1:17" x14ac:dyDescent="0.3">
      <c r="A110" s="15"/>
      <c r="B110" s="15"/>
      <c r="C110" s="16"/>
      <c r="D110" s="16"/>
      <c r="E110" s="160">
        <f t="shared" si="1"/>
        <v>0</v>
      </c>
      <c r="F110" s="200"/>
      <c r="G110" s="200"/>
      <c r="H110" s="194"/>
      <c r="I110" s="194"/>
      <c r="J110" s="160">
        <f t="shared" si="5"/>
        <v>0</v>
      </c>
      <c r="K110" s="17"/>
      <c r="L110" s="17"/>
      <c r="M110" s="17"/>
      <c r="N110" s="160">
        <f t="shared" si="4"/>
        <v>0</v>
      </c>
      <c r="O110" s="18"/>
      <c r="Q110" s="92">
        <f t="shared" si="7"/>
        <v>0</v>
      </c>
    </row>
    <row r="111" spans="1:17" x14ac:dyDescent="0.3">
      <c r="A111" s="15"/>
      <c r="B111" s="15"/>
      <c r="C111" s="16"/>
      <c r="D111" s="16"/>
      <c r="E111" s="160">
        <f t="shared" si="1"/>
        <v>0</v>
      </c>
      <c r="F111" s="200"/>
      <c r="G111" s="200"/>
      <c r="H111" s="194"/>
      <c r="I111" s="194"/>
      <c r="J111" s="160">
        <f t="shared" si="5"/>
        <v>0</v>
      </c>
      <c r="K111" s="17"/>
      <c r="L111" s="17"/>
      <c r="M111" s="17"/>
      <c r="N111" s="160">
        <f t="shared" si="4"/>
        <v>0</v>
      </c>
      <c r="O111" s="18"/>
      <c r="Q111" s="92">
        <f t="shared" si="7"/>
        <v>0</v>
      </c>
    </row>
    <row r="112" spans="1:17" x14ac:dyDescent="0.3">
      <c r="A112" s="15"/>
      <c r="B112" s="15"/>
      <c r="C112" s="16"/>
      <c r="D112" s="16"/>
      <c r="E112" s="160">
        <f t="shared" si="1"/>
        <v>0</v>
      </c>
      <c r="F112" s="200"/>
      <c r="G112" s="200"/>
      <c r="H112" s="194"/>
      <c r="I112" s="194"/>
      <c r="J112" s="160">
        <f t="shared" si="5"/>
        <v>0</v>
      </c>
      <c r="K112" s="17"/>
      <c r="L112" s="17"/>
      <c r="M112" s="17"/>
      <c r="N112" s="160">
        <f t="shared" si="4"/>
        <v>0</v>
      </c>
      <c r="O112" s="18"/>
      <c r="Q112" s="92">
        <f t="shared" si="7"/>
        <v>0</v>
      </c>
    </row>
    <row r="113" spans="1:17" x14ac:dyDescent="0.3">
      <c r="A113" s="15"/>
      <c r="B113" s="15"/>
      <c r="C113" s="16"/>
      <c r="D113" s="16"/>
      <c r="E113" s="160">
        <f t="shared" si="1"/>
        <v>0</v>
      </c>
      <c r="F113" s="200"/>
      <c r="G113" s="200"/>
      <c r="H113" s="194"/>
      <c r="I113" s="194"/>
      <c r="J113" s="160">
        <f t="shared" si="5"/>
        <v>0</v>
      </c>
      <c r="K113" s="17"/>
      <c r="L113" s="17"/>
      <c r="M113" s="17"/>
      <c r="N113" s="160">
        <f t="shared" si="4"/>
        <v>0</v>
      </c>
      <c r="O113" s="18"/>
      <c r="Q113" s="92">
        <f t="shared" si="7"/>
        <v>0</v>
      </c>
    </row>
    <row r="114" spans="1:17" x14ac:dyDescent="0.3">
      <c r="A114" s="15"/>
      <c r="B114" s="15"/>
      <c r="C114" s="16"/>
      <c r="D114" s="16"/>
      <c r="E114" s="160">
        <f t="shared" si="1"/>
        <v>0</v>
      </c>
      <c r="F114" s="200"/>
      <c r="G114" s="200"/>
      <c r="H114" s="194"/>
      <c r="I114" s="194"/>
      <c r="J114" s="160">
        <f t="shared" si="5"/>
        <v>0</v>
      </c>
      <c r="K114" s="17"/>
      <c r="L114" s="17"/>
      <c r="M114" s="17"/>
      <c r="N114" s="160">
        <f t="shared" si="4"/>
        <v>0</v>
      </c>
      <c r="O114" s="18"/>
      <c r="Q114" s="92">
        <f t="shared" si="7"/>
        <v>0</v>
      </c>
    </row>
    <row r="115" spans="1:17" x14ac:dyDescent="0.3">
      <c r="A115" s="15"/>
      <c r="B115" s="15"/>
      <c r="C115" s="16"/>
      <c r="D115" s="16"/>
      <c r="E115" s="160">
        <f t="shared" si="1"/>
        <v>0</v>
      </c>
      <c r="F115" s="200"/>
      <c r="G115" s="200"/>
      <c r="H115" s="194"/>
      <c r="I115" s="194"/>
      <c r="J115" s="160">
        <f t="shared" si="5"/>
        <v>0</v>
      </c>
      <c r="K115" s="17"/>
      <c r="L115" s="17"/>
      <c r="M115" s="17"/>
      <c r="N115" s="160">
        <f t="shared" si="4"/>
        <v>0</v>
      </c>
      <c r="O115" s="18"/>
      <c r="Q115" s="92">
        <f t="shared" si="7"/>
        <v>0</v>
      </c>
    </row>
    <row r="116" spans="1:17" x14ac:dyDescent="0.3">
      <c r="A116" s="15"/>
      <c r="B116" s="15"/>
      <c r="C116" s="16"/>
      <c r="D116" s="16"/>
      <c r="E116" s="160">
        <f t="shared" si="1"/>
        <v>0</v>
      </c>
      <c r="F116" s="200"/>
      <c r="G116" s="200"/>
      <c r="H116" s="194"/>
      <c r="I116" s="194"/>
      <c r="J116" s="160">
        <f t="shared" si="5"/>
        <v>0</v>
      </c>
      <c r="K116" s="17"/>
      <c r="L116" s="17"/>
      <c r="M116" s="17"/>
      <c r="N116" s="160">
        <f t="shared" si="4"/>
        <v>0</v>
      </c>
      <c r="O116" s="18"/>
      <c r="Q116" s="92">
        <f t="shared" si="7"/>
        <v>0</v>
      </c>
    </row>
    <row r="117" spans="1:17" x14ac:dyDescent="0.3">
      <c r="A117" s="15"/>
      <c r="B117" s="15"/>
      <c r="C117" s="16"/>
      <c r="D117" s="16"/>
      <c r="E117" s="160">
        <f t="shared" si="1"/>
        <v>0</v>
      </c>
      <c r="F117" s="200"/>
      <c r="G117" s="200"/>
      <c r="H117" s="194"/>
      <c r="I117" s="194"/>
      <c r="J117" s="160">
        <f t="shared" si="5"/>
        <v>0</v>
      </c>
      <c r="K117" s="17"/>
      <c r="L117" s="17"/>
      <c r="M117" s="17"/>
      <c r="N117" s="160">
        <f t="shared" si="4"/>
        <v>0</v>
      </c>
      <c r="O117" s="18"/>
      <c r="Q117" s="92">
        <f t="shared" si="7"/>
        <v>0</v>
      </c>
    </row>
    <row r="118" spans="1:17" s="93" customFormat="1" x14ac:dyDescent="0.3"/>
    <row r="119" spans="1:17" ht="15" thickBot="1" x14ac:dyDescent="0.35">
      <c r="A119" s="276" t="s">
        <v>37</v>
      </c>
      <c r="B119" s="277"/>
      <c r="C119" s="277"/>
      <c r="D119" s="278"/>
      <c r="E119" s="159">
        <f t="shared" ref="E119:J119" si="8">SUM(E11:E117)</f>
        <v>0</v>
      </c>
      <c r="F119" s="202">
        <f t="shared" si="8"/>
        <v>0</v>
      </c>
      <c r="G119" s="203">
        <f t="shared" si="8"/>
        <v>0</v>
      </c>
      <c r="H119" s="195">
        <f t="shared" si="8"/>
        <v>0</v>
      </c>
      <c r="I119" s="196">
        <f t="shared" si="8"/>
        <v>0</v>
      </c>
      <c r="J119" s="161">
        <f t="shared" si="8"/>
        <v>0</v>
      </c>
      <c r="K119" s="198">
        <f>SUM(K11:K117)</f>
        <v>0</v>
      </c>
      <c r="L119" s="198">
        <f>SUM(L11:L117)</f>
        <v>0</v>
      </c>
      <c r="M119" s="198">
        <f>SUM(M11:M117)</f>
        <v>0</v>
      </c>
      <c r="N119" s="159">
        <f>SUM(N11:N117)</f>
        <v>0</v>
      </c>
      <c r="O119" s="239"/>
      <c r="P119" s="240"/>
      <c r="Q119" s="240">
        <f>E119-N119</f>
        <v>0</v>
      </c>
    </row>
    <row r="120" spans="1:17" s="93" customFormat="1" ht="15" thickBot="1" x14ac:dyDescent="0.35">
      <c r="A120" s="279" t="s">
        <v>0</v>
      </c>
      <c r="B120" s="280"/>
      <c r="C120" s="280"/>
      <c r="D120" s="281"/>
      <c r="E120" s="97"/>
      <c r="G120" s="204">
        <f>SUM(F119:G119)</f>
        <v>0</v>
      </c>
      <c r="I120" s="197">
        <f>SUM(H119:I119)</f>
        <v>0</v>
      </c>
      <c r="J120" s="162">
        <f>SUM(G120:I120)</f>
        <v>0</v>
      </c>
      <c r="K120" s="97"/>
      <c r="L120" s="97"/>
      <c r="M120" s="97"/>
      <c r="N120" s="97"/>
    </row>
    <row r="121" spans="1:17" x14ac:dyDescent="0.3">
      <c r="I121" s="101" t="s">
        <v>49</v>
      </c>
      <c r="J121" s="101" t="s">
        <v>50</v>
      </c>
      <c r="K121" s="102"/>
      <c r="L121" s="102"/>
      <c r="M121" s="102"/>
    </row>
  </sheetData>
  <sheetProtection algorithmName="SHA-512" hashValue="RWp53zCqYGc0H65b/jeqP/S4mbD9JubwKGj5/2M+Pt1D00ZxE10hX3FD3Jvxei7kzMvJZfOGXjp/Vh5duVlmqg==" saltValue="cfprheIFn5QYYkjJ6BWSmQ==" spinCount="100000" sheet="1" objects="1" scenarios="1"/>
  <autoFilter ref="A10:Q10" xr:uid="{00000000-0001-0000-0100-000000000000}"/>
  <mergeCells count="2">
    <mergeCell ref="A119:D119"/>
    <mergeCell ref="A120:D120"/>
  </mergeCells>
  <conditionalFormatting sqref="Q1:Q1048576">
    <cfRule type="cellIs" dxfId="32" priority="1" operator="notEqual">
      <formula>0</formula>
    </cfRule>
    <cfRule type="containsBlanks" priority="2" stopIfTrue="1">
      <formula>LEN(TRIM(Q1))=0</formula>
    </cfRule>
  </conditionalFormatting>
  <dataValidations count="2">
    <dataValidation allowBlank="1" showInputMessage="1" showErrorMessage="1" prompt="Identify all district vehicles. Isolate the vehicles that have any expenses within Program 2700. These are the vehicles that should be listed on this tab. Note this may include vehicles that do not transport students. " sqref="A11" xr:uid="{053E9D1F-60D9-4DAD-A479-22A18A9607A7}"/>
    <dataValidation allowBlank="1" showInputMessage="1" showErrorMessage="1" prompt="Enter odometer readings and mileage in each category for each vehicle. The beginning year odometer reading must match the prior year's ending odometer reading." sqref="C11" xr:uid="{61AFC7D2-DE33-4638-A2E7-E92A9A88BE7D}"/>
  </dataValidations>
  <pageMargins left="0.25" right="0.25" top="0.75" bottom="0.75" header="0.3" footer="0.3"/>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6"/>
  <sheetViews>
    <sheetView topLeftCell="A5" workbookViewId="0">
      <selection activeCell="D20" sqref="D20"/>
    </sheetView>
  </sheetViews>
  <sheetFormatPr defaultColWidth="8.88671875" defaultRowHeight="14.4" x14ac:dyDescent="0.3"/>
  <cols>
    <col min="1" max="1" width="30" style="112" customWidth="1"/>
    <col min="2" max="11" width="15.6640625" style="88" customWidth="1"/>
    <col min="12" max="12" width="15.33203125" style="88" customWidth="1"/>
    <col min="13" max="13" width="15" style="88" customWidth="1"/>
    <col min="14" max="14" width="13.33203125" style="104" customWidth="1"/>
    <col min="15" max="16384" width="8.88671875" style="88"/>
  </cols>
  <sheetData>
    <row r="1" spans="1:14" x14ac:dyDescent="0.3">
      <c r="A1" s="73" t="s">
        <v>94</v>
      </c>
      <c r="C1" s="103"/>
      <c r="D1" s="103"/>
      <c r="E1" s="103"/>
      <c r="F1" s="103"/>
      <c r="G1" s="103"/>
      <c r="H1" s="103"/>
      <c r="I1" s="103"/>
      <c r="J1" s="103"/>
      <c r="K1" s="103"/>
      <c r="L1" s="103"/>
    </row>
    <row r="2" spans="1:14" x14ac:dyDescent="0.3">
      <c r="A2" s="91" t="s">
        <v>92</v>
      </c>
      <c r="B2" s="251" t="str">
        <f>Schedule!E7</f>
        <v>2024/2025</v>
      </c>
      <c r="C2" s="103"/>
      <c r="D2" s="103"/>
      <c r="E2" s="103"/>
      <c r="F2" s="103"/>
      <c r="G2" s="103"/>
      <c r="H2" s="103"/>
      <c r="I2" s="103"/>
      <c r="J2" s="103"/>
      <c r="K2" s="103"/>
      <c r="L2" s="103"/>
    </row>
    <row r="3" spans="1:14" x14ac:dyDescent="0.3">
      <c r="A3" s="73"/>
      <c r="C3" s="103"/>
      <c r="D3" s="103"/>
      <c r="E3" s="103"/>
      <c r="F3" s="103"/>
      <c r="G3" s="103"/>
      <c r="H3" s="103"/>
      <c r="I3" s="103"/>
      <c r="J3" s="103"/>
      <c r="K3" s="103"/>
      <c r="L3" s="103"/>
    </row>
    <row r="4" spans="1:14" x14ac:dyDescent="0.3">
      <c r="A4" s="248" t="s">
        <v>93</v>
      </c>
      <c r="B4" s="248"/>
      <c r="C4" s="248"/>
      <c r="D4" s="248"/>
      <c r="E4" s="248"/>
      <c r="F4" s="248"/>
      <c r="G4" s="248"/>
      <c r="H4" s="248"/>
      <c r="I4" s="248"/>
      <c r="J4" s="248"/>
      <c r="K4" s="248"/>
      <c r="L4" s="105"/>
    </row>
    <row r="5" spans="1:14" ht="168.75" customHeight="1" x14ac:dyDescent="0.3">
      <c r="A5" s="249" t="s">
        <v>234</v>
      </c>
      <c r="B5" s="250"/>
      <c r="C5" s="250"/>
      <c r="D5" s="250"/>
      <c r="E5" s="250"/>
      <c r="F5" s="250"/>
      <c r="G5" s="250"/>
      <c r="H5" s="250"/>
      <c r="I5" s="250"/>
      <c r="J5" s="250"/>
      <c r="K5" s="180"/>
      <c r="L5" s="104"/>
    </row>
    <row r="6" spans="1:14" s="107" customFormat="1" x14ac:dyDescent="0.3">
      <c r="A6" s="242"/>
      <c r="B6" s="243" t="s">
        <v>19</v>
      </c>
      <c r="C6" s="244" t="str">
        <f>E17</f>
        <v>Calendar 1</v>
      </c>
      <c r="D6" s="245" t="str">
        <f>H17</f>
        <v>Calendar 2</v>
      </c>
      <c r="E6" s="246" t="str">
        <f>K17</f>
        <v>Calendar 3</v>
      </c>
      <c r="F6" s="244" t="str">
        <f>B34</f>
        <v>Calendar 4</v>
      </c>
      <c r="G6" s="245" t="str">
        <f>E34</f>
        <v>Calendar 5</v>
      </c>
      <c r="H6" s="246" t="str">
        <f>H34</f>
        <v>Calendar 6</v>
      </c>
      <c r="I6" s="244" t="str">
        <f>K34</f>
        <v>Calendar 7</v>
      </c>
      <c r="J6" s="247" t="s">
        <v>31</v>
      </c>
      <c r="N6" s="108"/>
    </row>
    <row r="7" spans="1:14" ht="28.8" x14ac:dyDescent="0.3">
      <c r="A7" s="109" t="s">
        <v>33</v>
      </c>
      <c r="B7" s="206">
        <f>SUMIF('Count Day Scheduled Routes'!$O:$O,'Split Calendar'!B6,'Count Day Scheduled Routes'!$N:$N)</f>
        <v>0</v>
      </c>
      <c r="C7" s="207">
        <f>SUMIF('Count Day Scheduled Routes'!$O:$O,'Split Calendar'!C6,'Count Day Scheduled Routes'!$N:$N)</f>
        <v>0</v>
      </c>
      <c r="D7" s="164">
        <f>SUMIF('Count Day Scheduled Routes'!$O:$O,'Split Calendar'!D6,'Count Day Scheduled Routes'!$N:$N)</f>
        <v>0</v>
      </c>
      <c r="E7" s="2">
        <f>SUMIF('Count Day Scheduled Routes'!$O:$O,'Split Calendar'!E6,'Count Day Scheduled Routes'!$N:$N)</f>
        <v>0</v>
      </c>
      <c r="F7" s="207">
        <f>SUMIF('Count Day Scheduled Routes'!$O:$O,'Split Calendar'!F6,'Count Day Scheduled Routes'!$N:$N)</f>
        <v>0</v>
      </c>
      <c r="G7" s="164">
        <f>SUMIF('Count Day Scheduled Routes'!$O:$O,'Split Calendar'!G6,'Count Day Scheduled Routes'!$N:$N)</f>
        <v>0</v>
      </c>
      <c r="H7" s="2">
        <f>SUMIF('Count Day Scheduled Routes'!$O:$O,'Split Calendar'!H6,'Count Day Scheduled Routes'!$N:$N)</f>
        <v>0</v>
      </c>
      <c r="I7" s="207">
        <f>SUMIF('Count Day Scheduled Routes'!$O:$O,'Split Calendar'!I6,'Count Day Scheduled Routes'!$N:$N)</f>
        <v>0</v>
      </c>
      <c r="J7" s="4"/>
      <c r="K7" s="80" t="s">
        <v>98</v>
      </c>
    </row>
    <row r="8" spans="1:14" ht="28.8" x14ac:dyDescent="0.3">
      <c r="A8" s="109" t="s">
        <v>58</v>
      </c>
      <c r="B8" s="206">
        <f>C31</f>
        <v>0</v>
      </c>
      <c r="C8" s="207">
        <f>F31</f>
        <v>0</v>
      </c>
      <c r="D8" s="164">
        <f>I31</f>
        <v>0</v>
      </c>
      <c r="E8" s="2">
        <f>L31</f>
        <v>0</v>
      </c>
      <c r="F8" s="207">
        <f>C48</f>
        <v>0</v>
      </c>
      <c r="G8" s="164">
        <f>F48</f>
        <v>0</v>
      </c>
      <c r="H8" s="2">
        <f>I48</f>
        <v>0</v>
      </c>
      <c r="I8" s="207">
        <f>L48</f>
        <v>0</v>
      </c>
      <c r="J8" s="5"/>
      <c r="K8" s="110" t="s">
        <v>84</v>
      </c>
    </row>
    <row r="9" spans="1:14" x14ac:dyDescent="0.3">
      <c r="A9" s="109" t="s">
        <v>32</v>
      </c>
      <c r="B9" s="3">
        <f t="shared" ref="B9:I9" si="0">B7*B8</f>
        <v>0</v>
      </c>
      <c r="C9" s="3">
        <f t="shared" si="0"/>
        <v>0</v>
      </c>
      <c r="D9" s="3">
        <f t="shared" si="0"/>
        <v>0</v>
      </c>
      <c r="E9" s="3">
        <f t="shared" si="0"/>
        <v>0</v>
      </c>
      <c r="F9" s="3">
        <f t="shared" si="0"/>
        <v>0</v>
      </c>
      <c r="G9" s="3">
        <f t="shared" si="0"/>
        <v>0</v>
      </c>
      <c r="H9" s="3">
        <f t="shared" si="0"/>
        <v>0</v>
      </c>
      <c r="I9" s="3">
        <f t="shared" si="0"/>
        <v>0</v>
      </c>
      <c r="J9" s="3">
        <f>'Count Day Parent Mileage'!E7</f>
        <v>0</v>
      </c>
      <c r="K9" s="110" t="s">
        <v>85</v>
      </c>
    </row>
    <row r="10" spans="1:14" x14ac:dyDescent="0.3">
      <c r="A10" s="62"/>
      <c r="B10" s="80"/>
      <c r="C10" s="80"/>
    </row>
    <row r="11" spans="1:14" x14ac:dyDescent="0.3">
      <c r="A11" s="282" t="s">
        <v>63</v>
      </c>
      <c r="B11" s="282"/>
      <c r="C11" s="283"/>
      <c r="D11" s="206">
        <f>SUM(B9:J9)</f>
        <v>0</v>
      </c>
      <c r="E11" s="80" t="s">
        <v>61</v>
      </c>
    </row>
    <row r="12" spans="1:14" x14ac:dyDescent="0.3">
      <c r="A12" s="62"/>
      <c r="B12" s="80"/>
      <c r="C12" s="80"/>
      <c r="D12" s="111"/>
      <c r="E12" s="80"/>
    </row>
    <row r="13" spans="1:14" x14ac:dyDescent="0.3">
      <c r="A13" s="284" t="s">
        <v>20</v>
      </c>
      <c r="B13" s="284"/>
      <c r="C13" s="284"/>
      <c r="D13" s="206">
        <f>C31</f>
        <v>0</v>
      </c>
      <c r="E13" s="80" t="s">
        <v>62</v>
      </c>
    </row>
    <row r="14" spans="1:14" x14ac:dyDescent="0.3">
      <c r="A14" s="62"/>
      <c r="B14" s="80"/>
      <c r="C14" s="80"/>
      <c r="E14" s="80"/>
    </row>
    <row r="15" spans="1:14" x14ac:dyDescent="0.3">
      <c r="A15" s="282" t="s">
        <v>60</v>
      </c>
      <c r="B15" s="282"/>
      <c r="C15" s="282"/>
      <c r="D15" s="206" t="e">
        <f>ROUND(D11/D13,1)</f>
        <v>#DIV/0!</v>
      </c>
      <c r="E15" s="80" t="s">
        <v>64</v>
      </c>
    </row>
    <row r="17" spans="2:14" x14ac:dyDescent="0.3">
      <c r="B17" s="285" t="s">
        <v>19</v>
      </c>
      <c r="C17" s="286"/>
      <c r="D17" s="113"/>
      <c r="E17" s="208" t="s">
        <v>34</v>
      </c>
      <c r="F17" s="209"/>
      <c r="H17" s="166" t="s">
        <v>11</v>
      </c>
      <c r="I17" s="167"/>
      <c r="K17" s="168" t="s">
        <v>12</v>
      </c>
      <c r="L17" s="169"/>
      <c r="N17" s="113"/>
    </row>
    <row r="18" spans="2:14" x14ac:dyDescent="0.3">
      <c r="B18" s="114" t="s">
        <v>29</v>
      </c>
      <c r="C18" s="114" t="s">
        <v>30</v>
      </c>
      <c r="D18" s="115"/>
      <c r="E18" s="114" t="s">
        <v>29</v>
      </c>
      <c r="F18" s="114" t="s">
        <v>30</v>
      </c>
      <c r="H18" s="114" t="s">
        <v>29</v>
      </c>
      <c r="I18" s="114" t="s">
        <v>30</v>
      </c>
      <c r="K18" s="114" t="s">
        <v>29</v>
      </c>
      <c r="L18" s="114" t="s">
        <v>30</v>
      </c>
      <c r="N18" s="115"/>
    </row>
    <row r="19" spans="2:14" x14ac:dyDescent="0.3">
      <c r="B19" s="116" t="s">
        <v>59</v>
      </c>
      <c r="C19" s="114"/>
      <c r="D19" s="115"/>
      <c r="E19" s="116" t="s">
        <v>59</v>
      </c>
      <c r="F19" s="114"/>
      <c r="H19" s="116" t="s">
        <v>59</v>
      </c>
      <c r="I19" s="114"/>
      <c r="K19" s="116" t="s">
        <v>59</v>
      </c>
      <c r="L19" s="114"/>
      <c r="N19" s="115"/>
    </row>
    <row r="20" spans="2:14" x14ac:dyDescent="0.3">
      <c r="B20" s="117" t="s">
        <v>4</v>
      </c>
      <c r="C20" s="118"/>
      <c r="D20" s="104"/>
      <c r="E20" s="117" t="s">
        <v>4</v>
      </c>
      <c r="F20" s="118"/>
      <c r="H20" s="117" t="s">
        <v>4</v>
      </c>
      <c r="I20" s="118"/>
      <c r="K20" s="117" t="s">
        <v>4</v>
      </c>
      <c r="L20" s="118"/>
    </row>
    <row r="21" spans="2:14" x14ac:dyDescent="0.3">
      <c r="B21" s="117" t="s">
        <v>22</v>
      </c>
      <c r="C21" s="118"/>
      <c r="D21" s="104"/>
      <c r="E21" s="117" t="s">
        <v>22</v>
      </c>
      <c r="F21" s="118"/>
      <c r="H21" s="117" t="s">
        <v>22</v>
      </c>
      <c r="I21" s="118"/>
      <c r="K21" s="117" t="s">
        <v>22</v>
      </c>
      <c r="L21" s="118"/>
    </row>
    <row r="22" spans="2:14" x14ac:dyDescent="0.3">
      <c r="B22" s="117" t="s">
        <v>23</v>
      </c>
      <c r="C22" s="118"/>
      <c r="D22" s="104"/>
      <c r="E22" s="117" t="s">
        <v>23</v>
      </c>
      <c r="F22" s="118"/>
      <c r="H22" s="117" t="s">
        <v>23</v>
      </c>
      <c r="I22" s="118"/>
      <c r="K22" s="117" t="s">
        <v>23</v>
      </c>
      <c r="L22" s="118"/>
    </row>
    <row r="23" spans="2:14" x14ac:dyDescent="0.3">
      <c r="B23" s="117" t="s">
        <v>24</v>
      </c>
      <c r="C23" s="118"/>
      <c r="D23" s="104"/>
      <c r="E23" s="117" t="s">
        <v>24</v>
      </c>
      <c r="F23" s="118"/>
      <c r="H23" s="117" t="s">
        <v>24</v>
      </c>
      <c r="I23" s="118"/>
      <c r="K23" s="117" t="s">
        <v>24</v>
      </c>
      <c r="L23" s="118"/>
    </row>
    <row r="24" spans="2:14" x14ac:dyDescent="0.3">
      <c r="B24" s="117" t="s">
        <v>25</v>
      </c>
      <c r="C24" s="118"/>
      <c r="D24" s="104"/>
      <c r="E24" s="117" t="s">
        <v>25</v>
      </c>
      <c r="F24" s="118"/>
      <c r="H24" s="117" t="s">
        <v>25</v>
      </c>
      <c r="I24" s="118"/>
      <c r="K24" s="117" t="s">
        <v>25</v>
      </c>
      <c r="L24" s="118"/>
    </row>
    <row r="25" spans="2:14" x14ac:dyDescent="0.3">
      <c r="B25" s="117" t="s">
        <v>26</v>
      </c>
      <c r="C25" s="118"/>
      <c r="D25" s="104"/>
      <c r="E25" s="117" t="s">
        <v>26</v>
      </c>
      <c r="F25" s="118"/>
      <c r="H25" s="117" t="s">
        <v>26</v>
      </c>
      <c r="I25" s="118"/>
      <c r="K25" s="117" t="s">
        <v>26</v>
      </c>
      <c r="L25" s="118"/>
    </row>
    <row r="26" spans="2:14" x14ac:dyDescent="0.3">
      <c r="B26" s="117" t="s">
        <v>27</v>
      </c>
      <c r="C26" s="118"/>
      <c r="D26" s="104"/>
      <c r="E26" s="117" t="s">
        <v>27</v>
      </c>
      <c r="F26" s="118"/>
      <c r="H26" s="117" t="s">
        <v>27</v>
      </c>
      <c r="I26" s="118"/>
      <c r="K26" s="117" t="s">
        <v>27</v>
      </c>
      <c r="L26" s="118"/>
    </row>
    <row r="27" spans="2:14" x14ac:dyDescent="0.3">
      <c r="B27" s="117" t="s">
        <v>5</v>
      </c>
      <c r="C27" s="118"/>
      <c r="D27" s="104"/>
      <c r="E27" s="117" t="s">
        <v>5</v>
      </c>
      <c r="F27" s="118"/>
      <c r="H27" s="117" t="s">
        <v>5</v>
      </c>
      <c r="I27" s="118"/>
      <c r="K27" s="117" t="s">
        <v>5</v>
      </c>
      <c r="L27" s="118"/>
    </row>
    <row r="28" spans="2:14" x14ac:dyDescent="0.3">
      <c r="B28" s="117" t="s">
        <v>6</v>
      </c>
      <c r="C28" s="118"/>
      <c r="D28" s="104"/>
      <c r="E28" s="117" t="s">
        <v>6</v>
      </c>
      <c r="F28" s="118"/>
      <c r="H28" s="117" t="s">
        <v>6</v>
      </c>
      <c r="I28" s="118"/>
      <c r="K28" s="117" t="s">
        <v>6</v>
      </c>
      <c r="L28" s="118"/>
    </row>
    <row r="29" spans="2:14" x14ac:dyDescent="0.3">
      <c r="B29" s="117" t="s">
        <v>28</v>
      </c>
      <c r="C29" s="118"/>
      <c r="D29" s="104"/>
      <c r="E29" s="117" t="s">
        <v>28</v>
      </c>
      <c r="F29" s="118"/>
      <c r="H29" s="117" t="s">
        <v>28</v>
      </c>
      <c r="I29" s="118"/>
      <c r="K29" s="117" t="s">
        <v>28</v>
      </c>
      <c r="L29" s="118"/>
    </row>
    <row r="30" spans="2:14" x14ac:dyDescent="0.3">
      <c r="B30" s="117" t="s">
        <v>7</v>
      </c>
      <c r="C30" s="118"/>
      <c r="D30" s="104"/>
      <c r="E30" s="117" t="s">
        <v>7</v>
      </c>
      <c r="F30" s="118"/>
      <c r="H30" s="117" t="s">
        <v>7</v>
      </c>
      <c r="I30" s="118"/>
      <c r="K30" s="117" t="s">
        <v>7</v>
      </c>
      <c r="L30" s="118"/>
    </row>
    <row r="31" spans="2:14" x14ac:dyDescent="0.3">
      <c r="B31" s="117" t="s">
        <v>8</v>
      </c>
      <c r="C31" s="1">
        <f>SUM(C19:C30)</f>
        <v>0</v>
      </c>
      <c r="D31" s="104"/>
      <c r="E31" s="117" t="s">
        <v>8</v>
      </c>
      <c r="F31" s="207">
        <f>SUM(F19:F30)</f>
        <v>0</v>
      </c>
      <c r="H31" s="117" t="s">
        <v>8</v>
      </c>
      <c r="I31" s="164">
        <f>SUM(I19:I30)</f>
        <v>0</v>
      </c>
      <c r="K31" s="117" t="s">
        <v>8</v>
      </c>
      <c r="L31" s="2">
        <f>SUM(L19:L30)</f>
        <v>0</v>
      </c>
    </row>
    <row r="32" spans="2:14" x14ac:dyDescent="0.3">
      <c r="B32" s="119"/>
      <c r="C32" s="119"/>
    </row>
    <row r="33" spans="2:14" x14ac:dyDescent="0.3">
      <c r="H33" s="104"/>
    </row>
    <row r="34" spans="2:14" x14ac:dyDescent="0.3">
      <c r="B34" s="208" t="s">
        <v>13</v>
      </c>
      <c r="C34" s="209"/>
      <c r="D34" s="113"/>
      <c r="E34" s="166" t="s">
        <v>14</v>
      </c>
      <c r="F34" s="167"/>
      <c r="H34" s="168" t="s">
        <v>15</v>
      </c>
      <c r="I34" s="169"/>
      <c r="K34" s="208" t="s">
        <v>16</v>
      </c>
      <c r="L34" s="209"/>
      <c r="N34" s="113"/>
    </row>
    <row r="35" spans="2:14" x14ac:dyDescent="0.3">
      <c r="B35" s="114" t="s">
        <v>29</v>
      </c>
      <c r="C35" s="114" t="s">
        <v>30</v>
      </c>
      <c r="D35" s="115"/>
      <c r="E35" s="114" t="s">
        <v>29</v>
      </c>
      <c r="F35" s="114" t="s">
        <v>30</v>
      </c>
      <c r="H35" s="114" t="s">
        <v>29</v>
      </c>
      <c r="I35" s="114" t="s">
        <v>30</v>
      </c>
      <c r="K35" s="114" t="s">
        <v>29</v>
      </c>
      <c r="L35" s="114" t="s">
        <v>30</v>
      </c>
      <c r="N35" s="115"/>
    </row>
    <row r="36" spans="2:14" x14ac:dyDescent="0.3">
      <c r="B36" s="116" t="s">
        <v>59</v>
      </c>
      <c r="C36" s="114"/>
      <c r="D36" s="115"/>
      <c r="E36" s="116" t="s">
        <v>59</v>
      </c>
      <c r="F36" s="114"/>
      <c r="H36" s="116" t="s">
        <v>59</v>
      </c>
      <c r="I36" s="114"/>
      <c r="K36" s="116" t="s">
        <v>59</v>
      </c>
      <c r="L36" s="114"/>
      <c r="N36" s="115"/>
    </row>
    <row r="37" spans="2:14" x14ac:dyDescent="0.3">
      <c r="B37" s="117" t="s">
        <v>4</v>
      </c>
      <c r="C37" s="118"/>
      <c r="D37" s="104"/>
      <c r="E37" s="117" t="s">
        <v>4</v>
      </c>
      <c r="F37" s="118"/>
      <c r="H37" s="117" t="s">
        <v>4</v>
      </c>
      <c r="I37" s="118"/>
      <c r="K37" s="117" t="s">
        <v>4</v>
      </c>
      <c r="L37" s="118"/>
    </row>
    <row r="38" spans="2:14" x14ac:dyDescent="0.3">
      <c r="B38" s="117" t="s">
        <v>22</v>
      </c>
      <c r="C38" s="118"/>
      <c r="D38" s="104"/>
      <c r="E38" s="117" t="s">
        <v>22</v>
      </c>
      <c r="F38" s="118"/>
      <c r="H38" s="117" t="s">
        <v>22</v>
      </c>
      <c r="I38" s="118"/>
      <c r="K38" s="117" t="s">
        <v>22</v>
      </c>
      <c r="L38" s="118"/>
    </row>
    <row r="39" spans="2:14" x14ac:dyDescent="0.3">
      <c r="B39" s="117" t="s">
        <v>23</v>
      </c>
      <c r="C39" s="118"/>
      <c r="D39" s="104"/>
      <c r="E39" s="117" t="s">
        <v>23</v>
      </c>
      <c r="F39" s="118"/>
      <c r="H39" s="117" t="s">
        <v>23</v>
      </c>
      <c r="I39" s="118"/>
      <c r="K39" s="117" t="s">
        <v>23</v>
      </c>
      <c r="L39" s="118"/>
    </row>
    <row r="40" spans="2:14" x14ac:dyDescent="0.3">
      <c r="B40" s="117" t="s">
        <v>24</v>
      </c>
      <c r="C40" s="118"/>
      <c r="D40" s="104"/>
      <c r="E40" s="117" t="s">
        <v>24</v>
      </c>
      <c r="F40" s="118"/>
      <c r="H40" s="117" t="s">
        <v>24</v>
      </c>
      <c r="I40" s="118"/>
      <c r="K40" s="117" t="s">
        <v>24</v>
      </c>
      <c r="L40" s="118"/>
    </row>
    <row r="41" spans="2:14" x14ac:dyDescent="0.3">
      <c r="B41" s="117" t="s">
        <v>25</v>
      </c>
      <c r="C41" s="118"/>
      <c r="D41" s="104"/>
      <c r="E41" s="117" t="s">
        <v>25</v>
      </c>
      <c r="F41" s="118"/>
      <c r="H41" s="117" t="s">
        <v>25</v>
      </c>
      <c r="I41" s="118"/>
      <c r="K41" s="117" t="s">
        <v>25</v>
      </c>
      <c r="L41" s="118"/>
    </row>
    <row r="42" spans="2:14" x14ac:dyDescent="0.3">
      <c r="B42" s="117" t="s">
        <v>26</v>
      </c>
      <c r="C42" s="118"/>
      <c r="D42" s="104"/>
      <c r="E42" s="117" t="s">
        <v>26</v>
      </c>
      <c r="F42" s="118"/>
      <c r="H42" s="117" t="s">
        <v>26</v>
      </c>
      <c r="I42" s="118"/>
      <c r="K42" s="117" t="s">
        <v>26</v>
      </c>
      <c r="L42" s="118"/>
    </row>
    <row r="43" spans="2:14" x14ac:dyDescent="0.3">
      <c r="B43" s="117" t="s">
        <v>27</v>
      </c>
      <c r="C43" s="118"/>
      <c r="D43" s="104"/>
      <c r="E43" s="117" t="s">
        <v>27</v>
      </c>
      <c r="F43" s="118"/>
      <c r="H43" s="117" t="s">
        <v>27</v>
      </c>
      <c r="I43" s="118"/>
      <c r="K43" s="117" t="s">
        <v>27</v>
      </c>
      <c r="L43" s="118"/>
    </row>
    <row r="44" spans="2:14" x14ac:dyDescent="0.3">
      <c r="B44" s="117" t="s">
        <v>5</v>
      </c>
      <c r="C44" s="118"/>
      <c r="D44" s="104"/>
      <c r="E44" s="117" t="s">
        <v>5</v>
      </c>
      <c r="F44" s="118"/>
      <c r="H44" s="117" t="s">
        <v>5</v>
      </c>
      <c r="I44" s="118"/>
      <c r="K44" s="117" t="s">
        <v>5</v>
      </c>
      <c r="L44" s="118"/>
    </row>
    <row r="45" spans="2:14" x14ac:dyDescent="0.3">
      <c r="B45" s="117" t="s">
        <v>6</v>
      </c>
      <c r="C45" s="118"/>
      <c r="D45" s="104"/>
      <c r="E45" s="117" t="s">
        <v>6</v>
      </c>
      <c r="F45" s="118"/>
      <c r="H45" s="117" t="s">
        <v>6</v>
      </c>
      <c r="I45" s="118"/>
      <c r="K45" s="117" t="s">
        <v>6</v>
      </c>
      <c r="L45" s="118"/>
    </row>
    <row r="46" spans="2:14" x14ac:dyDescent="0.3">
      <c r="B46" s="117" t="s">
        <v>28</v>
      </c>
      <c r="C46" s="118"/>
      <c r="D46" s="104"/>
      <c r="E46" s="117" t="s">
        <v>28</v>
      </c>
      <c r="F46" s="118"/>
      <c r="H46" s="117" t="s">
        <v>28</v>
      </c>
      <c r="I46" s="118"/>
      <c r="K46" s="117" t="s">
        <v>28</v>
      </c>
      <c r="L46" s="118"/>
    </row>
    <row r="47" spans="2:14" x14ac:dyDescent="0.3">
      <c r="B47" s="117" t="s">
        <v>7</v>
      </c>
      <c r="C47" s="118"/>
      <c r="D47" s="104"/>
      <c r="E47" s="117" t="s">
        <v>7</v>
      </c>
      <c r="F47" s="118"/>
      <c r="H47" s="117" t="s">
        <v>7</v>
      </c>
      <c r="I47" s="118"/>
      <c r="K47" s="117" t="s">
        <v>7</v>
      </c>
      <c r="L47" s="118"/>
    </row>
    <row r="48" spans="2:14" x14ac:dyDescent="0.3">
      <c r="B48" s="117" t="s">
        <v>8</v>
      </c>
      <c r="C48" s="207">
        <f>SUM(C36:C47)</f>
        <v>0</v>
      </c>
      <c r="D48" s="104"/>
      <c r="E48" s="117" t="s">
        <v>8</v>
      </c>
      <c r="F48" s="164">
        <f>SUM(F36:F47)</f>
        <v>0</v>
      </c>
      <c r="H48" s="117" t="s">
        <v>8</v>
      </c>
      <c r="I48" s="2">
        <f>SUM(I36:I47)</f>
        <v>0</v>
      </c>
      <c r="K48" s="117" t="s">
        <v>8</v>
      </c>
      <c r="L48" s="207">
        <f>SUM(L36:L47)</f>
        <v>0</v>
      </c>
    </row>
    <row r="49" spans="4:8" x14ac:dyDescent="0.3">
      <c r="D49" s="104"/>
      <c r="H49" s="104"/>
    </row>
    <row r="50" spans="4:8" x14ac:dyDescent="0.3">
      <c r="D50" s="104"/>
    </row>
    <row r="51" spans="4:8" x14ac:dyDescent="0.3">
      <c r="D51" s="113"/>
    </row>
    <row r="52" spans="4:8" x14ac:dyDescent="0.3">
      <c r="D52" s="115"/>
    </row>
    <row r="53" spans="4:8" x14ac:dyDescent="0.3">
      <c r="D53" s="104"/>
    </row>
    <row r="54" spans="4:8" x14ac:dyDescent="0.3">
      <c r="D54" s="104"/>
    </row>
    <row r="55" spans="4:8" x14ac:dyDescent="0.3">
      <c r="D55" s="104"/>
    </row>
    <row r="56" spans="4:8" x14ac:dyDescent="0.3">
      <c r="D56" s="104"/>
    </row>
    <row r="57" spans="4:8" x14ac:dyDescent="0.3">
      <c r="D57" s="104"/>
    </row>
    <row r="58" spans="4:8" x14ac:dyDescent="0.3">
      <c r="D58" s="104"/>
    </row>
    <row r="59" spans="4:8" x14ac:dyDescent="0.3">
      <c r="D59" s="104"/>
    </row>
    <row r="60" spans="4:8" x14ac:dyDescent="0.3">
      <c r="D60" s="104"/>
    </row>
    <row r="61" spans="4:8" x14ac:dyDescent="0.3">
      <c r="D61" s="104"/>
    </row>
    <row r="62" spans="4:8" x14ac:dyDescent="0.3">
      <c r="D62" s="104"/>
    </row>
    <row r="63" spans="4:8" x14ac:dyDescent="0.3">
      <c r="D63" s="104"/>
    </row>
    <row r="64" spans="4:8" x14ac:dyDescent="0.3">
      <c r="D64" s="104"/>
    </row>
    <row r="65" spans="4:4" x14ac:dyDescent="0.3">
      <c r="D65" s="104"/>
    </row>
    <row r="66" spans="4:4" x14ac:dyDescent="0.3">
      <c r="D66" s="104"/>
    </row>
  </sheetData>
  <sheetProtection algorithmName="SHA-512" hashValue="g3Tpx1LSxo7PNO1KJD3ZwHG7kdVAm9gbEmRiOdav/KU6EV/d0H+a2ECgQ7+j1PquLhtiIlXb9eXmxT0ecsIuSA==" saltValue="b/1hoSsXULtmqvW1Ro6Gyg==" spinCount="100000" sheet="1" objects="1" scenarios="1"/>
  <mergeCells count="4">
    <mergeCell ref="A11:C11"/>
    <mergeCell ref="A13:C13"/>
    <mergeCell ref="A15:C15"/>
    <mergeCell ref="B17:C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7"/>
  <sheetViews>
    <sheetView workbookViewId="0">
      <selection activeCell="G23" sqref="G23"/>
    </sheetView>
  </sheetViews>
  <sheetFormatPr defaultColWidth="9.109375" defaultRowHeight="14.4" x14ac:dyDescent="0.3"/>
  <cols>
    <col min="1" max="1" width="23.6640625" style="120" customWidth="1"/>
    <col min="2" max="2" width="19.5546875" style="120" bestFit="1" customWidth="1"/>
    <col min="3" max="3" width="17.6640625" style="120" bestFit="1" customWidth="1"/>
    <col min="4" max="4" width="13.88671875" style="120" customWidth="1"/>
    <col min="5" max="5" width="4.5546875" style="123" customWidth="1"/>
    <col min="6" max="6" width="19.5546875" style="120" bestFit="1" customWidth="1"/>
    <col min="7" max="7" width="17.6640625" style="120" bestFit="1" customWidth="1"/>
    <col min="8" max="8" width="13.88671875" style="120" customWidth="1"/>
    <col min="9" max="9" width="4.5546875" style="124" customWidth="1"/>
    <col min="10" max="10" width="19.5546875" style="120" bestFit="1" customWidth="1"/>
    <col min="11" max="11" width="17.6640625" style="120" bestFit="1" customWidth="1"/>
    <col min="12" max="12" width="13.88671875" style="120" customWidth="1"/>
    <col min="13" max="13" width="4.109375" style="124" customWidth="1"/>
    <col min="14" max="14" width="15.5546875" style="119" customWidth="1"/>
    <col min="15" max="15" width="15.5546875" style="120" customWidth="1"/>
    <col min="16" max="16" width="19" style="119" customWidth="1"/>
    <col min="17" max="16384" width="9.109375" style="120"/>
  </cols>
  <sheetData>
    <row r="1" spans="1:16" x14ac:dyDescent="0.3">
      <c r="A1" s="89" t="s">
        <v>83</v>
      </c>
      <c r="D1" s="289"/>
      <c r="E1" s="289"/>
      <c r="F1" s="289"/>
      <c r="G1" s="289"/>
      <c r="H1" s="289"/>
      <c r="I1" s="121"/>
      <c r="J1" s="121"/>
      <c r="K1" s="121"/>
      <c r="L1" s="121"/>
      <c r="M1" s="121"/>
      <c r="N1" s="122"/>
      <c r="O1" s="121"/>
      <c r="P1" s="122"/>
    </row>
    <row r="2" spans="1:16" s="123" customFormat="1" x14ac:dyDescent="0.3">
      <c r="A2" s="91" t="s">
        <v>92</v>
      </c>
      <c r="B2" s="251" t="str">
        <f>Schedule!E7</f>
        <v>2024/2025</v>
      </c>
      <c r="E2" s="124"/>
      <c r="I2" s="124"/>
      <c r="M2" s="124"/>
      <c r="N2" s="125"/>
      <c r="P2" s="125"/>
    </row>
    <row r="3" spans="1:16" s="123" customFormat="1" x14ac:dyDescent="0.3">
      <c r="A3" s="91"/>
      <c r="E3" s="124"/>
      <c r="I3" s="124"/>
      <c r="M3" s="124"/>
      <c r="N3" s="125"/>
      <c r="P3" s="125"/>
    </row>
    <row r="4" spans="1:16" s="123" customFormat="1" x14ac:dyDescent="0.3">
      <c r="A4" s="179" t="s">
        <v>93</v>
      </c>
      <c r="B4" s="179"/>
      <c r="C4" s="179"/>
      <c r="D4" s="179"/>
      <c r="E4" s="179"/>
      <c r="F4" s="179"/>
      <c r="G4" s="179"/>
      <c r="H4" s="179"/>
      <c r="I4" s="179"/>
      <c r="J4" s="179"/>
      <c r="K4" s="179"/>
      <c r="L4" s="179"/>
      <c r="M4" s="124"/>
      <c r="N4" s="125"/>
      <c r="P4" s="125"/>
    </row>
    <row r="5" spans="1:16" s="123" customFormat="1" ht="189.75" customHeight="1" x14ac:dyDescent="0.3">
      <c r="A5" s="180" t="s">
        <v>212</v>
      </c>
      <c r="B5" s="180"/>
      <c r="C5" s="180"/>
      <c r="D5" s="180"/>
      <c r="E5" s="180"/>
      <c r="F5" s="180"/>
      <c r="G5" s="180"/>
      <c r="H5" s="180"/>
      <c r="I5" s="180"/>
      <c r="J5" s="180"/>
      <c r="K5" s="180"/>
      <c r="L5" s="180"/>
      <c r="M5" s="106"/>
      <c r="N5" s="126"/>
      <c r="O5" s="106"/>
      <c r="P5" s="126"/>
    </row>
    <row r="6" spans="1:16" s="123" customFormat="1" x14ac:dyDescent="0.3">
      <c r="A6" s="127"/>
      <c r="E6" s="124"/>
      <c r="I6" s="124"/>
      <c r="M6" s="124"/>
      <c r="N6" s="125"/>
      <c r="P6" s="125"/>
    </row>
    <row r="7" spans="1:16" s="123" customFormat="1" ht="14.4" customHeight="1" x14ac:dyDescent="0.3">
      <c r="A7" s="128"/>
      <c r="B7" s="291" t="s">
        <v>17</v>
      </c>
      <c r="C7" s="291"/>
      <c r="D7" s="291"/>
      <c r="E7" s="129"/>
      <c r="F7" s="291" t="s">
        <v>57</v>
      </c>
      <c r="G7" s="291"/>
      <c r="H7" s="291"/>
      <c r="I7" s="130"/>
      <c r="J7" s="291" t="s">
        <v>18</v>
      </c>
      <c r="K7" s="291"/>
      <c r="L7" s="291"/>
      <c r="M7" s="129"/>
      <c r="N7" s="290" t="s">
        <v>113</v>
      </c>
      <c r="O7" s="287" t="s">
        <v>80</v>
      </c>
      <c r="P7" s="288" t="s">
        <v>114</v>
      </c>
    </row>
    <row r="8" spans="1:16" x14ac:dyDescent="0.3">
      <c r="A8" s="131" t="s">
        <v>81</v>
      </c>
      <c r="B8" s="131" t="s">
        <v>117</v>
      </c>
      <c r="C8" s="131" t="s">
        <v>118</v>
      </c>
      <c r="D8" s="132" t="s">
        <v>0</v>
      </c>
      <c r="E8" s="129"/>
      <c r="F8" s="131" t="s">
        <v>117</v>
      </c>
      <c r="G8" s="131" t="s">
        <v>118</v>
      </c>
      <c r="H8" s="132" t="s">
        <v>0</v>
      </c>
      <c r="I8" s="129"/>
      <c r="J8" s="131" t="s">
        <v>117</v>
      </c>
      <c r="K8" s="131" t="s">
        <v>118</v>
      </c>
      <c r="L8" s="132" t="s">
        <v>0</v>
      </c>
      <c r="M8" s="129"/>
      <c r="N8" s="290"/>
      <c r="O8" s="287"/>
      <c r="P8" s="288"/>
    </row>
    <row r="9" spans="1:16" x14ac:dyDescent="0.3">
      <c r="A9" s="133"/>
      <c r="B9" s="133"/>
      <c r="C9" s="133"/>
      <c r="D9" s="134">
        <f t="shared" ref="D9:D37" si="0">C9-B9</f>
        <v>0</v>
      </c>
      <c r="E9" s="124"/>
      <c r="F9" s="133"/>
      <c r="G9" s="133"/>
      <c r="H9" s="134">
        <f t="shared" ref="H9:H37" si="1">G9-F9</f>
        <v>0</v>
      </c>
      <c r="J9" s="133"/>
      <c r="K9" s="133"/>
      <c r="L9" s="134">
        <f t="shared" ref="L9:L37" si="2">K9-J9</f>
        <v>0</v>
      </c>
      <c r="N9" s="135">
        <f t="shared" ref="N9:N37" si="3">SUM(D9,H9,L9)</f>
        <v>0</v>
      </c>
      <c r="O9" s="136" t="s">
        <v>19</v>
      </c>
      <c r="P9" s="137">
        <f>N9*HLOOKUP(O9,'Split Calendar'!$B$6:$O$9,3,0)</f>
        <v>0</v>
      </c>
    </row>
    <row r="10" spans="1:16" x14ac:dyDescent="0.3">
      <c r="A10" s="138"/>
      <c r="B10" s="138"/>
      <c r="C10" s="138"/>
      <c r="D10" s="134">
        <f t="shared" si="0"/>
        <v>0</v>
      </c>
      <c r="E10" s="124"/>
      <c r="F10" s="133"/>
      <c r="G10" s="133"/>
      <c r="H10" s="134">
        <f t="shared" si="1"/>
        <v>0</v>
      </c>
      <c r="J10" s="133"/>
      <c r="K10" s="133"/>
      <c r="L10" s="134">
        <f t="shared" si="2"/>
        <v>0</v>
      </c>
      <c r="N10" s="135">
        <f t="shared" si="3"/>
        <v>0</v>
      </c>
      <c r="O10" s="136" t="s">
        <v>19</v>
      </c>
      <c r="P10" s="137">
        <f>N10*HLOOKUP(O10,'Split Calendar'!$B$6:$O$9,3,0)</f>
        <v>0</v>
      </c>
    </row>
    <row r="11" spans="1:16" x14ac:dyDescent="0.3">
      <c r="A11" s="138"/>
      <c r="B11" s="138"/>
      <c r="C11" s="138"/>
      <c r="D11" s="134">
        <f t="shared" si="0"/>
        <v>0</v>
      </c>
      <c r="E11" s="124"/>
      <c r="F11" s="133"/>
      <c r="G11" s="133"/>
      <c r="H11" s="134">
        <f t="shared" si="1"/>
        <v>0</v>
      </c>
      <c r="J11" s="133"/>
      <c r="K11" s="133"/>
      <c r="L11" s="134">
        <f t="shared" si="2"/>
        <v>0</v>
      </c>
      <c r="N11" s="135">
        <f t="shared" si="3"/>
        <v>0</v>
      </c>
      <c r="O11" s="136" t="s">
        <v>19</v>
      </c>
      <c r="P11" s="137">
        <f>N11*HLOOKUP(O11,'Split Calendar'!$B$6:$O$9,3,0)</f>
        <v>0</v>
      </c>
    </row>
    <row r="12" spans="1:16" x14ac:dyDescent="0.3">
      <c r="A12" s="138"/>
      <c r="B12" s="138"/>
      <c r="C12" s="138"/>
      <c r="D12" s="134">
        <f t="shared" si="0"/>
        <v>0</v>
      </c>
      <c r="E12" s="124"/>
      <c r="F12" s="133"/>
      <c r="G12" s="133"/>
      <c r="H12" s="134">
        <f t="shared" si="1"/>
        <v>0</v>
      </c>
      <c r="J12" s="133"/>
      <c r="K12" s="133"/>
      <c r="L12" s="134">
        <f t="shared" si="2"/>
        <v>0</v>
      </c>
      <c r="N12" s="135">
        <f t="shared" si="3"/>
        <v>0</v>
      </c>
      <c r="O12" s="136" t="s">
        <v>19</v>
      </c>
      <c r="P12" s="137">
        <f>N12*HLOOKUP(O12,'Split Calendar'!$B$6:$O$9,3,0)</f>
        <v>0</v>
      </c>
    </row>
    <row r="13" spans="1:16" x14ac:dyDescent="0.3">
      <c r="A13" s="138"/>
      <c r="B13" s="138"/>
      <c r="C13" s="138"/>
      <c r="D13" s="134">
        <f t="shared" si="0"/>
        <v>0</v>
      </c>
      <c r="E13" s="124"/>
      <c r="F13" s="133"/>
      <c r="G13" s="133"/>
      <c r="H13" s="134">
        <f t="shared" si="1"/>
        <v>0</v>
      </c>
      <c r="J13" s="133"/>
      <c r="K13" s="133"/>
      <c r="L13" s="134">
        <f t="shared" si="2"/>
        <v>0</v>
      </c>
      <c r="N13" s="135">
        <f t="shared" si="3"/>
        <v>0</v>
      </c>
      <c r="O13" s="136" t="s">
        <v>19</v>
      </c>
      <c r="P13" s="137">
        <f>N13*HLOOKUP(O13,'Split Calendar'!$B$6:$O$9,3,0)</f>
        <v>0</v>
      </c>
    </row>
    <row r="14" spans="1:16" x14ac:dyDescent="0.3">
      <c r="A14" s="138"/>
      <c r="B14" s="138"/>
      <c r="C14" s="138"/>
      <c r="D14" s="134">
        <f t="shared" si="0"/>
        <v>0</v>
      </c>
      <c r="E14" s="124"/>
      <c r="F14" s="133"/>
      <c r="G14" s="133"/>
      <c r="H14" s="134">
        <f t="shared" si="1"/>
        <v>0</v>
      </c>
      <c r="J14" s="133"/>
      <c r="K14" s="133"/>
      <c r="L14" s="134">
        <f t="shared" si="2"/>
        <v>0</v>
      </c>
      <c r="N14" s="135">
        <f t="shared" si="3"/>
        <v>0</v>
      </c>
      <c r="O14" s="136" t="s">
        <v>19</v>
      </c>
      <c r="P14" s="137">
        <f>N14*HLOOKUP(O14,'Split Calendar'!$B$6:$O$9,3,0)</f>
        <v>0</v>
      </c>
    </row>
    <row r="15" spans="1:16" x14ac:dyDescent="0.3">
      <c r="A15" s="138"/>
      <c r="B15" s="138"/>
      <c r="C15" s="138"/>
      <c r="D15" s="134">
        <f t="shared" si="0"/>
        <v>0</v>
      </c>
      <c r="E15" s="124"/>
      <c r="F15" s="133"/>
      <c r="G15" s="133"/>
      <c r="H15" s="134">
        <f t="shared" si="1"/>
        <v>0</v>
      </c>
      <c r="J15" s="133"/>
      <c r="K15" s="133"/>
      <c r="L15" s="134">
        <f t="shared" si="2"/>
        <v>0</v>
      </c>
      <c r="N15" s="135">
        <f t="shared" si="3"/>
        <v>0</v>
      </c>
      <c r="O15" s="136" t="s">
        <v>19</v>
      </c>
      <c r="P15" s="137">
        <f>N15*HLOOKUP(O15,'Split Calendar'!$B$6:$O$9,3,0)</f>
        <v>0</v>
      </c>
    </row>
    <row r="16" spans="1:16" x14ac:dyDescent="0.3">
      <c r="A16" s="138"/>
      <c r="B16" s="138"/>
      <c r="C16" s="138"/>
      <c r="D16" s="134">
        <f t="shared" si="0"/>
        <v>0</v>
      </c>
      <c r="E16" s="124"/>
      <c r="F16" s="133"/>
      <c r="G16" s="133"/>
      <c r="H16" s="134">
        <f t="shared" si="1"/>
        <v>0</v>
      </c>
      <c r="J16" s="133"/>
      <c r="K16" s="133"/>
      <c r="L16" s="134">
        <f t="shared" si="2"/>
        <v>0</v>
      </c>
      <c r="N16" s="135">
        <f t="shared" si="3"/>
        <v>0</v>
      </c>
      <c r="O16" s="136" t="s">
        <v>19</v>
      </c>
      <c r="P16" s="137">
        <f>N16*HLOOKUP(O16,'Split Calendar'!$B$6:$O$9,3,0)</f>
        <v>0</v>
      </c>
    </row>
    <row r="17" spans="1:16" x14ac:dyDescent="0.3">
      <c r="A17" s="133"/>
      <c r="B17" s="133"/>
      <c r="C17" s="133"/>
      <c r="D17" s="134">
        <f t="shared" si="0"/>
        <v>0</v>
      </c>
      <c r="E17" s="124"/>
      <c r="F17" s="133"/>
      <c r="G17" s="133"/>
      <c r="H17" s="134">
        <f t="shared" si="1"/>
        <v>0</v>
      </c>
      <c r="J17" s="133"/>
      <c r="K17" s="133"/>
      <c r="L17" s="134">
        <f t="shared" si="2"/>
        <v>0</v>
      </c>
      <c r="N17" s="135">
        <f t="shared" si="3"/>
        <v>0</v>
      </c>
      <c r="O17" s="136" t="s">
        <v>19</v>
      </c>
      <c r="P17" s="137">
        <f>N17*HLOOKUP(O17,'Split Calendar'!$B$6:$O$9,3,0)</f>
        <v>0</v>
      </c>
    </row>
    <row r="18" spans="1:16" x14ac:dyDescent="0.3">
      <c r="A18" s="133"/>
      <c r="B18" s="133"/>
      <c r="C18" s="133"/>
      <c r="D18" s="134">
        <f t="shared" si="0"/>
        <v>0</v>
      </c>
      <c r="E18" s="124"/>
      <c r="F18" s="133"/>
      <c r="G18" s="133"/>
      <c r="H18" s="134">
        <f t="shared" si="1"/>
        <v>0</v>
      </c>
      <c r="J18" s="133"/>
      <c r="K18" s="133"/>
      <c r="L18" s="134">
        <f t="shared" si="2"/>
        <v>0</v>
      </c>
      <c r="N18" s="135">
        <f t="shared" si="3"/>
        <v>0</v>
      </c>
      <c r="O18" s="136" t="s">
        <v>19</v>
      </c>
      <c r="P18" s="137">
        <f>N18*HLOOKUP(O18,'Split Calendar'!$B$6:$O$9,3,0)</f>
        <v>0</v>
      </c>
    </row>
    <row r="19" spans="1:16" x14ac:dyDescent="0.3">
      <c r="A19" s="133"/>
      <c r="B19" s="133"/>
      <c r="C19" s="133"/>
      <c r="D19" s="134">
        <f t="shared" si="0"/>
        <v>0</v>
      </c>
      <c r="E19" s="124"/>
      <c r="F19" s="133"/>
      <c r="G19" s="133"/>
      <c r="H19" s="134">
        <f t="shared" si="1"/>
        <v>0</v>
      </c>
      <c r="J19" s="133"/>
      <c r="K19" s="133"/>
      <c r="L19" s="134">
        <f t="shared" si="2"/>
        <v>0</v>
      </c>
      <c r="N19" s="135">
        <f t="shared" si="3"/>
        <v>0</v>
      </c>
      <c r="O19" s="136" t="s">
        <v>19</v>
      </c>
      <c r="P19" s="137">
        <f>N19*HLOOKUP(O19,'Split Calendar'!$B$6:$O$9,3,0)</f>
        <v>0</v>
      </c>
    </row>
    <row r="20" spans="1:16" x14ac:dyDescent="0.3">
      <c r="A20" s="133"/>
      <c r="B20" s="133"/>
      <c r="C20" s="133"/>
      <c r="D20" s="134">
        <f t="shared" si="0"/>
        <v>0</v>
      </c>
      <c r="E20" s="124"/>
      <c r="F20" s="133"/>
      <c r="G20" s="133"/>
      <c r="H20" s="134">
        <f t="shared" si="1"/>
        <v>0</v>
      </c>
      <c r="J20" s="133"/>
      <c r="K20" s="133"/>
      <c r="L20" s="134">
        <f t="shared" si="2"/>
        <v>0</v>
      </c>
      <c r="N20" s="135">
        <f t="shared" si="3"/>
        <v>0</v>
      </c>
      <c r="O20" s="136" t="s">
        <v>19</v>
      </c>
      <c r="P20" s="137">
        <f>N20*HLOOKUP(O20,'Split Calendar'!$B$6:$O$9,3,0)</f>
        <v>0</v>
      </c>
    </row>
    <row r="21" spans="1:16" x14ac:dyDescent="0.3">
      <c r="A21" s="133"/>
      <c r="B21" s="133"/>
      <c r="C21" s="133"/>
      <c r="D21" s="134">
        <f t="shared" si="0"/>
        <v>0</v>
      </c>
      <c r="E21" s="124"/>
      <c r="F21" s="133"/>
      <c r="G21" s="133"/>
      <c r="H21" s="134">
        <f t="shared" si="1"/>
        <v>0</v>
      </c>
      <c r="J21" s="133"/>
      <c r="K21" s="133"/>
      <c r="L21" s="134">
        <f t="shared" si="2"/>
        <v>0</v>
      </c>
      <c r="N21" s="135">
        <f t="shared" si="3"/>
        <v>0</v>
      </c>
      <c r="O21" s="136" t="s">
        <v>19</v>
      </c>
      <c r="P21" s="137">
        <f>N21*HLOOKUP(O21,'Split Calendar'!$B$6:$O$9,3,0)</f>
        <v>0</v>
      </c>
    </row>
    <row r="22" spans="1:16" x14ac:dyDescent="0.3">
      <c r="A22" s="133"/>
      <c r="B22" s="133"/>
      <c r="C22" s="133"/>
      <c r="D22" s="134">
        <f t="shared" si="0"/>
        <v>0</v>
      </c>
      <c r="E22" s="124"/>
      <c r="F22" s="133"/>
      <c r="G22" s="133"/>
      <c r="H22" s="134">
        <f t="shared" si="1"/>
        <v>0</v>
      </c>
      <c r="J22" s="133"/>
      <c r="K22" s="133"/>
      <c r="L22" s="134">
        <f t="shared" si="2"/>
        <v>0</v>
      </c>
      <c r="N22" s="135">
        <f t="shared" si="3"/>
        <v>0</v>
      </c>
      <c r="O22" s="136" t="s">
        <v>19</v>
      </c>
      <c r="P22" s="137">
        <f>N22*HLOOKUP(O22,'Split Calendar'!$B$6:$O$9,3,0)</f>
        <v>0</v>
      </c>
    </row>
    <row r="23" spans="1:16" x14ac:dyDescent="0.3">
      <c r="A23" s="133"/>
      <c r="B23" s="133"/>
      <c r="C23" s="133"/>
      <c r="D23" s="134">
        <f t="shared" si="0"/>
        <v>0</v>
      </c>
      <c r="E23" s="124"/>
      <c r="F23" s="133"/>
      <c r="G23" s="133"/>
      <c r="H23" s="134">
        <f t="shared" si="1"/>
        <v>0</v>
      </c>
      <c r="J23" s="133"/>
      <c r="K23" s="133"/>
      <c r="L23" s="134">
        <f t="shared" si="2"/>
        <v>0</v>
      </c>
      <c r="N23" s="135">
        <f t="shared" si="3"/>
        <v>0</v>
      </c>
      <c r="O23" s="136" t="s">
        <v>19</v>
      </c>
      <c r="P23" s="137">
        <f>N23*HLOOKUP(O23,'Split Calendar'!$B$6:$O$9,3,0)</f>
        <v>0</v>
      </c>
    </row>
    <row r="24" spans="1:16" x14ac:dyDescent="0.3">
      <c r="A24" s="133"/>
      <c r="B24" s="133"/>
      <c r="C24" s="133"/>
      <c r="D24" s="134">
        <f t="shared" si="0"/>
        <v>0</v>
      </c>
      <c r="E24" s="124"/>
      <c r="F24" s="133"/>
      <c r="G24" s="133"/>
      <c r="H24" s="134">
        <f t="shared" si="1"/>
        <v>0</v>
      </c>
      <c r="J24" s="133"/>
      <c r="K24" s="133"/>
      <c r="L24" s="134">
        <f t="shared" si="2"/>
        <v>0</v>
      </c>
      <c r="N24" s="135">
        <f t="shared" si="3"/>
        <v>0</v>
      </c>
      <c r="O24" s="136" t="s">
        <v>19</v>
      </c>
      <c r="P24" s="137">
        <f>N24*HLOOKUP(O24,'Split Calendar'!$B$6:$O$9,3,0)</f>
        <v>0</v>
      </c>
    </row>
    <row r="25" spans="1:16" x14ac:dyDescent="0.3">
      <c r="A25" s="133"/>
      <c r="B25" s="133"/>
      <c r="C25" s="133"/>
      <c r="D25" s="134">
        <f t="shared" si="0"/>
        <v>0</v>
      </c>
      <c r="E25" s="124"/>
      <c r="F25" s="133"/>
      <c r="G25" s="133"/>
      <c r="H25" s="134">
        <f t="shared" si="1"/>
        <v>0</v>
      </c>
      <c r="J25" s="133"/>
      <c r="K25" s="133"/>
      <c r="L25" s="134">
        <f t="shared" si="2"/>
        <v>0</v>
      </c>
      <c r="N25" s="135">
        <f t="shared" si="3"/>
        <v>0</v>
      </c>
      <c r="O25" s="136" t="s">
        <v>19</v>
      </c>
      <c r="P25" s="137">
        <f>N25*HLOOKUP(O25,'Split Calendar'!$B$6:$O$9,3,0)</f>
        <v>0</v>
      </c>
    </row>
    <row r="26" spans="1:16" x14ac:dyDescent="0.3">
      <c r="A26" s="133"/>
      <c r="B26" s="133"/>
      <c r="C26" s="133"/>
      <c r="D26" s="134">
        <f t="shared" si="0"/>
        <v>0</v>
      </c>
      <c r="E26" s="124"/>
      <c r="F26" s="133"/>
      <c r="G26" s="133"/>
      <c r="H26" s="134">
        <f t="shared" si="1"/>
        <v>0</v>
      </c>
      <c r="J26" s="133"/>
      <c r="K26" s="133"/>
      <c r="L26" s="134">
        <f t="shared" si="2"/>
        <v>0</v>
      </c>
      <c r="N26" s="135">
        <f t="shared" si="3"/>
        <v>0</v>
      </c>
      <c r="O26" s="136" t="s">
        <v>19</v>
      </c>
      <c r="P26" s="137">
        <f>N26*HLOOKUP(O26,'Split Calendar'!$B$6:$O$9,3,0)</f>
        <v>0</v>
      </c>
    </row>
    <row r="27" spans="1:16" x14ac:dyDescent="0.3">
      <c r="A27" s="133"/>
      <c r="B27" s="133"/>
      <c r="C27" s="133"/>
      <c r="D27" s="134">
        <f t="shared" si="0"/>
        <v>0</v>
      </c>
      <c r="E27" s="124"/>
      <c r="F27" s="133"/>
      <c r="G27" s="133"/>
      <c r="H27" s="134">
        <f t="shared" si="1"/>
        <v>0</v>
      </c>
      <c r="J27" s="133"/>
      <c r="K27" s="133"/>
      <c r="L27" s="134">
        <f t="shared" si="2"/>
        <v>0</v>
      </c>
      <c r="N27" s="135">
        <f t="shared" si="3"/>
        <v>0</v>
      </c>
      <c r="O27" s="136" t="s">
        <v>19</v>
      </c>
      <c r="P27" s="137">
        <f>N27*HLOOKUP(O27,'Split Calendar'!$B$6:$O$9,3,0)</f>
        <v>0</v>
      </c>
    </row>
    <row r="28" spans="1:16" x14ac:dyDescent="0.3">
      <c r="A28" s="133"/>
      <c r="B28" s="133"/>
      <c r="C28" s="133"/>
      <c r="D28" s="134">
        <f t="shared" si="0"/>
        <v>0</v>
      </c>
      <c r="E28" s="124"/>
      <c r="F28" s="133"/>
      <c r="G28" s="133"/>
      <c r="H28" s="134">
        <f t="shared" si="1"/>
        <v>0</v>
      </c>
      <c r="J28" s="133"/>
      <c r="K28" s="133"/>
      <c r="L28" s="134">
        <f t="shared" si="2"/>
        <v>0</v>
      </c>
      <c r="N28" s="135">
        <f t="shared" si="3"/>
        <v>0</v>
      </c>
      <c r="O28" s="136" t="s">
        <v>19</v>
      </c>
      <c r="P28" s="137">
        <f>N28*HLOOKUP(O28,'Split Calendar'!$B$6:$O$9,3,0)</f>
        <v>0</v>
      </c>
    </row>
    <row r="29" spans="1:16" x14ac:dyDescent="0.3">
      <c r="A29" s="133"/>
      <c r="B29" s="133"/>
      <c r="C29" s="133"/>
      <c r="D29" s="134">
        <f t="shared" si="0"/>
        <v>0</v>
      </c>
      <c r="E29" s="124"/>
      <c r="F29" s="133"/>
      <c r="G29" s="133"/>
      <c r="H29" s="134">
        <f t="shared" si="1"/>
        <v>0</v>
      </c>
      <c r="J29" s="133"/>
      <c r="K29" s="133"/>
      <c r="L29" s="134">
        <f t="shared" si="2"/>
        <v>0</v>
      </c>
      <c r="N29" s="135">
        <f t="shared" si="3"/>
        <v>0</v>
      </c>
      <c r="O29" s="136" t="s">
        <v>19</v>
      </c>
      <c r="P29" s="137">
        <f>N29*HLOOKUP(O29,'Split Calendar'!$B$6:$O$9,3,0)</f>
        <v>0</v>
      </c>
    </row>
    <row r="30" spans="1:16" x14ac:dyDescent="0.3">
      <c r="A30" s="133"/>
      <c r="B30" s="133"/>
      <c r="C30" s="133"/>
      <c r="D30" s="134">
        <f t="shared" si="0"/>
        <v>0</v>
      </c>
      <c r="E30" s="124"/>
      <c r="F30" s="133"/>
      <c r="G30" s="133"/>
      <c r="H30" s="134">
        <f t="shared" si="1"/>
        <v>0</v>
      </c>
      <c r="J30" s="133"/>
      <c r="K30" s="133"/>
      <c r="L30" s="134">
        <f t="shared" si="2"/>
        <v>0</v>
      </c>
      <c r="N30" s="135">
        <f t="shared" si="3"/>
        <v>0</v>
      </c>
      <c r="O30" s="136" t="s">
        <v>19</v>
      </c>
      <c r="P30" s="137">
        <f>N30*HLOOKUP(O30,'Split Calendar'!$B$6:$O$9,3,0)</f>
        <v>0</v>
      </c>
    </row>
    <row r="31" spans="1:16" x14ac:dyDescent="0.3">
      <c r="A31" s="133"/>
      <c r="B31" s="133"/>
      <c r="C31" s="133"/>
      <c r="D31" s="134">
        <f t="shared" si="0"/>
        <v>0</v>
      </c>
      <c r="E31" s="124"/>
      <c r="F31" s="133"/>
      <c r="G31" s="133"/>
      <c r="H31" s="134">
        <f t="shared" si="1"/>
        <v>0</v>
      </c>
      <c r="J31" s="133"/>
      <c r="K31" s="133"/>
      <c r="L31" s="134">
        <f t="shared" si="2"/>
        <v>0</v>
      </c>
      <c r="N31" s="135">
        <f t="shared" si="3"/>
        <v>0</v>
      </c>
      <c r="O31" s="136" t="s">
        <v>19</v>
      </c>
      <c r="P31" s="137">
        <f>N31*HLOOKUP(O31,'Split Calendar'!$B$6:$O$9,3,0)</f>
        <v>0</v>
      </c>
    </row>
    <row r="32" spans="1:16" x14ac:dyDescent="0.3">
      <c r="A32" s="133"/>
      <c r="B32" s="133"/>
      <c r="C32" s="133"/>
      <c r="D32" s="134">
        <f t="shared" si="0"/>
        <v>0</v>
      </c>
      <c r="E32" s="124"/>
      <c r="F32" s="133"/>
      <c r="G32" s="133"/>
      <c r="H32" s="134">
        <f t="shared" si="1"/>
        <v>0</v>
      </c>
      <c r="J32" s="133"/>
      <c r="K32" s="133"/>
      <c r="L32" s="134">
        <f t="shared" si="2"/>
        <v>0</v>
      </c>
      <c r="N32" s="135">
        <f t="shared" si="3"/>
        <v>0</v>
      </c>
      <c r="O32" s="136" t="s">
        <v>19</v>
      </c>
      <c r="P32" s="137">
        <f>N32*HLOOKUP(O32,'Split Calendar'!$B$6:$O$9,3,0)</f>
        <v>0</v>
      </c>
    </row>
    <row r="33" spans="1:16" x14ac:dyDescent="0.3">
      <c r="A33" s="133"/>
      <c r="B33" s="133"/>
      <c r="C33" s="133"/>
      <c r="D33" s="134">
        <f t="shared" si="0"/>
        <v>0</v>
      </c>
      <c r="E33" s="124"/>
      <c r="F33" s="133"/>
      <c r="G33" s="133"/>
      <c r="H33" s="134">
        <f t="shared" si="1"/>
        <v>0</v>
      </c>
      <c r="J33" s="133"/>
      <c r="K33" s="133"/>
      <c r="L33" s="134">
        <f t="shared" si="2"/>
        <v>0</v>
      </c>
      <c r="N33" s="135">
        <f t="shared" si="3"/>
        <v>0</v>
      </c>
      <c r="O33" s="136" t="s">
        <v>19</v>
      </c>
      <c r="P33" s="137">
        <f>N33*HLOOKUP(O33,'Split Calendar'!$B$6:$O$9,3,0)</f>
        <v>0</v>
      </c>
    </row>
    <row r="34" spans="1:16" x14ac:dyDescent="0.3">
      <c r="A34" s="133"/>
      <c r="B34" s="133"/>
      <c r="C34" s="133"/>
      <c r="D34" s="134">
        <f t="shared" si="0"/>
        <v>0</v>
      </c>
      <c r="E34" s="124"/>
      <c r="F34" s="133"/>
      <c r="G34" s="133"/>
      <c r="H34" s="134">
        <f t="shared" si="1"/>
        <v>0</v>
      </c>
      <c r="J34" s="133"/>
      <c r="K34" s="133"/>
      <c r="L34" s="134">
        <f t="shared" si="2"/>
        <v>0</v>
      </c>
      <c r="N34" s="135">
        <f t="shared" si="3"/>
        <v>0</v>
      </c>
      <c r="O34" s="136" t="s">
        <v>19</v>
      </c>
      <c r="P34" s="137">
        <f>N34*HLOOKUP(O34,'Split Calendar'!$B$6:$O$9,3,0)</f>
        <v>0</v>
      </c>
    </row>
    <row r="35" spans="1:16" x14ac:dyDescent="0.3">
      <c r="A35" s="133"/>
      <c r="B35" s="133"/>
      <c r="C35" s="133"/>
      <c r="D35" s="134">
        <f t="shared" si="0"/>
        <v>0</v>
      </c>
      <c r="E35" s="124"/>
      <c r="F35" s="133"/>
      <c r="G35" s="133"/>
      <c r="H35" s="134">
        <f t="shared" si="1"/>
        <v>0</v>
      </c>
      <c r="J35" s="133"/>
      <c r="K35" s="133"/>
      <c r="L35" s="134">
        <f t="shared" si="2"/>
        <v>0</v>
      </c>
      <c r="N35" s="135">
        <f t="shared" si="3"/>
        <v>0</v>
      </c>
      <c r="O35" s="136" t="s">
        <v>19</v>
      </c>
      <c r="P35" s="137">
        <f>N35*HLOOKUP(O35,'Split Calendar'!$B$6:$O$9,3,0)</f>
        <v>0</v>
      </c>
    </row>
    <row r="36" spans="1:16" x14ac:dyDescent="0.3">
      <c r="A36" s="133"/>
      <c r="B36" s="133"/>
      <c r="C36" s="133"/>
      <c r="D36" s="134">
        <f t="shared" si="0"/>
        <v>0</v>
      </c>
      <c r="E36" s="124"/>
      <c r="F36" s="133"/>
      <c r="G36" s="133"/>
      <c r="H36" s="134">
        <f t="shared" si="1"/>
        <v>0</v>
      </c>
      <c r="J36" s="133"/>
      <c r="K36" s="133"/>
      <c r="L36" s="134">
        <f t="shared" si="2"/>
        <v>0</v>
      </c>
      <c r="N36" s="135">
        <f t="shared" si="3"/>
        <v>0</v>
      </c>
      <c r="O36" s="136" t="s">
        <v>19</v>
      </c>
      <c r="P36" s="137">
        <f>N36*HLOOKUP(O36,'Split Calendar'!$B$6:$O$9,3,0)</f>
        <v>0</v>
      </c>
    </row>
    <row r="37" spans="1:16" x14ac:dyDescent="0.3">
      <c r="A37" s="133"/>
      <c r="B37" s="133"/>
      <c r="C37" s="133"/>
      <c r="D37" s="134">
        <f t="shared" si="0"/>
        <v>0</v>
      </c>
      <c r="E37" s="124"/>
      <c r="F37" s="133"/>
      <c r="G37" s="133"/>
      <c r="H37" s="134">
        <f t="shared" si="1"/>
        <v>0</v>
      </c>
      <c r="J37" s="133"/>
      <c r="K37" s="133"/>
      <c r="L37" s="134">
        <f t="shared" si="2"/>
        <v>0</v>
      </c>
      <c r="N37" s="135">
        <f t="shared" si="3"/>
        <v>0</v>
      </c>
      <c r="O37" s="136" t="s">
        <v>19</v>
      </c>
      <c r="P37" s="137">
        <f>N37*HLOOKUP(O37,'Split Calendar'!$B$6:$O$9,3,0)</f>
        <v>0</v>
      </c>
    </row>
    <row r="38" spans="1:16" x14ac:dyDescent="0.3">
      <c r="A38" s="133"/>
      <c r="B38" s="133"/>
      <c r="C38" s="133"/>
      <c r="D38" s="134">
        <f t="shared" ref="D38:D97" si="4">C38-B38</f>
        <v>0</v>
      </c>
      <c r="E38" s="124"/>
      <c r="F38" s="133"/>
      <c r="G38" s="133"/>
      <c r="H38" s="134">
        <f t="shared" ref="H38:H97" si="5">G38-F38</f>
        <v>0</v>
      </c>
      <c r="J38" s="133"/>
      <c r="K38" s="133"/>
      <c r="L38" s="134">
        <f t="shared" ref="L38:L97" si="6">K38-J38</f>
        <v>0</v>
      </c>
      <c r="N38" s="135">
        <f t="shared" ref="N38:N97" si="7">SUM(D38,H38,L38)</f>
        <v>0</v>
      </c>
      <c r="O38" s="136" t="s">
        <v>19</v>
      </c>
      <c r="P38" s="137">
        <f>N38*HLOOKUP(O38,'Split Calendar'!$B$6:$O$9,3,0)</f>
        <v>0</v>
      </c>
    </row>
    <row r="39" spans="1:16" x14ac:dyDescent="0.3">
      <c r="A39" s="133"/>
      <c r="B39" s="133"/>
      <c r="C39" s="133"/>
      <c r="D39" s="134">
        <f t="shared" si="4"/>
        <v>0</v>
      </c>
      <c r="E39" s="124"/>
      <c r="F39" s="133"/>
      <c r="G39" s="133"/>
      <c r="H39" s="134">
        <f t="shared" si="5"/>
        <v>0</v>
      </c>
      <c r="J39" s="133"/>
      <c r="K39" s="133"/>
      <c r="L39" s="134">
        <f t="shared" si="6"/>
        <v>0</v>
      </c>
      <c r="N39" s="135">
        <f t="shared" si="7"/>
        <v>0</v>
      </c>
      <c r="O39" s="136" t="s">
        <v>19</v>
      </c>
      <c r="P39" s="137">
        <f>N39*HLOOKUP(O39,'Split Calendar'!$B$6:$O$9,3,0)</f>
        <v>0</v>
      </c>
    </row>
    <row r="40" spans="1:16" x14ac:dyDescent="0.3">
      <c r="A40" s="133"/>
      <c r="B40" s="133"/>
      <c r="C40" s="133"/>
      <c r="D40" s="134">
        <f t="shared" si="4"/>
        <v>0</v>
      </c>
      <c r="E40" s="124"/>
      <c r="F40" s="133"/>
      <c r="G40" s="133"/>
      <c r="H40" s="134">
        <f t="shared" si="5"/>
        <v>0</v>
      </c>
      <c r="J40" s="133"/>
      <c r="K40" s="133"/>
      <c r="L40" s="134">
        <f t="shared" si="6"/>
        <v>0</v>
      </c>
      <c r="N40" s="135">
        <f t="shared" si="7"/>
        <v>0</v>
      </c>
      <c r="O40" s="136" t="s">
        <v>19</v>
      </c>
      <c r="P40" s="137">
        <f>N40*HLOOKUP(O40,'Split Calendar'!$B$6:$O$9,3,0)</f>
        <v>0</v>
      </c>
    </row>
    <row r="41" spans="1:16" x14ac:dyDescent="0.3">
      <c r="A41" s="133"/>
      <c r="B41" s="133"/>
      <c r="C41" s="133"/>
      <c r="D41" s="134">
        <f t="shared" si="4"/>
        <v>0</v>
      </c>
      <c r="E41" s="124"/>
      <c r="F41" s="133"/>
      <c r="G41" s="133"/>
      <c r="H41" s="134">
        <f t="shared" si="5"/>
        <v>0</v>
      </c>
      <c r="J41" s="133"/>
      <c r="K41" s="133"/>
      <c r="L41" s="134">
        <f t="shared" si="6"/>
        <v>0</v>
      </c>
      <c r="N41" s="135">
        <f t="shared" si="7"/>
        <v>0</v>
      </c>
      <c r="O41" s="136" t="s">
        <v>19</v>
      </c>
      <c r="P41" s="137">
        <f>N41*HLOOKUP(O41,'Split Calendar'!$B$6:$O$9,3,0)</f>
        <v>0</v>
      </c>
    </row>
    <row r="42" spans="1:16" x14ac:dyDescent="0.3">
      <c r="A42" s="133"/>
      <c r="B42" s="133"/>
      <c r="C42" s="133"/>
      <c r="D42" s="134">
        <f t="shared" si="4"/>
        <v>0</v>
      </c>
      <c r="E42" s="124"/>
      <c r="F42" s="133"/>
      <c r="G42" s="133"/>
      <c r="H42" s="134">
        <f t="shared" si="5"/>
        <v>0</v>
      </c>
      <c r="J42" s="133"/>
      <c r="K42" s="133"/>
      <c r="L42" s="134">
        <f t="shared" si="6"/>
        <v>0</v>
      </c>
      <c r="N42" s="135">
        <f t="shared" si="7"/>
        <v>0</v>
      </c>
      <c r="O42" s="136" t="s">
        <v>19</v>
      </c>
      <c r="P42" s="137">
        <f>N42*HLOOKUP(O42,'Split Calendar'!$B$6:$O$9,3,0)</f>
        <v>0</v>
      </c>
    </row>
    <row r="43" spans="1:16" x14ac:dyDescent="0.3">
      <c r="A43" s="133"/>
      <c r="B43" s="133"/>
      <c r="C43" s="133"/>
      <c r="D43" s="134">
        <f t="shared" si="4"/>
        <v>0</v>
      </c>
      <c r="E43" s="124"/>
      <c r="F43" s="133"/>
      <c r="G43" s="133"/>
      <c r="H43" s="134">
        <f t="shared" si="5"/>
        <v>0</v>
      </c>
      <c r="J43" s="133"/>
      <c r="K43" s="133"/>
      <c r="L43" s="134">
        <f t="shared" si="6"/>
        <v>0</v>
      </c>
      <c r="N43" s="135">
        <f t="shared" si="7"/>
        <v>0</v>
      </c>
      <c r="O43" s="136" t="s">
        <v>19</v>
      </c>
      <c r="P43" s="137">
        <f>N43*HLOOKUP(O43,'Split Calendar'!$B$6:$O$9,3,0)</f>
        <v>0</v>
      </c>
    </row>
    <row r="44" spans="1:16" x14ac:dyDescent="0.3">
      <c r="A44" s="133"/>
      <c r="B44" s="133"/>
      <c r="C44" s="133"/>
      <c r="D44" s="134">
        <f t="shared" si="4"/>
        <v>0</v>
      </c>
      <c r="E44" s="124"/>
      <c r="F44" s="133"/>
      <c r="G44" s="133"/>
      <c r="H44" s="134">
        <f t="shared" si="5"/>
        <v>0</v>
      </c>
      <c r="J44" s="133"/>
      <c r="K44" s="133"/>
      <c r="L44" s="134">
        <f t="shared" si="6"/>
        <v>0</v>
      </c>
      <c r="N44" s="135">
        <f t="shared" si="7"/>
        <v>0</v>
      </c>
      <c r="O44" s="136" t="s">
        <v>19</v>
      </c>
      <c r="P44" s="137">
        <f>N44*HLOOKUP(O44,'Split Calendar'!$B$6:$O$9,3,0)</f>
        <v>0</v>
      </c>
    </row>
    <row r="45" spans="1:16" x14ac:dyDescent="0.3">
      <c r="A45" s="133"/>
      <c r="B45" s="133"/>
      <c r="C45" s="133"/>
      <c r="D45" s="134">
        <f t="shared" si="4"/>
        <v>0</v>
      </c>
      <c r="E45" s="124"/>
      <c r="F45" s="133"/>
      <c r="G45" s="133"/>
      <c r="H45" s="134">
        <f t="shared" si="5"/>
        <v>0</v>
      </c>
      <c r="J45" s="133"/>
      <c r="K45" s="133"/>
      <c r="L45" s="134">
        <f t="shared" si="6"/>
        <v>0</v>
      </c>
      <c r="N45" s="135">
        <f t="shared" si="7"/>
        <v>0</v>
      </c>
      <c r="O45" s="136" t="s">
        <v>19</v>
      </c>
      <c r="P45" s="137">
        <f>N45*HLOOKUP(O45,'Split Calendar'!$B$6:$O$9,3,0)</f>
        <v>0</v>
      </c>
    </row>
    <row r="46" spans="1:16" x14ac:dyDescent="0.3">
      <c r="A46" s="133"/>
      <c r="B46" s="133"/>
      <c r="C46" s="133"/>
      <c r="D46" s="134">
        <f t="shared" si="4"/>
        <v>0</v>
      </c>
      <c r="E46" s="124"/>
      <c r="F46" s="133"/>
      <c r="G46" s="133"/>
      <c r="H46" s="134">
        <f t="shared" si="5"/>
        <v>0</v>
      </c>
      <c r="J46" s="133"/>
      <c r="K46" s="133"/>
      <c r="L46" s="134">
        <f t="shared" si="6"/>
        <v>0</v>
      </c>
      <c r="N46" s="135">
        <f t="shared" si="7"/>
        <v>0</v>
      </c>
      <c r="O46" s="136" t="s">
        <v>19</v>
      </c>
      <c r="P46" s="137">
        <f>N46*HLOOKUP(O46,'Split Calendar'!$B$6:$O$9,3,0)</f>
        <v>0</v>
      </c>
    </row>
    <row r="47" spans="1:16" x14ac:dyDescent="0.3">
      <c r="A47" s="133"/>
      <c r="B47" s="133"/>
      <c r="C47" s="133"/>
      <c r="D47" s="134">
        <f t="shared" si="4"/>
        <v>0</v>
      </c>
      <c r="E47" s="124"/>
      <c r="F47" s="133"/>
      <c r="G47" s="133"/>
      <c r="H47" s="134">
        <f t="shared" si="5"/>
        <v>0</v>
      </c>
      <c r="J47" s="133"/>
      <c r="K47" s="133"/>
      <c r="L47" s="134">
        <f t="shared" si="6"/>
        <v>0</v>
      </c>
      <c r="N47" s="135">
        <f t="shared" si="7"/>
        <v>0</v>
      </c>
      <c r="O47" s="136" t="s">
        <v>19</v>
      </c>
      <c r="P47" s="137">
        <f>N47*HLOOKUP(O47,'Split Calendar'!$B$6:$O$9,3,0)</f>
        <v>0</v>
      </c>
    </row>
    <row r="48" spans="1:16" x14ac:dyDescent="0.3">
      <c r="A48" s="133"/>
      <c r="B48" s="133"/>
      <c r="C48" s="133"/>
      <c r="D48" s="134">
        <f t="shared" si="4"/>
        <v>0</v>
      </c>
      <c r="E48" s="124"/>
      <c r="F48" s="133"/>
      <c r="G48" s="133"/>
      <c r="H48" s="134">
        <f t="shared" si="5"/>
        <v>0</v>
      </c>
      <c r="J48" s="133"/>
      <c r="K48" s="133"/>
      <c r="L48" s="134">
        <f t="shared" si="6"/>
        <v>0</v>
      </c>
      <c r="N48" s="135">
        <f t="shared" si="7"/>
        <v>0</v>
      </c>
      <c r="O48" s="136" t="s">
        <v>19</v>
      </c>
      <c r="P48" s="137">
        <f>N48*HLOOKUP(O48,'Split Calendar'!$B$6:$O$9,3,0)</f>
        <v>0</v>
      </c>
    </row>
    <row r="49" spans="1:16" x14ac:dyDescent="0.3">
      <c r="A49" s="133"/>
      <c r="B49" s="133"/>
      <c r="C49" s="133"/>
      <c r="D49" s="134">
        <f t="shared" si="4"/>
        <v>0</v>
      </c>
      <c r="E49" s="124"/>
      <c r="F49" s="133"/>
      <c r="G49" s="133"/>
      <c r="H49" s="134">
        <f t="shared" si="5"/>
        <v>0</v>
      </c>
      <c r="J49" s="133"/>
      <c r="K49" s="133"/>
      <c r="L49" s="134">
        <f t="shared" si="6"/>
        <v>0</v>
      </c>
      <c r="N49" s="135">
        <f t="shared" si="7"/>
        <v>0</v>
      </c>
      <c r="O49" s="136" t="s">
        <v>19</v>
      </c>
      <c r="P49" s="137">
        <f>N49*HLOOKUP(O49,'Split Calendar'!$B$6:$O$9,3,0)</f>
        <v>0</v>
      </c>
    </row>
    <row r="50" spans="1:16" x14ac:dyDescent="0.3">
      <c r="A50" s="133"/>
      <c r="B50" s="133"/>
      <c r="C50" s="133"/>
      <c r="D50" s="134">
        <f t="shared" si="4"/>
        <v>0</v>
      </c>
      <c r="E50" s="124"/>
      <c r="F50" s="133"/>
      <c r="G50" s="133"/>
      <c r="H50" s="134">
        <f t="shared" si="5"/>
        <v>0</v>
      </c>
      <c r="J50" s="133"/>
      <c r="K50" s="133"/>
      <c r="L50" s="134">
        <f t="shared" si="6"/>
        <v>0</v>
      </c>
      <c r="N50" s="135">
        <f t="shared" si="7"/>
        <v>0</v>
      </c>
      <c r="O50" s="136" t="s">
        <v>19</v>
      </c>
      <c r="P50" s="137">
        <f>N50*HLOOKUP(O50,'Split Calendar'!$B$6:$O$9,3,0)</f>
        <v>0</v>
      </c>
    </row>
    <row r="51" spans="1:16" x14ac:dyDescent="0.3">
      <c r="A51" s="133"/>
      <c r="B51" s="133"/>
      <c r="C51" s="133"/>
      <c r="D51" s="134">
        <f t="shared" si="4"/>
        <v>0</v>
      </c>
      <c r="E51" s="124"/>
      <c r="F51" s="133"/>
      <c r="G51" s="133"/>
      <c r="H51" s="134">
        <f t="shared" si="5"/>
        <v>0</v>
      </c>
      <c r="J51" s="133"/>
      <c r="K51" s="133"/>
      <c r="L51" s="134">
        <f t="shared" si="6"/>
        <v>0</v>
      </c>
      <c r="N51" s="135">
        <f t="shared" si="7"/>
        <v>0</v>
      </c>
      <c r="O51" s="136" t="s">
        <v>19</v>
      </c>
      <c r="P51" s="137">
        <f>N51*HLOOKUP(O51,'Split Calendar'!$B$6:$O$9,3,0)</f>
        <v>0</v>
      </c>
    </row>
    <row r="52" spans="1:16" x14ac:dyDescent="0.3">
      <c r="A52" s="133"/>
      <c r="B52" s="133"/>
      <c r="C52" s="133"/>
      <c r="D52" s="134">
        <f t="shared" si="4"/>
        <v>0</v>
      </c>
      <c r="E52" s="124"/>
      <c r="F52" s="133"/>
      <c r="G52" s="133"/>
      <c r="H52" s="134">
        <f t="shared" si="5"/>
        <v>0</v>
      </c>
      <c r="J52" s="133"/>
      <c r="K52" s="133"/>
      <c r="L52" s="134">
        <f t="shared" si="6"/>
        <v>0</v>
      </c>
      <c r="N52" s="135">
        <f t="shared" si="7"/>
        <v>0</v>
      </c>
      <c r="O52" s="136" t="s">
        <v>19</v>
      </c>
      <c r="P52" s="137">
        <f>N52*HLOOKUP(O52,'Split Calendar'!$B$6:$O$9,3,0)</f>
        <v>0</v>
      </c>
    </row>
    <row r="53" spans="1:16" x14ac:dyDescent="0.3">
      <c r="A53" s="133"/>
      <c r="B53" s="133"/>
      <c r="C53" s="133"/>
      <c r="D53" s="134">
        <f t="shared" si="4"/>
        <v>0</v>
      </c>
      <c r="E53" s="124"/>
      <c r="F53" s="133"/>
      <c r="G53" s="133"/>
      <c r="H53" s="134">
        <f t="shared" si="5"/>
        <v>0</v>
      </c>
      <c r="J53" s="133"/>
      <c r="K53" s="133"/>
      <c r="L53" s="134">
        <f t="shared" si="6"/>
        <v>0</v>
      </c>
      <c r="N53" s="135">
        <f t="shared" si="7"/>
        <v>0</v>
      </c>
      <c r="O53" s="136" t="s">
        <v>19</v>
      </c>
      <c r="P53" s="137">
        <f>N53*HLOOKUP(O53,'Split Calendar'!$B$6:$O$9,3,0)</f>
        <v>0</v>
      </c>
    </row>
    <row r="54" spans="1:16" x14ac:dyDescent="0.3">
      <c r="A54" s="133"/>
      <c r="B54" s="133"/>
      <c r="C54" s="133"/>
      <c r="D54" s="134">
        <f t="shared" si="4"/>
        <v>0</v>
      </c>
      <c r="E54" s="124"/>
      <c r="F54" s="133"/>
      <c r="G54" s="133"/>
      <c r="H54" s="134">
        <f t="shared" si="5"/>
        <v>0</v>
      </c>
      <c r="J54" s="133"/>
      <c r="K54" s="133"/>
      <c r="L54" s="134">
        <f t="shared" si="6"/>
        <v>0</v>
      </c>
      <c r="N54" s="135">
        <f t="shared" si="7"/>
        <v>0</v>
      </c>
      <c r="O54" s="136" t="s">
        <v>19</v>
      </c>
      <c r="P54" s="137">
        <f>N54*HLOOKUP(O54,'Split Calendar'!$B$6:$O$9,3,0)</f>
        <v>0</v>
      </c>
    </row>
    <row r="55" spans="1:16" x14ac:dyDescent="0.3">
      <c r="A55" s="133"/>
      <c r="B55" s="133"/>
      <c r="C55" s="133"/>
      <c r="D55" s="134">
        <f t="shared" si="4"/>
        <v>0</v>
      </c>
      <c r="E55" s="124"/>
      <c r="F55" s="133"/>
      <c r="G55" s="133"/>
      <c r="H55" s="134">
        <f t="shared" si="5"/>
        <v>0</v>
      </c>
      <c r="J55" s="133"/>
      <c r="K55" s="133"/>
      <c r="L55" s="134">
        <f t="shared" si="6"/>
        <v>0</v>
      </c>
      <c r="N55" s="135">
        <f t="shared" si="7"/>
        <v>0</v>
      </c>
      <c r="O55" s="136" t="s">
        <v>19</v>
      </c>
      <c r="P55" s="137">
        <f>N55*HLOOKUP(O55,'Split Calendar'!$B$6:$O$9,3,0)</f>
        <v>0</v>
      </c>
    </row>
    <row r="56" spans="1:16" x14ac:dyDescent="0.3">
      <c r="A56" s="133"/>
      <c r="B56" s="133"/>
      <c r="C56" s="133"/>
      <c r="D56" s="134">
        <f t="shared" si="4"/>
        <v>0</v>
      </c>
      <c r="E56" s="124"/>
      <c r="F56" s="133"/>
      <c r="G56" s="133"/>
      <c r="H56" s="134">
        <f t="shared" si="5"/>
        <v>0</v>
      </c>
      <c r="J56" s="133"/>
      <c r="K56" s="133"/>
      <c r="L56" s="134">
        <f t="shared" si="6"/>
        <v>0</v>
      </c>
      <c r="N56" s="135">
        <f t="shared" si="7"/>
        <v>0</v>
      </c>
      <c r="O56" s="136" t="s">
        <v>19</v>
      </c>
      <c r="P56" s="137">
        <f>N56*HLOOKUP(O56,'Split Calendar'!$B$6:$O$9,3,0)</f>
        <v>0</v>
      </c>
    </row>
    <row r="57" spans="1:16" x14ac:dyDescent="0.3">
      <c r="A57" s="133"/>
      <c r="B57" s="133"/>
      <c r="C57" s="133"/>
      <c r="D57" s="134">
        <f t="shared" si="4"/>
        <v>0</v>
      </c>
      <c r="E57" s="124"/>
      <c r="F57" s="133"/>
      <c r="G57" s="133"/>
      <c r="H57" s="134">
        <f t="shared" si="5"/>
        <v>0</v>
      </c>
      <c r="J57" s="133"/>
      <c r="K57" s="133"/>
      <c r="L57" s="134">
        <f t="shared" si="6"/>
        <v>0</v>
      </c>
      <c r="N57" s="135">
        <f t="shared" si="7"/>
        <v>0</v>
      </c>
      <c r="O57" s="136" t="s">
        <v>19</v>
      </c>
      <c r="P57" s="137">
        <f>N57*HLOOKUP(O57,'Split Calendar'!$B$6:$O$9,3,0)</f>
        <v>0</v>
      </c>
    </row>
    <row r="58" spans="1:16" x14ac:dyDescent="0.3">
      <c r="A58" s="133"/>
      <c r="B58" s="133"/>
      <c r="C58" s="133"/>
      <c r="D58" s="134">
        <f t="shared" si="4"/>
        <v>0</v>
      </c>
      <c r="E58" s="124"/>
      <c r="F58" s="133"/>
      <c r="G58" s="133"/>
      <c r="H58" s="134">
        <f t="shared" si="5"/>
        <v>0</v>
      </c>
      <c r="J58" s="133"/>
      <c r="K58" s="133"/>
      <c r="L58" s="134">
        <f t="shared" si="6"/>
        <v>0</v>
      </c>
      <c r="N58" s="135">
        <f t="shared" si="7"/>
        <v>0</v>
      </c>
      <c r="O58" s="136" t="s">
        <v>19</v>
      </c>
      <c r="P58" s="137">
        <f>N58*HLOOKUP(O58,'Split Calendar'!$B$6:$O$9,3,0)</f>
        <v>0</v>
      </c>
    </row>
    <row r="59" spans="1:16" x14ac:dyDescent="0.3">
      <c r="A59" s="133"/>
      <c r="B59" s="133"/>
      <c r="C59" s="133"/>
      <c r="D59" s="134">
        <f t="shared" si="4"/>
        <v>0</v>
      </c>
      <c r="E59" s="124"/>
      <c r="F59" s="133"/>
      <c r="G59" s="133"/>
      <c r="H59" s="134">
        <f t="shared" si="5"/>
        <v>0</v>
      </c>
      <c r="J59" s="133"/>
      <c r="K59" s="133"/>
      <c r="L59" s="134">
        <f t="shared" si="6"/>
        <v>0</v>
      </c>
      <c r="N59" s="135">
        <f t="shared" si="7"/>
        <v>0</v>
      </c>
      <c r="O59" s="136" t="s">
        <v>19</v>
      </c>
      <c r="P59" s="137">
        <f>N59*HLOOKUP(O59,'Split Calendar'!$B$6:$O$9,3,0)</f>
        <v>0</v>
      </c>
    </row>
    <row r="60" spans="1:16" x14ac:dyDescent="0.3">
      <c r="A60" s="133"/>
      <c r="B60" s="133"/>
      <c r="C60" s="133"/>
      <c r="D60" s="134">
        <f t="shared" si="4"/>
        <v>0</v>
      </c>
      <c r="E60" s="124"/>
      <c r="F60" s="133"/>
      <c r="G60" s="133"/>
      <c r="H60" s="134">
        <f t="shared" si="5"/>
        <v>0</v>
      </c>
      <c r="J60" s="133"/>
      <c r="K60" s="133"/>
      <c r="L60" s="134">
        <f t="shared" si="6"/>
        <v>0</v>
      </c>
      <c r="N60" s="135">
        <f t="shared" si="7"/>
        <v>0</v>
      </c>
      <c r="O60" s="136" t="s">
        <v>19</v>
      </c>
      <c r="P60" s="137">
        <f>N60*HLOOKUP(O60,'Split Calendar'!$B$6:$O$9,3,0)</f>
        <v>0</v>
      </c>
    </row>
    <row r="61" spans="1:16" x14ac:dyDescent="0.3">
      <c r="A61" s="133"/>
      <c r="B61" s="133"/>
      <c r="C61" s="133"/>
      <c r="D61" s="134">
        <f t="shared" si="4"/>
        <v>0</v>
      </c>
      <c r="E61" s="124"/>
      <c r="F61" s="133"/>
      <c r="G61" s="133"/>
      <c r="H61" s="134">
        <f t="shared" si="5"/>
        <v>0</v>
      </c>
      <c r="J61" s="133"/>
      <c r="K61" s="133"/>
      <c r="L61" s="134">
        <f t="shared" si="6"/>
        <v>0</v>
      </c>
      <c r="N61" s="135">
        <f t="shared" si="7"/>
        <v>0</v>
      </c>
      <c r="O61" s="136" t="s">
        <v>19</v>
      </c>
      <c r="P61" s="137">
        <f>N61*HLOOKUP(O61,'Split Calendar'!$B$6:$O$9,3,0)</f>
        <v>0</v>
      </c>
    </row>
    <row r="62" spans="1:16" x14ac:dyDescent="0.3">
      <c r="A62" s="133"/>
      <c r="B62" s="133"/>
      <c r="C62" s="133"/>
      <c r="D62" s="134">
        <f t="shared" si="4"/>
        <v>0</v>
      </c>
      <c r="E62" s="124"/>
      <c r="F62" s="133"/>
      <c r="G62" s="133"/>
      <c r="H62" s="134">
        <f t="shared" si="5"/>
        <v>0</v>
      </c>
      <c r="J62" s="133"/>
      <c r="K62" s="133"/>
      <c r="L62" s="134">
        <f t="shared" si="6"/>
        <v>0</v>
      </c>
      <c r="N62" s="135">
        <f t="shared" si="7"/>
        <v>0</v>
      </c>
      <c r="O62" s="136" t="s">
        <v>19</v>
      </c>
      <c r="P62" s="137">
        <f>N62*HLOOKUP(O62,'Split Calendar'!$B$6:$O$9,3,0)</f>
        <v>0</v>
      </c>
    </row>
    <row r="63" spans="1:16" x14ac:dyDescent="0.3">
      <c r="A63" s="133"/>
      <c r="B63" s="133"/>
      <c r="C63" s="133"/>
      <c r="D63" s="134">
        <f t="shared" si="4"/>
        <v>0</v>
      </c>
      <c r="E63" s="124"/>
      <c r="F63" s="133"/>
      <c r="G63" s="133"/>
      <c r="H63" s="134">
        <f t="shared" si="5"/>
        <v>0</v>
      </c>
      <c r="J63" s="133"/>
      <c r="K63" s="133"/>
      <c r="L63" s="134">
        <f t="shared" si="6"/>
        <v>0</v>
      </c>
      <c r="N63" s="135">
        <f t="shared" si="7"/>
        <v>0</v>
      </c>
      <c r="O63" s="136" t="s">
        <v>19</v>
      </c>
      <c r="P63" s="137">
        <f>N63*HLOOKUP(O63,'Split Calendar'!$B$6:$O$9,3,0)</f>
        <v>0</v>
      </c>
    </row>
    <row r="64" spans="1:16" x14ac:dyDescent="0.3">
      <c r="A64" s="133"/>
      <c r="B64" s="133"/>
      <c r="C64" s="133"/>
      <c r="D64" s="134">
        <f t="shared" si="4"/>
        <v>0</v>
      </c>
      <c r="E64" s="124"/>
      <c r="F64" s="133"/>
      <c r="G64" s="133"/>
      <c r="H64" s="134">
        <f t="shared" si="5"/>
        <v>0</v>
      </c>
      <c r="J64" s="133"/>
      <c r="K64" s="133"/>
      <c r="L64" s="134">
        <f t="shared" si="6"/>
        <v>0</v>
      </c>
      <c r="N64" s="135">
        <f t="shared" si="7"/>
        <v>0</v>
      </c>
      <c r="O64" s="136" t="s">
        <v>19</v>
      </c>
      <c r="P64" s="137">
        <f>N64*HLOOKUP(O64,'Split Calendar'!$B$6:$O$9,3,0)</f>
        <v>0</v>
      </c>
    </row>
    <row r="65" spans="1:16" x14ac:dyDescent="0.3">
      <c r="A65" s="133"/>
      <c r="B65" s="133"/>
      <c r="C65" s="133"/>
      <c r="D65" s="134">
        <f t="shared" si="4"/>
        <v>0</v>
      </c>
      <c r="E65" s="124"/>
      <c r="F65" s="133"/>
      <c r="G65" s="133"/>
      <c r="H65" s="134">
        <f t="shared" si="5"/>
        <v>0</v>
      </c>
      <c r="J65" s="133"/>
      <c r="K65" s="133"/>
      <c r="L65" s="134">
        <f t="shared" si="6"/>
        <v>0</v>
      </c>
      <c r="N65" s="135">
        <f t="shared" si="7"/>
        <v>0</v>
      </c>
      <c r="O65" s="136" t="s">
        <v>19</v>
      </c>
      <c r="P65" s="137">
        <f>N65*HLOOKUP(O65,'Split Calendar'!$B$6:$O$9,3,0)</f>
        <v>0</v>
      </c>
    </row>
    <row r="66" spans="1:16" x14ac:dyDescent="0.3">
      <c r="A66" s="133"/>
      <c r="B66" s="133"/>
      <c r="C66" s="133"/>
      <c r="D66" s="134">
        <f t="shared" si="4"/>
        <v>0</v>
      </c>
      <c r="E66" s="124"/>
      <c r="F66" s="133"/>
      <c r="G66" s="133"/>
      <c r="H66" s="134">
        <f t="shared" si="5"/>
        <v>0</v>
      </c>
      <c r="J66" s="133"/>
      <c r="K66" s="133"/>
      <c r="L66" s="134">
        <f t="shared" si="6"/>
        <v>0</v>
      </c>
      <c r="N66" s="135">
        <f t="shared" si="7"/>
        <v>0</v>
      </c>
      <c r="O66" s="136" t="s">
        <v>19</v>
      </c>
      <c r="P66" s="137">
        <f>N66*HLOOKUP(O66,'Split Calendar'!$B$6:$O$9,3,0)</f>
        <v>0</v>
      </c>
    </row>
    <row r="67" spans="1:16" x14ac:dyDescent="0.3">
      <c r="A67" s="133"/>
      <c r="B67" s="133"/>
      <c r="C67" s="133"/>
      <c r="D67" s="134">
        <f t="shared" si="4"/>
        <v>0</v>
      </c>
      <c r="E67" s="124"/>
      <c r="F67" s="133"/>
      <c r="G67" s="133"/>
      <c r="H67" s="134">
        <f t="shared" si="5"/>
        <v>0</v>
      </c>
      <c r="J67" s="133"/>
      <c r="K67" s="133"/>
      <c r="L67" s="134">
        <f t="shared" si="6"/>
        <v>0</v>
      </c>
      <c r="N67" s="135">
        <f t="shared" si="7"/>
        <v>0</v>
      </c>
      <c r="O67" s="136" t="s">
        <v>19</v>
      </c>
      <c r="P67" s="137">
        <f>N67*HLOOKUP(O67,'Split Calendar'!$B$6:$O$9,3,0)</f>
        <v>0</v>
      </c>
    </row>
    <row r="68" spans="1:16" x14ac:dyDescent="0.3">
      <c r="A68" s="133"/>
      <c r="B68" s="133"/>
      <c r="C68" s="133"/>
      <c r="D68" s="134">
        <f t="shared" si="4"/>
        <v>0</v>
      </c>
      <c r="E68" s="124"/>
      <c r="F68" s="133"/>
      <c r="G68" s="133"/>
      <c r="H68" s="134">
        <f t="shared" si="5"/>
        <v>0</v>
      </c>
      <c r="J68" s="133"/>
      <c r="K68" s="133"/>
      <c r="L68" s="134">
        <f t="shared" si="6"/>
        <v>0</v>
      </c>
      <c r="N68" s="135">
        <f t="shared" si="7"/>
        <v>0</v>
      </c>
      <c r="O68" s="136" t="s">
        <v>19</v>
      </c>
      <c r="P68" s="137">
        <f>N68*HLOOKUP(O68,'Split Calendar'!$B$6:$O$9,3,0)</f>
        <v>0</v>
      </c>
    </row>
    <row r="69" spans="1:16" x14ac:dyDescent="0.3">
      <c r="A69" s="133"/>
      <c r="B69" s="133"/>
      <c r="C69" s="133"/>
      <c r="D69" s="134">
        <f t="shared" si="4"/>
        <v>0</v>
      </c>
      <c r="E69" s="124"/>
      <c r="F69" s="133"/>
      <c r="G69" s="133"/>
      <c r="H69" s="134">
        <f t="shared" si="5"/>
        <v>0</v>
      </c>
      <c r="J69" s="133"/>
      <c r="K69" s="133"/>
      <c r="L69" s="134">
        <f t="shared" si="6"/>
        <v>0</v>
      </c>
      <c r="N69" s="135">
        <f t="shared" si="7"/>
        <v>0</v>
      </c>
      <c r="O69" s="136" t="s">
        <v>19</v>
      </c>
      <c r="P69" s="137">
        <f>N69*HLOOKUP(O69,'Split Calendar'!$B$6:$O$9,3,0)</f>
        <v>0</v>
      </c>
    </row>
    <row r="70" spans="1:16" x14ac:dyDescent="0.3">
      <c r="A70" s="133"/>
      <c r="B70" s="133"/>
      <c r="C70" s="133"/>
      <c r="D70" s="134">
        <f t="shared" si="4"/>
        <v>0</v>
      </c>
      <c r="E70" s="124"/>
      <c r="F70" s="133"/>
      <c r="G70" s="133"/>
      <c r="H70" s="134">
        <f t="shared" si="5"/>
        <v>0</v>
      </c>
      <c r="J70" s="133"/>
      <c r="K70" s="133"/>
      <c r="L70" s="134">
        <f t="shared" si="6"/>
        <v>0</v>
      </c>
      <c r="N70" s="135">
        <f t="shared" si="7"/>
        <v>0</v>
      </c>
      <c r="O70" s="136" t="s">
        <v>19</v>
      </c>
      <c r="P70" s="137">
        <f>N70*HLOOKUP(O70,'Split Calendar'!$B$6:$O$9,3,0)</f>
        <v>0</v>
      </c>
    </row>
    <row r="71" spans="1:16" x14ac:dyDescent="0.3">
      <c r="A71" s="133"/>
      <c r="B71" s="133"/>
      <c r="C71" s="133"/>
      <c r="D71" s="134">
        <f t="shared" si="4"/>
        <v>0</v>
      </c>
      <c r="E71" s="124"/>
      <c r="F71" s="133"/>
      <c r="G71" s="133"/>
      <c r="H71" s="134">
        <f t="shared" si="5"/>
        <v>0</v>
      </c>
      <c r="J71" s="133"/>
      <c r="K71" s="133"/>
      <c r="L71" s="134">
        <f t="shared" si="6"/>
        <v>0</v>
      </c>
      <c r="N71" s="135">
        <f t="shared" si="7"/>
        <v>0</v>
      </c>
      <c r="O71" s="136" t="s">
        <v>19</v>
      </c>
      <c r="P71" s="137">
        <f>N71*HLOOKUP(O71,'Split Calendar'!$B$6:$O$9,3,0)</f>
        <v>0</v>
      </c>
    </row>
    <row r="72" spans="1:16" x14ac:dyDescent="0.3">
      <c r="A72" s="133"/>
      <c r="B72" s="133"/>
      <c r="C72" s="133"/>
      <c r="D72" s="134">
        <f t="shared" si="4"/>
        <v>0</v>
      </c>
      <c r="E72" s="124"/>
      <c r="F72" s="133"/>
      <c r="G72" s="133"/>
      <c r="H72" s="134">
        <f t="shared" si="5"/>
        <v>0</v>
      </c>
      <c r="J72" s="133"/>
      <c r="K72" s="133"/>
      <c r="L72" s="134">
        <f t="shared" si="6"/>
        <v>0</v>
      </c>
      <c r="N72" s="135">
        <f t="shared" si="7"/>
        <v>0</v>
      </c>
      <c r="O72" s="136" t="s">
        <v>19</v>
      </c>
      <c r="P72" s="137">
        <f>N72*HLOOKUP(O72,'Split Calendar'!$B$6:$O$9,3,0)</f>
        <v>0</v>
      </c>
    </row>
    <row r="73" spans="1:16" x14ac:dyDescent="0.3">
      <c r="A73" s="133"/>
      <c r="B73" s="133"/>
      <c r="C73" s="133"/>
      <c r="D73" s="134">
        <f t="shared" si="4"/>
        <v>0</v>
      </c>
      <c r="E73" s="124"/>
      <c r="F73" s="133"/>
      <c r="G73" s="133"/>
      <c r="H73" s="134">
        <f t="shared" si="5"/>
        <v>0</v>
      </c>
      <c r="J73" s="133"/>
      <c r="K73" s="133"/>
      <c r="L73" s="134">
        <f t="shared" si="6"/>
        <v>0</v>
      </c>
      <c r="N73" s="135">
        <f t="shared" si="7"/>
        <v>0</v>
      </c>
      <c r="O73" s="136" t="s">
        <v>19</v>
      </c>
      <c r="P73" s="137">
        <f>N73*HLOOKUP(O73,'Split Calendar'!$B$6:$O$9,3,0)</f>
        <v>0</v>
      </c>
    </row>
    <row r="74" spans="1:16" x14ac:dyDescent="0.3">
      <c r="A74" s="133"/>
      <c r="B74" s="133"/>
      <c r="C74" s="133"/>
      <c r="D74" s="134">
        <f t="shared" si="4"/>
        <v>0</v>
      </c>
      <c r="E74" s="124"/>
      <c r="F74" s="133"/>
      <c r="G74" s="133"/>
      <c r="H74" s="134">
        <f t="shared" si="5"/>
        <v>0</v>
      </c>
      <c r="J74" s="133"/>
      <c r="K74" s="133"/>
      <c r="L74" s="134">
        <f t="shared" si="6"/>
        <v>0</v>
      </c>
      <c r="N74" s="135">
        <f t="shared" si="7"/>
        <v>0</v>
      </c>
      <c r="O74" s="136" t="s">
        <v>19</v>
      </c>
      <c r="P74" s="137">
        <f>N74*HLOOKUP(O74,'Split Calendar'!$B$6:$O$9,3,0)</f>
        <v>0</v>
      </c>
    </row>
    <row r="75" spans="1:16" x14ac:dyDescent="0.3">
      <c r="A75" s="133"/>
      <c r="B75" s="133"/>
      <c r="C75" s="133"/>
      <c r="D75" s="134">
        <f t="shared" si="4"/>
        <v>0</v>
      </c>
      <c r="E75" s="124"/>
      <c r="F75" s="133"/>
      <c r="G75" s="133"/>
      <c r="H75" s="134">
        <f t="shared" si="5"/>
        <v>0</v>
      </c>
      <c r="J75" s="133"/>
      <c r="K75" s="133"/>
      <c r="L75" s="134">
        <f t="shared" si="6"/>
        <v>0</v>
      </c>
      <c r="N75" s="135">
        <f t="shared" si="7"/>
        <v>0</v>
      </c>
      <c r="O75" s="136" t="s">
        <v>19</v>
      </c>
      <c r="P75" s="137">
        <f>N75*HLOOKUP(O75,'Split Calendar'!$B$6:$O$9,3,0)</f>
        <v>0</v>
      </c>
    </row>
    <row r="76" spans="1:16" x14ac:dyDescent="0.3">
      <c r="A76" s="133"/>
      <c r="B76" s="133"/>
      <c r="C76" s="133"/>
      <c r="D76" s="134">
        <f t="shared" si="4"/>
        <v>0</v>
      </c>
      <c r="E76" s="124"/>
      <c r="F76" s="133"/>
      <c r="G76" s="133"/>
      <c r="H76" s="134">
        <f t="shared" si="5"/>
        <v>0</v>
      </c>
      <c r="J76" s="133"/>
      <c r="K76" s="133"/>
      <c r="L76" s="134">
        <f t="shared" si="6"/>
        <v>0</v>
      </c>
      <c r="N76" s="135">
        <f t="shared" si="7"/>
        <v>0</v>
      </c>
      <c r="O76" s="136" t="s">
        <v>19</v>
      </c>
      <c r="P76" s="137">
        <f>N76*HLOOKUP(O76,'Split Calendar'!$B$6:$O$9,3,0)</f>
        <v>0</v>
      </c>
    </row>
    <row r="77" spans="1:16" x14ac:dyDescent="0.3">
      <c r="A77" s="133"/>
      <c r="B77" s="133"/>
      <c r="C77" s="133"/>
      <c r="D77" s="134">
        <f t="shared" si="4"/>
        <v>0</v>
      </c>
      <c r="E77" s="124"/>
      <c r="F77" s="133"/>
      <c r="G77" s="133"/>
      <c r="H77" s="134">
        <f t="shared" si="5"/>
        <v>0</v>
      </c>
      <c r="J77" s="133"/>
      <c r="K77" s="133"/>
      <c r="L77" s="134">
        <f t="shared" si="6"/>
        <v>0</v>
      </c>
      <c r="N77" s="135">
        <f t="shared" si="7"/>
        <v>0</v>
      </c>
      <c r="O77" s="136" t="s">
        <v>19</v>
      </c>
      <c r="P77" s="137">
        <f>N77*HLOOKUP(O77,'Split Calendar'!$B$6:$O$9,3,0)</f>
        <v>0</v>
      </c>
    </row>
    <row r="78" spans="1:16" x14ac:dyDescent="0.3">
      <c r="A78" s="133"/>
      <c r="B78" s="133"/>
      <c r="C78" s="133"/>
      <c r="D78" s="134">
        <f t="shared" si="4"/>
        <v>0</v>
      </c>
      <c r="E78" s="124"/>
      <c r="F78" s="133"/>
      <c r="G78" s="133"/>
      <c r="H78" s="134">
        <f t="shared" si="5"/>
        <v>0</v>
      </c>
      <c r="J78" s="133"/>
      <c r="K78" s="133"/>
      <c r="L78" s="134">
        <f t="shared" si="6"/>
        <v>0</v>
      </c>
      <c r="N78" s="135">
        <f t="shared" si="7"/>
        <v>0</v>
      </c>
      <c r="O78" s="136" t="s">
        <v>19</v>
      </c>
      <c r="P78" s="137">
        <f>N78*HLOOKUP(O78,'Split Calendar'!$B$6:$O$9,3,0)</f>
        <v>0</v>
      </c>
    </row>
    <row r="79" spans="1:16" x14ac:dyDescent="0.3">
      <c r="A79" s="133"/>
      <c r="B79" s="133"/>
      <c r="C79" s="133"/>
      <c r="D79" s="134">
        <f t="shared" si="4"/>
        <v>0</v>
      </c>
      <c r="E79" s="124"/>
      <c r="F79" s="133"/>
      <c r="G79" s="133"/>
      <c r="H79" s="134">
        <f t="shared" si="5"/>
        <v>0</v>
      </c>
      <c r="J79" s="133"/>
      <c r="K79" s="133"/>
      <c r="L79" s="134">
        <f t="shared" si="6"/>
        <v>0</v>
      </c>
      <c r="N79" s="135">
        <f t="shared" si="7"/>
        <v>0</v>
      </c>
      <c r="O79" s="136" t="s">
        <v>19</v>
      </c>
      <c r="P79" s="137">
        <f>N79*HLOOKUP(O79,'Split Calendar'!$B$6:$O$9,3,0)</f>
        <v>0</v>
      </c>
    </row>
    <row r="80" spans="1:16" x14ac:dyDescent="0.3">
      <c r="A80" s="133"/>
      <c r="B80" s="133"/>
      <c r="C80" s="133"/>
      <c r="D80" s="134">
        <f t="shared" si="4"/>
        <v>0</v>
      </c>
      <c r="E80" s="124"/>
      <c r="F80" s="133"/>
      <c r="G80" s="133"/>
      <c r="H80" s="134">
        <f t="shared" si="5"/>
        <v>0</v>
      </c>
      <c r="J80" s="133"/>
      <c r="K80" s="133"/>
      <c r="L80" s="134">
        <f t="shared" si="6"/>
        <v>0</v>
      </c>
      <c r="N80" s="135">
        <f t="shared" si="7"/>
        <v>0</v>
      </c>
      <c r="O80" s="136" t="s">
        <v>19</v>
      </c>
      <c r="P80" s="137">
        <f>N80*HLOOKUP(O80,'Split Calendar'!$B$6:$O$9,3,0)</f>
        <v>0</v>
      </c>
    </row>
    <row r="81" spans="1:16" x14ac:dyDescent="0.3">
      <c r="A81" s="133"/>
      <c r="B81" s="133"/>
      <c r="C81" s="133"/>
      <c r="D81" s="134">
        <f t="shared" si="4"/>
        <v>0</v>
      </c>
      <c r="E81" s="124"/>
      <c r="F81" s="133"/>
      <c r="G81" s="133"/>
      <c r="H81" s="134">
        <f t="shared" si="5"/>
        <v>0</v>
      </c>
      <c r="J81" s="133"/>
      <c r="K81" s="133"/>
      <c r="L81" s="134">
        <f t="shared" si="6"/>
        <v>0</v>
      </c>
      <c r="N81" s="135">
        <f t="shared" si="7"/>
        <v>0</v>
      </c>
      <c r="O81" s="136" t="s">
        <v>19</v>
      </c>
      <c r="P81" s="137">
        <f>N81*HLOOKUP(O81,'Split Calendar'!$B$6:$O$9,3,0)</f>
        <v>0</v>
      </c>
    </row>
    <row r="82" spans="1:16" x14ac:dyDescent="0.3">
      <c r="A82" s="133"/>
      <c r="B82" s="133"/>
      <c r="C82" s="133"/>
      <c r="D82" s="134">
        <f t="shared" si="4"/>
        <v>0</v>
      </c>
      <c r="E82" s="124"/>
      <c r="F82" s="133"/>
      <c r="G82" s="133"/>
      <c r="H82" s="134">
        <f t="shared" si="5"/>
        <v>0</v>
      </c>
      <c r="J82" s="133"/>
      <c r="K82" s="133"/>
      <c r="L82" s="134">
        <f t="shared" si="6"/>
        <v>0</v>
      </c>
      <c r="N82" s="135">
        <f t="shared" si="7"/>
        <v>0</v>
      </c>
      <c r="O82" s="136" t="s">
        <v>19</v>
      </c>
      <c r="P82" s="137">
        <f>N82*HLOOKUP(O82,'Split Calendar'!$B$6:$O$9,3,0)</f>
        <v>0</v>
      </c>
    </row>
    <row r="83" spans="1:16" x14ac:dyDescent="0.3">
      <c r="A83" s="133"/>
      <c r="B83" s="133"/>
      <c r="C83" s="133"/>
      <c r="D83" s="134">
        <f t="shared" si="4"/>
        <v>0</v>
      </c>
      <c r="E83" s="124"/>
      <c r="F83" s="133"/>
      <c r="G83" s="133"/>
      <c r="H83" s="134">
        <f t="shared" si="5"/>
        <v>0</v>
      </c>
      <c r="J83" s="133"/>
      <c r="K83" s="133"/>
      <c r="L83" s="134">
        <f t="shared" si="6"/>
        <v>0</v>
      </c>
      <c r="N83" s="135">
        <f t="shared" si="7"/>
        <v>0</v>
      </c>
      <c r="O83" s="136" t="s">
        <v>19</v>
      </c>
      <c r="P83" s="137">
        <f>N83*HLOOKUP(O83,'Split Calendar'!$B$6:$O$9,3,0)</f>
        <v>0</v>
      </c>
    </row>
    <row r="84" spans="1:16" x14ac:dyDescent="0.3">
      <c r="A84" s="133"/>
      <c r="B84" s="133"/>
      <c r="C84" s="133"/>
      <c r="D84" s="134">
        <f t="shared" si="4"/>
        <v>0</v>
      </c>
      <c r="E84" s="124"/>
      <c r="F84" s="133"/>
      <c r="G84" s="133"/>
      <c r="H84" s="134">
        <f t="shared" si="5"/>
        <v>0</v>
      </c>
      <c r="J84" s="133"/>
      <c r="K84" s="133"/>
      <c r="L84" s="134">
        <f t="shared" si="6"/>
        <v>0</v>
      </c>
      <c r="N84" s="135">
        <f t="shared" si="7"/>
        <v>0</v>
      </c>
      <c r="O84" s="136" t="s">
        <v>19</v>
      </c>
      <c r="P84" s="137">
        <f>N84*HLOOKUP(O84,'Split Calendar'!$B$6:$O$9,3,0)</f>
        <v>0</v>
      </c>
    </row>
    <row r="85" spans="1:16" x14ac:dyDescent="0.3">
      <c r="A85" s="133"/>
      <c r="B85" s="133"/>
      <c r="C85" s="133"/>
      <c r="D85" s="134">
        <f t="shared" si="4"/>
        <v>0</v>
      </c>
      <c r="E85" s="124"/>
      <c r="F85" s="133"/>
      <c r="G85" s="133"/>
      <c r="H85" s="134">
        <f t="shared" si="5"/>
        <v>0</v>
      </c>
      <c r="J85" s="133"/>
      <c r="K85" s="133"/>
      <c r="L85" s="134">
        <f t="shared" si="6"/>
        <v>0</v>
      </c>
      <c r="N85" s="135">
        <f t="shared" si="7"/>
        <v>0</v>
      </c>
      <c r="O85" s="136" t="s">
        <v>19</v>
      </c>
      <c r="P85" s="137">
        <f>N85*HLOOKUP(O85,'Split Calendar'!$B$6:$O$9,3,0)</f>
        <v>0</v>
      </c>
    </row>
    <row r="86" spans="1:16" x14ac:dyDescent="0.3">
      <c r="A86" s="133"/>
      <c r="B86" s="133"/>
      <c r="C86" s="133"/>
      <c r="D86" s="134">
        <f t="shared" si="4"/>
        <v>0</v>
      </c>
      <c r="E86" s="124"/>
      <c r="F86" s="133"/>
      <c r="G86" s="133"/>
      <c r="H86" s="134">
        <f t="shared" si="5"/>
        <v>0</v>
      </c>
      <c r="J86" s="133"/>
      <c r="K86" s="133"/>
      <c r="L86" s="134">
        <f t="shared" si="6"/>
        <v>0</v>
      </c>
      <c r="N86" s="135">
        <f t="shared" si="7"/>
        <v>0</v>
      </c>
      <c r="O86" s="136" t="s">
        <v>19</v>
      </c>
      <c r="P86" s="137">
        <f>N86*HLOOKUP(O86,'Split Calendar'!$B$6:$O$9,3,0)</f>
        <v>0</v>
      </c>
    </row>
    <row r="87" spans="1:16" x14ac:dyDescent="0.3">
      <c r="A87" s="133"/>
      <c r="B87" s="133"/>
      <c r="C87" s="133"/>
      <c r="D87" s="134">
        <f t="shared" si="4"/>
        <v>0</v>
      </c>
      <c r="E87" s="124"/>
      <c r="F87" s="133"/>
      <c r="G87" s="133"/>
      <c r="H87" s="134">
        <f t="shared" si="5"/>
        <v>0</v>
      </c>
      <c r="J87" s="133"/>
      <c r="K87" s="133"/>
      <c r="L87" s="134">
        <f t="shared" si="6"/>
        <v>0</v>
      </c>
      <c r="N87" s="135">
        <f t="shared" si="7"/>
        <v>0</v>
      </c>
      <c r="O87" s="136" t="s">
        <v>19</v>
      </c>
      <c r="P87" s="137">
        <f>N87*HLOOKUP(O87,'Split Calendar'!$B$6:$O$9,3,0)</f>
        <v>0</v>
      </c>
    </row>
    <row r="88" spans="1:16" x14ac:dyDescent="0.3">
      <c r="A88" s="133"/>
      <c r="B88" s="133"/>
      <c r="C88" s="133"/>
      <c r="D88" s="134">
        <f t="shared" si="4"/>
        <v>0</v>
      </c>
      <c r="E88" s="124"/>
      <c r="F88" s="133"/>
      <c r="G88" s="133"/>
      <c r="H88" s="134">
        <f t="shared" si="5"/>
        <v>0</v>
      </c>
      <c r="J88" s="133"/>
      <c r="K88" s="133"/>
      <c r="L88" s="134">
        <f t="shared" si="6"/>
        <v>0</v>
      </c>
      <c r="N88" s="135">
        <f t="shared" si="7"/>
        <v>0</v>
      </c>
      <c r="O88" s="136" t="s">
        <v>19</v>
      </c>
      <c r="P88" s="137">
        <f>N88*HLOOKUP(O88,'Split Calendar'!$B$6:$O$9,3,0)</f>
        <v>0</v>
      </c>
    </row>
    <row r="89" spans="1:16" x14ac:dyDescent="0.3">
      <c r="A89" s="133"/>
      <c r="B89" s="133"/>
      <c r="C89" s="133"/>
      <c r="D89" s="134">
        <f t="shared" si="4"/>
        <v>0</v>
      </c>
      <c r="E89" s="124"/>
      <c r="F89" s="133"/>
      <c r="G89" s="133"/>
      <c r="H89" s="134">
        <f t="shared" si="5"/>
        <v>0</v>
      </c>
      <c r="J89" s="133"/>
      <c r="K89" s="133"/>
      <c r="L89" s="134">
        <f t="shared" si="6"/>
        <v>0</v>
      </c>
      <c r="N89" s="135">
        <f t="shared" si="7"/>
        <v>0</v>
      </c>
      <c r="O89" s="136" t="s">
        <v>19</v>
      </c>
      <c r="P89" s="137">
        <f>N89*HLOOKUP(O89,'Split Calendar'!$B$6:$O$9,3,0)</f>
        <v>0</v>
      </c>
    </row>
    <row r="90" spans="1:16" x14ac:dyDescent="0.3">
      <c r="A90" s="133"/>
      <c r="B90" s="133"/>
      <c r="C90" s="133"/>
      <c r="D90" s="134">
        <f t="shared" si="4"/>
        <v>0</v>
      </c>
      <c r="E90" s="124"/>
      <c r="F90" s="133"/>
      <c r="G90" s="133"/>
      <c r="H90" s="134">
        <f t="shared" si="5"/>
        <v>0</v>
      </c>
      <c r="J90" s="133"/>
      <c r="K90" s="133"/>
      <c r="L90" s="134">
        <f t="shared" si="6"/>
        <v>0</v>
      </c>
      <c r="N90" s="135">
        <f t="shared" si="7"/>
        <v>0</v>
      </c>
      <c r="O90" s="136" t="s">
        <v>19</v>
      </c>
      <c r="P90" s="137">
        <f>N90*HLOOKUP(O90,'Split Calendar'!$B$6:$O$9,3,0)</f>
        <v>0</v>
      </c>
    </row>
    <row r="91" spans="1:16" x14ac:dyDescent="0.3">
      <c r="A91" s="133"/>
      <c r="B91" s="133"/>
      <c r="C91" s="133"/>
      <c r="D91" s="134">
        <f t="shared" si="4"/>
        <v>0</v>
      </c>
      <c r="E91" s="124"/>
      <c r="F91" s="133"/>
      <c r="G91" s="133"/>
      <c r="H91" s="134">
        <f t="shared" si="5"/>
        <v>0</v>
      </c>
      <c r="J91" s="133"/>
      <c r="K91" s="133"/>
      <c r="L91" s="134">
        <f t="shared" si="6"/>
        <v>0</v>
      </c>
      <c r="N91" s="135">
        <f t="shared" si="7"/>
        <v>0</v>
      </c>
      <c r="O91" s="136" t="s">
        <v>19</v>
      </c>
      <c r="P91" s="137">
        <f>N91*HLOOKUP(O91,'Split Calendar'!$B$6:$O$9,3,0)</f>
        <v>0</v>
      </c>
    </row>
    <row r="92" spans="1:16" x14ac:dyDescent="0.3">
      <c r="A92" s="133"/>
      <c r="B92" s="133"/>
      <c r="C92" s="133"/>
      <c r="D92" s="134">
        <f t="shared" si="4"/>
        <v>0</v>
      </c>
      <c r="E92" s="124"/>
      <c r="F92" s="133"/>
      <c r="G92" s="133"/>
      <c r="H92" s="134">
        <f t="shared" si="5"/>
        <v>0</v>
      </c>
      <c r="J92" s="133"/>
      <c r="K92" s="133"/>
      <c r="L92" s="134">
        <f t="shared" si="6"/>
        <v>0</v>
      </c>
      <c r="N92" s="135">
        <f t="shared" si="7"/>
        <v>0</v>
      </c>
      <c r="O92" s="136" t="s">
        <v>19</v>
      </c>
      <c r="P92" s="137">
        <f>N92*HLOOKUP(O92,'Split Calendar'!$B$6:$O$9,3,0)</f>
        <v>0</v>
      </c>
    </row>
    <row r="93" spans="1:16" x14ac:dyDescent="0.3">
      <c r="A93" s="133"/>
      <c r="B93" s="133"/>
      <c r="C93" s="133"/>
      <c r="D93" s="134">
        <f t="shared" si="4"/>
        <v>0</v>
      </c>
      <c r="E93" s="124"/>
      <c r="F93" s="133"/>
      <c r="G93" s="133"/>
      <c r="H93" s="134">
        <f t="shared" si="5"/>
        <v>0</v>
      </c>
      <c r="J93" s="133"/>
      <c r="K93" s="133"/>
      <c r="L93" s="134">
        <f t="shared" si="6"/>
        <v>0</v>
      </c>
      <c r="N93" s="135">
        <f t="shared" si="7"/>
        <v>0</v>
      </c>
      <c r="O93" s="136" t="s">
        <v>19</v>
      </c>
      <c r="P93" s="137">
        <f>N93*HLOOKUP(O93,'Split Calendar'!$B$6:$O$9,3,0)</f>
        <v>0</v>
      </c>
    </row>
    <row r="94" spans="1:16" x14ac:dyDescent="0.3">
      <c r="A94" s="133"/>
      <c r="B94" s="133"/>
      <c r="C94" s="133"/>
      <c r="D94" s="134">
        <f t="shared" si="4"/>
        <v>0</v>
      </c>
      <c r="E94" s="124"/>
      <c r="F94" s="133"/>
      <c r="G94" s="133"/>
      <c r="H94" s="134">
        <f t="shared" si="5"/>
        <v>0</v>
      </c>
      <c r="J94" s="133"/>
      <c r="K94" s="133"/>
      <c r="L94" s="134">
        <f t="shared" si="6"/>
        <v>0</v>
      </c>
      <c r="N94" s="135">
        <f t="shared" si="7"/>
        <v>0</v>
      </c>
      <c r="O94" s="136" t="s">
        <v>19</v>
      </c>
      <c r="P94" s="137">
        <f>N94*HLOOKUP(O94,'Split Calendar'!$B$6:$O$9,3,0)</f>
        <v>0</v>
      </c>
    </row>
    <row r="95" spans="1:16" x14ac:dyDescent="0.3">
      <c r="A95" s="133"/>
      <c r="B95" s="133"/>
      <c r="C95" s="133"/>
      <c r="D95" s="134">
        <f t="shared" si="4"/>
        <v>0</v>
      </c>
      <c r="E95" s="124"/>
      <c r="F95" s="133"/>
      <c r="G95" s="133"/>
      <c r="H95" s="134">
        <f t="shared" si="5"/>
        <v>0</v>
      </c>
      <c r="J95" s="133"/>
      <c r="K95" s="133"/>
      <c r="L95" s="134">
        <f t="shared" si="6"/>
        <v>0</v>
      </c>
      <c r="N95" s="135">
        <f t="shared" si="7"/>
        <v>0</v>
      </c>
      <c r="O95" s="136" t="s">
        <v>19</v>
      </c>
      <c r="P95" s="137">
        <f>N95*HLOOKUP(O95,'Split Calendar'!$B$6:$O$9,3,0)</f>
        <v>0</v>
      </c>
    </row>
    <row r="96" spans="1:16" x14ac:dyDescent="0.3">
      <c r="A96" s="133"/>
      <c r="B96" s="133"/>
      <c r="C96" s="133"/>
      <c r="D96" s="134">
        <f t="shared" si="4"/>
        <v>0</v>
      </c>
      <c r="E96" s="124"/>
      <c r="F96" s="133"/>
      <c r="G96" s="133"/>
      <c r="H96" s="134">
        <f t="shared" si="5"/>
        <v>0</v>
      </c>
      <c r="J96" s="133"/>
      <c r="K96" s="133"/>
      <c r="L96" s="134">
        <f t="shared" si="6"/>
        <v>0</v>
      </c>
      <c r="N96" s="135">
        <f t="shared" si="7"/>
        <v>0</v>
      </c>
      <c r="O96" s="136" t="s">
        <v>19</v>
      </c>
      <c r="P96" s="137">
        <f>N96*HLOOKUP(O96,'Split Calendar'!$B$6:$O$9,3,0)</f>
        <v>0</v>
      </c>
    </row>
    <row r="97" spans="1:16" x14ac:dyDescent="0.3">
      <c r="A97" s="133"/>
      <c r="B97" s="133"/>
      <c r="C97" s="133"/>
      <c r="D97" s="134">
        <f t="shared" si="4"/>
        <v>0</v>
      </c>
      <c r="E97" s="124"/>
      <c r="F97" s="133"/>
      <c r="G97" s="133"/>
      <c r="H97" s="134">
        <f t="shared" si="5"/>
        <v>0</v>
      </c>
      <c r="J97" s="133"/>
      <c r="K97" s="133"/>
      <c r="L97" s="134">
        <f t="shared" si="6"/>
        <v>0</v>
      </c>
      <c r="N97" s="135">
        <f t="shared" si="7"/>
        <v>0</v>
      </c>
      <c r="O97" s="136" t="s">
        <v>19</v>
      </c>
      <c r="P97" s="137">
        <f>N97*HLOOKUP(O97,'Split Calendar'!$B$6:$O$9,3,0)</f>
        <v>0</v>
      </c>
    </row>
  </sheetData>
  <sheetProtection algorithmName="SHA-512" hashValue="KfLDeFIuMwA++ieZTeQ/P+kSit/kpErhkPfdDaAmwva8Cb9wynSlORZSUid91humnvgG6V8AgcqwokkxWHA36A==" saltValue="sToVfE3nPZejKhceUVrKyg==" spinCount="100000" sheet="1" objects="1" scenarios="1"/>
  <autoFilter ref="A8:P8" xr:uid="{00000000-0001-0000-0200-000000000000}"/>
  <mergeCells count="7">
    <mergeCell ref="O7:O8"/>
    <mergeCell ref="P7:P8"/>
    <mergeCell ref="D1:H1"/>
    <mergeCell ref="N7:N8"/>
    <mergeCell ref="B7:D7"/>
    <mergeCell ref="J7:L7"/>
    <mergeCell ref="F7:H7"/>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65" id="{6E45E3F9-7365-4F50-B7BA-F5E00D55F49C}">
            <xm:f>AND(#REF!='Split Calendar'!$B$6,$N7&lt;&gt;0)</xm:f>
            <x14:dxf>
              <fill>
                <patternFill>
                  <bgColor theme="4" tint="0.79998168889431442"/>
                </patternFill>
              </fill>
            </x14:dxf>
          </x14:cfRule>
          <x14:cfRule type="expression" priority="66" id="{D35E6620-0D81-42A1-A655-B77E7506E0C7}">
            <xm:f>#REF!='Split Calendar'!$C$6</xm:f>
            <x14:dxf>
              <fill>
                <patternFill>
                  <bgColor theme="7" tint="0.79998168889431442"/>
                </patternFill>
              </fill>
            </x14:dxf>
          </x14:cfRule>
          <x14:cfRule type="expression" priority="67" id="{D0D7DD34-09DE-4570-AD2F-93483E70D4E2}">
            <xm:f>#REF!='Split Calendar'!$D$6</xm:f>
            <x14:dxf>
              <fill>
                <patternFill>
                  <bgColor theme="8" tint="0.79998168889431442"/>
                </patternFill>
              </fill>
            </x14:dxf>
          </x14:cfRule>
          <x14:cfRule type="expression" priority="68" id="{FA312488-CFC9-4EBC-91F9-D81E2C6A18C4}">
            <xm:f>#REF!='Split Calendar'!$E$6</xm:f>
            <x14:dxf>
              <fill>
                <patternFill>
                  <bgColor theme="5" tint="0.79998168889431442"/>
                </patternFill>
              </fill>
            </x14:dxf>
          </x14:cfRule>
          <x14:cfRule type="expression" priority="69" id="{729BE7BE-8AC2-4321-A6F9-52404BEC7CEF}">
            <xm:f>#REF!='Split Calendar'!$F$6</xm:f>
            <x14:dxf>
              <fill>
                <patternFill>
                  <bgColor theme="6" tint="0.59996337778862885"/>
                </patternFill>
              </fill>
            </x14:dxf>
          </x14:cfRule>
          <x14:cfRule type="expression" priority="70" id="{1F0A2100-BE14-4DC9-A6CD-685578847AB6}">
            <xm:f>#REF!='Split Calendar'!$G$6</xm:f>
            <x14:dxf>
              <fill>
                <patternFill>
                  <bgColor theme="5" tint="0.39994506668294322"/>
                </patternFill>
              </fill>
            </x14:dxf>
          </x14:cfRule>
          <x14:cfRule type="expression" priority="71" id="{51818900-D287-4037-9FE1-7C43CB85E977}">
            <xm:f>#REF!='Split Calendar'!$H$6</xm:f>
            <x14:dxf>
              <fill>
                <patternFill>
                  <bgColor theme="8"/>
                </patternFill>
              </fill>
            </x14:dxf>
          </x14:cfRule>
          <x14:cfRule type="expression" priority="72" id="{9D1C55B9-7054-4CA9-ABCD-401387FB8166}">
            <xm:f>#REF!='Split Calendar'!$I$6</xm:f>
            <x14:dxf>
              <fill>
                <patternFill>
                  <bgColor theme="7"/>
                </patternFill>
              </fill>
            </x14:dxf>
          </x14:cfRule>
          <xm:sqref>A7:N7</xm:sqref>
        </x14:conditionalFormatting>
        <x14:conditionalFormatting xmlns:xm="http://schemas.microsoft.com/office/excel/2006/main">
          <x14:cfRule type="expression" priority="73" id="{6E45E3F9-7365-4F50-B7BA-F5E00D55F49C}">
            <xm:f>AND($O7='Split Calendar'!$B$6,$N8&lt;&gt;0)</xm:f>
            <x14:dxf>
              <fill>
                <patternFill>
                  <bgColor theme="4" tint="0.79998168889431442"/>
                </patternFill>
              </fill>
            </x14:dxf>
          </x14:cfRule>
          <x14:cfRule type="expression" priority="74" id="{D35E6620-0D81-42A1-A655-B77E7506E0C7}">
            <xm:f>$O7='Split Calendar'!$C$6</xm:f>
            <x14:dxf>
              <fill>
                <patternFill>
                  <bgColor theme="7" tint="0.79998168889431442"/>
                </patternFill>
              </fill>
            </x14:dxf>
          </x14:cfRule>
          <x14:cfRule type="expression" priority="75" id="{D0D7DD34-09DE-4570-AD2F-93483E70D4E2}">
            <xm:f>$O7='Split Calendar'!$D$6</xm:f>
            <x14:dxf>
              <fill>
                <patternFill>
                  <bgColor theme="8" tint="0.79998168889431442"/>
                </patternFill>
              </fill>
            </x14:dxf>
          </x14:cfRule>
          <x14:cfRule type="expression" priority="76" id="{FA312488-CFC9-4EBC-91F9-D81E2C6A18C4}">
            <xm:f>$O7='Split Calendar'!$E$6</xm:f>
            <x14:dxf>
              <fill>
                <patternFill>
                  <bgColor theme="5" tint="0.79998168889431442"/>
                </patternFill>
              </fill>
            </x14:dxf>
          </x14:cfRule>
          <x14:cfRule type="expression" priority="77" id="{729BE7BE-8AC2-4321-A6F9-52404BEC7CEF}">
            <xm:f>$O7='Split Calendar'!$F$6</xm:f>
            <x14:dxf>
              <fill>
                <patternFill>
                  <bgColor theme="6" tint="0.59996337778862885"/>
                </patternFill>
              </fill>
            </x14:dxf>
          </x14:cfRule>
          <x14:cfRule type="expression" priority="78" id="{1F0A2100-BE14-4DC9-A6CD-685578847AB6}">
            <xm:f>$O7='Split Calendar'!$G$6</xm:f>
            <x14:dxf>
              <fill>
                <patternFill>
                  <bgColor theme="5" tint="0.39994506668294322"/>
                </patternFill>
              </fill>
            </x14:dxf>
          </x14:cfRule>
          <x14:cfRule type="expression" priority="79" id="{51818900-D287-4037-9FE1-7C43CB85E977}">
            <xm:f>$O7='Split Calendar'!$H$6</xm:f>
            <x14:dxf>
              <fill>
                <patternFill>
                  <bgColor theme="8"/>
                </patternFill>
              </fill>
            </x14:dxf>
          </x14:cfRule>
          <x14:cfRule type="expression" priority="80" id="{9D1C55B9-7054-4CA9-ABCD-401387FB8166}">
            <xm:f>$O7='Split Calendar'!$I$6</xm:f>
            <x14:dxf>
              <fill>
                <patternFill>
                  <bgColor theme="7"/>
                </patternFill>
              </fill>
            </x14:dxf>
          </x14:cfRule>
          <xm:sqref>A8:N8</xm:sqref>
        </x14:conditionalFormatting>
        <x14:conditionalFormatting xmlns:xm="http://schemas.microsoft.com/office/excel/2006/main">
          <x14:cfRule type="expression" priority="1" id="{DECC7CA6-B5B3-4320-A64B-33842F550CC4}">
            <xm:f>AND($O9='Split Calendar'!$B$6,$N9&lt;&gt;0)</xm:f>
            <x14:dxf>
              <fill>
                <patternFill>
                  <bgColor theme="4" tint="0.79998168889431442"/>
                </patternFill>
              </fill>
            </x14:dxf>
          </x14:cfRule>
          <x14:cfRule type="expression" priority="2" id="{91BA26B7-9522-4E1D-9B50-D242B5E0A4EF}">
            <xm:f>$O9='Split Calendar'!$C$6</xm:f>
            <x14:dxf>
              <fill>
                <patternFill>
                  <bgColor theme="7" tint="0.79998168889431442"/>
                </patternFill>
              </fill>
            </x14:dxf>
          </x14:cfRule>
          <x14:cfRule type="expression" priority="3" id="{9391C402-2A07-4941-BFFF-D051418116BB}">
            <xm:f>$O9='Split Calendar'!$D$6</xm:f>
            <x14:dxf>
              <fill>
                <patternFill>
                  <bgColor theme="8" tint="0.79998168889431442"/>
                </patternFill>
              </fill>
            </x14:dxf>
          </x14:cfRule>
          <x14:cfRule type="expression" priority="4" id="{A68B275B-A866-4C9E-B66C-8B7DA5C1EEA1}">
            <xm:f>$O9='Split Calendar'!$E$6</xm:f>
            <x14:dxf>
              <fill>
                <patternFill>
                  <bgColor theme="5" tint="0.79998168889431442"/>
                </patternFill>
              </fill>
            </x14:dxf>
          </x14:cfRule>
          <x14:cfRule type="expression" priority="5" id="{A32AAF54-287E-4BAE-B976-249FB0ED74E0}">
            <xm:f>$O9='Split Calendar'!$F$6</xm:f>
            <x14:dxf>
              <fill>
                <patternFill>
                  <bgColor theme="6" tint="0.59996337778862885"/>
                </patternFill>
              </fill>
            </x14:dxf>
          </x14:cfRule>
          <x14:cfRule type="expression" priority="6" id="{8D4572B7-C10E-4B62-9D97-B560AECCF058}">
            <xm:f>$O9='Split Calendar'!$G$6</xm:f>
            <x14:dxf>
              <fill>
                <patternFill>
                  <bgColor theme="5" tint="0.39994506668294322"/>
                </patternFill>
              </fill>
            </x14:dxf>
          </x14:cfRule>
          <x14:cfRule type="expression" priority="7" id="{496FB45C-5B68-4B5E-95BC-E2045C3535EA}">
            <xm:f>$O9='Split Calendar'!$H$6</xm:f>
            <x14:dxf>
              <fill>
                <patternFill>
                  <bgColor theme="8"/>
                </patternFill>
              </fill>
            </x14:dxf>
          </x14:cfRule>
          <x14:cfRule type="expression" priority="8" id="{8061543A-75C0-4D20-8415-505675F93C20}">
            <xm:f>$O9='Split Calendar'!$I$6</xm:f>
            <x14:dxf>
              <fill>
                <patternFill>
                  <bgColor theme="7"/>
                </patternFill>
              </fill>
            </x14:dxf>
          </x14:cfRule>
          <xm:sqref>A9:P97</xm:sqref>
        </x14:conditionalFormatting>
        <x14:conditionalFormatting xmlns:xm="http://schemas.microsoft.com/office/excel/2006/main">
          <x14:cfRule type="expression" priority="9" id="{8549BB87-5DD1-44F5-8700-72EBAFD5BA74}">
            <xm:f>AND($O7='Split Calendar'!$B$6,$N8&lt;&gt;0)</xm:f>
            <x14:dxf>
              <fill>
                <patternFill>
                  <bgColor theme="4" tint="0.79998168889431442"/>
                </patternFill>
              </fill>
            </x14:dxf>
          </x14:cfRule>
          <x14:cfRule type="expression" priority="10" id="{84351D46-4013-4054-A651-DC6E60AD4551}">
            <xm:f>$O7='Split Calendar'!$C$6</xm:f>
            <x14:dxf>
              <fill>
                <patternFill>
                  <bgColor theme="7" tint="0.79998168889431442"/>
                </patternFill>
              </fill>
            </x14:dxf>
          </x14:cfRule>
          <x14:cfRule type="expression" priority="11" id="{47581189-E5F8-4FD3-8388-5C86DB5CF48E}">
            <xm:f>$O7='Split Calendar'!$D$6</xm:f>
            <x14:dxf>
              <fill>
                <patternFill>
                  <bgColor theme="8" tint="0.79998168889431442"/>
                </patternFill>
              </fill>
            </x14:dxf>
          </x14:cfRule>
          <x14:cfRule type="expression" priority="12" id="{D359227E-05FC-46C4-806B-A42D60D893E8}">
            <xm:f>$O7='Split Calendar'!$E$6</xm:f>
            <x14:dxf>
              <fill>
                <patternFill>
                  <bgColor theme="5" tint="0.79998168889431442"/>
                </patternFill>
              </fill>
            </x14:dxf>
          </x14:cfRule>
          <x14:cfRule type="expression" priority="13" id="{C91FF467-F575-4426-8C15-3453A062611D}">
            <xm:f>$O7='Split Calendar'!$F$6</xm:f>
            <x14:dxf>
              <fill>
                <patternFill>
                  <bgColor theme="6" tint="0.59996337778862885"/>
                </patternFill>
              </fill>
            </x14:dxf>
          </x14:cfRule>
          <x14:cfRule type="expression" priority="14" id="{B9637EE2-C8C9-4231-9536-264380C89AC1}">
            <xm:f>$O7='Split Calendar'!$G$6</xm:f>
            <x14:dxf>
              <fill>
                <patternFill>
                  <bgColor theme="5" tint="0.39994506668294322"/>
                </patternFill>
              </fill>
            </x14:dxf>
          </x14:cfRule>
          <x14:cfRule type="expression" priority="15" id="{69EA4DD4-D042-4535-A177-C2B670D12303}">
            <xm:f>$O7='Split Calendar'!$H$6</xm:f>
            <x14:dxf>
              <fill>
                <patternFill>
                  <bgColor theme="8"/>
                </patternFill>
              </fill>
            </x14:dxf>
          </x14:cfRule>
          <x14:cfRule type="expression" priority="16" id="{14330C30-9FA5-44DE-BC75-961EC4D2291E}">
            <xm:f>$O7='Split Calendar'!$I$6</xm:f>
            <x14:dxf>
              <fill>
                <patternFill>
                  <bgColor theme="7"/>
                </patternFill>
              </fill>
            </x14:dxf>
          </x14:cfRule>
          <xm:sqref>O7:P7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4EB5359-7B39-4AD3-A346-1D5F322DE711}">
          <x14:formula1>
            <xm:f>'Split Calendar'!$B$6:$I$6</xm:f>
          </x14:formula1>
          <xm:sqref>O9:O97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92"/>
  <sheetViews>
    <sheetView workbookViewId="0">
      <selection activeCell="G10" sqref="G10"/>
    </sheetView>
  </sheetViews>
  <sheetFormatPr defaultColWidth="8.88671875" defaultRowHeight="14.4" x14ac:dyDescent="0.3"/>
  <cols>
    <col min="1" max="1" width="23" style="19" customWidth="1"/>
    <col min="2" max="2" width="26.109375" style="19" bestFit="1" customWidth="1"/>
    <col min="3" max="3" width="16.109375" style="19" customWidth="1"/>
    <col min="4" max="4" width="20.109375" style="111" customWidth="1"/>
    <col min="5" max="5" width="15.6640625" style="111" customWidth="1"/>
    <col min="6" max="6" width="19.5546875" style="111" customWidth="1"/>
    <col min="7" max="7" width="36.109375" style="19" customWidth="1"/>
    <col min="8" max="8" width="15.5546875" style="19" customWidth="1"/>
    <col min="9" max="16384" width="8.88671875" style="19"/>
  </cols>
  <sheetData>
    <row r="1" spans="1:17" x14ac:dyDescent="0.3">
      <c r="A1" s="258" t="s">
        <v>35</v>
      </c>
      <c r="B1" s="258"/>
      <c r="C1" s="258"/>
      <c r="D1" s="185"/>
      <c r="E1" s="185"/>
      <c r="F1" s="185"/>
      <c r="G1" s="185"/>
    </row>
    <row r="2" spans="1:17" x14ac:dyDescent="0.3">
      <c r="A2" s="91" t="s">
        <v>92</v>
      </c>
      <c r="B2" s="251" t="str">
        <f>Schedule!E7</f>
        <v>2024/2025</v>
      </c>
      <c r="C2" s="91"/>
    </row>
    <row r="3" spans="1:17" x14ac:dyDescent="0.3">
      <c r="A3" s="91"/>
      <c r="B3" s="91"/>
      <c r="C3" s="91"/>
    </row>
    <row r="4" spans="1:17" x14ac:dyDescent="0.3">
      <c r="A4" s="293" t="s">
        <v>93</v>
      </c>
      <c r="B4" s="293"/>
      <c r="C4" s="293"/>
      <c r="D4" s="293"/>
      <c r="E4" s="293"/>
      <c r="F4" s="293"/>
      <c r="G4" s="293"/>
      <c r="H4" s="293"/>
    </row>
    <row r="5" spans="1:17" ht="129.6" x14ac:dyDescent="0.3">
      <c r="A5" s="174" t="s">
        <v>235</v>
      </c>
      <c r="B5" s="174"/>
      <c r="C5" s="174"/>
      <c r="D5" s="174"/>
      <c r="E5" s="174"/>
      <c r="F5" s="174"/>
      <c r="G5" s="174"/>
      <c r="H5" s="174"/>
      <c r="L5" s="139"/>
      <c r="M5" s="139"/>
      <c r="N5" s="139"/>
      <c r="O5" s="139"/>
      <c r="P5" s="139"/>
      <c r="Q5" s="139"/>
    </row>
    <row r="6" spans="1:17" x14ac:dyDescent="0.3">
      <c r="A6" s="140"/>
      <c r="B6" s="140"/>
      <c r="C6" s="140"/>
      <c r="D6" s="140"/>
      <c r="E6" s="140"/>
      <c r="F6" s="140"/>
      <c r="G6" s="140"/>
      <c r="H6" s="140"/>
      <c r="I6" s="140"/>
    </row>
    <row r="7" spans="1:17" x14ac:dyDescent="0.3">
      <c r="C7" s="292" t="s">
        <v>95</v>
      </c>
      <c r="D7" s="292"/>
      <c r="E7" s="210">
        <f>SUM(E11:E92)</f>
        <v>0</v>
      </c>
      <c r="F7" s="282"/>
      <c r="G7" s="282"/>
      <c r="H7" s="282"/>
      <c r="I7" s="282"/>
      <c r="J7" s="282"/>
    </row>
    <row r="8" spans="1:17" x14ac:dyDescent="0.3">
      <c r="A8" s="53"/>
      <c r="B8" s="53"/>
      <c r="C8" s="255"/>
      <c r="D8" s="255"/>
      <c r="E8" s="221"/>
      <c r="F8" s="221"/>
      <c r="G8" s="221"/>
      <c r="H8" s="221"/>
      <c r="I8" s="221"/>
      <c r="J8" s="221"/>
    </row>
    <row r="9" spans="1:17" x14ac:dyDescent="0.3">
      <c r="A9" s="53"/>
      <c r="B9" s="53"/>
      <c r="C9" s="53"/>
      <c r="D9" s="256"/>
      <c r="E9" s="256"/>
      <c r="F9" s="253" t="s">
        <v>203</v>
      </c>
      <c r="G9" s="254"/>
    </row>
    <row r="10" spans="1:17" s="186" customFormat="1" ht="72" x14ac:dyDescent="0.3">
      <c r="A10" s="98" t="s">
        <v>82</v>
      </c>
      <c r="B10" s="98" t="s">
        <v>121</v>
      </c>
      <c r="C10" s="257" t="s">
        <v>205</v>
      </c>
      <c r="D10" s="257" t="s">
        <v>206</v>
      </c>
      <c r="E10" s="257" t="s">
        <v>204</v>
      </c>
      <c r="F10" s="163" t="s">
        <v>158</v>
      </c>
      <c r="G10" s="98" t="s">
        <v>159</v>
      </c>
    </row>
    <row r="11" spans="1:17" x14ac:dyDescent="0.3">
      <c r="A11" s="141"/>
      <c r="B11" s="142"/>
      <c r="C11" s="143"/>
      <c r="D11" s="143"/>
      <c r="E11" s="211">
        <f>C11*D11</f>
        <v>0</v>
      </c>
      <c r="F11" s="141"/>
      <c r="G11" s="141"/>
    </row>
    <row r="12" spans="1:17" x14ac:dyDescent="0.3">
      <c r="A12" s="141"/>
      <c r="B12" s="142"/>
      <c r="C12" s="143"/>
      <c r="D12" s="143"/>
      <c r="E12" s="211">
        <f t="shared" ref="E12:E42" si="0">C12*D12</f>
        <v>0</v>
      </c>
      <c r="F12" s="141"/>
      <c r="G12" s="141"/>
    </row>
    <row r="13" spans="1:17" x14ac:dyDescent="0.3">
      <c r="A13" s="141"/>
      <c r="B13" s="142"/>
      <c r="C13" s="143"/>
      <c r="D13" s="143"/>
      <c r="E13" s="211">
        <f t="shared" si="0"/>
        <v>0</v>
      </c>
      <c r="F13" s="141"/>
      <c r="G13" s="141"/>
    </row>
    <row r="14" spans="1:17" x14ac:dyDescent="0.3">
      <c r="A14" s="141"/>
      <c r="B14" s="142"/>
      <c r="C14" s="143"/>
      <c r="D14" s="143"/>
      <c r="E14" s="211">
        <f t="shared" si="0"/>
        <v>0</v>
      </c>
      <c r="F14" s="141"/>
      <c r="G14" s="141"/>
    </row>
    <row r="15" spans="1:17" x14ac:dyDescent="0.3">
      <c r="A15" s="141"/>
      <c r="B15" s="142"/>
      <c r="C15" s="143"/>
      <c r="D15" s="143"/>
      <c r="E15" s="211">
        <f t="shared" si="0"/>
        <v>0</v>
      </c>
      <c r="F15" s="141"/>
      <c r="G15" s="141"/>
    </row>
    <row r="16" spans="1:17" x14ac:dyDescent="0.3">
      <c r="A16" s="141"/>
      <c r="B16" s="142"/>
      <c r="C16" s="143"/>
      <c r="D16" s="143"/>
      <c r="E16" s="211">
        <f t="shared" si="0"/>
        <v>0</v>
      </c>
      <c r="F16" s="141"/>
      <c r="G16" s="141"/>
    </row>
    <row r="17" spans="1:7" x14ac:dyDescent="0.3">
      <c r="A17" s="141"/>
      <c r="B17" s="142"/>
      <c r="C17" s="143"/>
      <c r="D17" s="143"/>
      <c r="E17" s="211">
        <f t="shared" si="0"/>
        <v>0</v>
      </c>
      <c r="F17" s="141"/>
      <c r="G17" s="141"/>
    </row>
    <row r="18" spans="1:7" x14ac:dyDescent="0.3">
      <c r="A18" s="141"/>
      <c r="B18" s="142"/>
      <c r="C18" s="143"/>
      <c r="D18" s="143"/>
      <c r="E18" s="211">
        <f t="shared" si="0"/>
        <v>0</v>
      </c>
      <c r="F18" s="141"/>
      <c r="G18" s="141"/>
    </row>
    <row r="19" spans="1:7" x14ac:dyDescent="0.3">
      <c r="A19" s="141"/>
      <c r="B19" s="142"/>
      <c r="C19" s="143"/>
      <c r="D19" s="143"/>
      <c r="E19" s="211">
        <f t="shared" si="0"/>
        <v>0</v>
      </c>
      <c r="F19" s="141"/>
      <c r="G19" s="141"/>
    </row>
    <row r="20" spans="1:7" x14ac:dyDescent="0.3">
      <c r="A20" s="141"/>
      <c r="B20" s="142"/>
      <c r="C20" s="143"/>
      <c r="D20" s="143"/>
      <c r="E20" s="211">
        <f t="shared" si="0"/>
        <v>0</v>
      </c>
      <c r="F20" s="141"/>
      <c r="G20" s="141"/>
    </row>
    <row r="21" spans="1:7" x14ac:dyDescent="0.3">
      <c r="A21" s="141"/>
      <c r="B21" s="142"/>
      <c r="C21" s="143"/>
      <c r="D21" s="143"/>
      <c r="E21" s="211">
        <f>C21*D21</f>
        <v>0</v>
      </c>
      <c r="F21" s="141"/>
      <c r="G21" s="141"/>
    </row>
    <row r="22" spans="1:7" x14ac:dyDescent="0.3">
      <c r="A22" s="141"/>
      <c r="B22" s="142"/>
      <c r="C22" s="143"/>
      <c r="D22" s="143"/>
      <c r="E22" s="211">
        <f t="shared" si="0"/>
        <v>0</v>
      </c>
      <c r="F22" s="141"/>
      <c r="G22" s="141"/>
    </row>
    <row r="23" spans="1:7" x14ac:dyDescent="0.3">
      <c r="A23" s="141"/>
      <c r="B23" s="142"/>
      <c r="C23" s="143"/>
      <c r="D23" s="143"/>
      <c r="E23" s="211">
        <f t="shared" si="0"/>
        <v>0</v>
      </c>
      <c r="F23" s="141"/>
      <c r="G23" s="141"/>
    </row>
    <row r="24" spans="1:7" x14ac:dyDescent="0.3">
      <c r="A24" s="141"/>
      <c r="B24" s="142"/>
      <c r="C24" s="143"/>
      <c r="D24" s="143"/>
      <c r="E24" s="211">
        <f t="shared" si="0"/>
        <v>0</v>
      </c>
      <c r="F24" s="141"/>
      <c r="G24" s="141"/>
    </row>
    <row r="25" spans="1:7" x14ac:dyDescent="0.3">
      <c r="A25" s="141"/>
      <c r="B25" s="142"/>
      <c r="C25" s="143"/>
      <c r="D25" s="143"/>
      <c r="E25" s="211">
        <f t="shared" si="0"/>
        <v>0</v>
      </c>
      <c r="F25" s="141"/>
      <c r="G25" s="141"/>
    </row>
    <row r="26" spans="1:7" x14ac:dyDescent="0.3">
      <c r="A26" s="141"/>
      <c r="B26" s="142"/>
      <c r="C26" s="143"/>
      <c r="D26" s="143"/>
      <c r="E26" s="211">
        <f t="shared" si="0"/>
        <v>0</v>
      </c>
      <c r="F26" s="141"/>
      <c r="G26" s="141"/>
    </row>
    <row r="27" spans="1:7" x14ac:dyDescent="0.3">
      <c r="A27" s="141"/>
      <c r="B27" s="142"/>
      <c r="C27" s="143"/>
      <c r="D27" s="143"/>
      <c r="E27" s="211">
        <f t="shared" si="0"/>
        <v>0</v>
      </c>
      <c r="F27" s="141"/>
      <c r="G27" s="141"/>
    </row>
    <row r="28" spans="1:7" x14ac:dyDescent="0.3">
      <c r="A28" s="141"/>
      <c r="B28" s="142"/>
      <c r="C28" s="143"/>
      <c r="D28" s="143"/>
      <c r="E28" s="211">
        <f t="shared" si="0"/>
        <v>0</v>
      </c>
      <c r="F28" s="141"/>
      <c r="G28" s="141"/>
    </row>
    <row r="29" spans="1:7" x14ac:dyDescent="0.3">
      <c r="A29" s="141"/>
      <c r="B29" s="142"/>
      <c r="C29" s="143"/>
      <c r="D29" s="143"/>
      <c r="E29" s="211">
        <f t="shared" si="0"/>
        <v>0</v>
      </c>
      <c r="F29" s="141"/>
      <c r="G29" s="141"/>
    </row>
    <row r="30" spans="1:7" x14ac:dyDescent="0.3">
      <c r="A30" s="141"/>
      <c r="B30" s="142"/>
      <c r="C30" s="143"/>
      <c r="D30" s="143"/>
      <c r="E30" s="211">
        <f t="shared" si="0"/>
        <v>0</v>
      </c>
      <c r="F30" s="141"/>
      <c r="G30" s="141"/>
    </row>
    <row r="31" spans="1:7" x14ac:dyDescent="0.3">
      <c r="A31" s="141"/>
      <c r="B31" s="142"/>
      <c r="C31" s="143"/>
      <c r="D31" s="143"/>
      <c r="E31" s="211">
        <f t="shared" si="0"/>
        <v>0</v>
      </c>
      <c r="F31" s="141"/>
      <c r="G31" s="141"/>
    </row>
    <row r="32" spans="1:7" x14ac:dyDescent="0.3">
      <c r="A32" s="141"/>
      <c r="B32" s="142"/>
      <c r="C32" s="143"/>
      <c r="D32" s="143"/>
      <c r="E32" s="211">
        <f t="shared" si="0"/>
        <v>0</v>
      </c>
      <c r="F32" s="141"/>
      <c r="G32" s="141"/>
    </row>
    <row r="33" spans="1:7" x14ac:dyDescent="0.3">
      <c r="A33" s="141"/>
      <c r="B33" s="142"/>
      <c r="C33" s="143"/>
      <c r="D33" s="143"/>
      <c r="E33" s="211">
        <f t="shared" si="0"/>
        <v>0</v>
      </c>
      <c r="F33" s="141"/>
      <c r="G33" s="141"/>
    </row>
    <row r="34" spans="1:7" x14ac:dyDescent="0.3">
      <c r="A34" s="141"/>
      <c r="B34" s="142"/>
      <c r="C34" s="143"/>
      <c r="D34" s="143"/>
      <c r="E34" s="211">
        <f t="shared" si="0"/>
        <v>0</v>
      </c>
      <c r="F34" s="141"/>
      <c r="G34" s="141"/>
    </row>
    <row r="35" spans="1:7" x14ac:dyDescent="0.3">
      <c r="A35" s="141"/>
      <c r="B35" s="142"/>
      <c r="C35" s="143"/>
      <c r="D35" s="143"/>
      <c r="E35" s="211">
        <f t="shared" si="0"/>
        <v>0</v>
      </c>
      <c r="F35" s="141"/>
      <c r="G35" s="141"/>
    </row>
    <row r="36" spans="1:7" x14ac:dyDescent="0.3">
      <c r="A36" s="141"/>
      <c r="B36" s="142"/>
      <c r="C36" s="143"/>
      <c r="D36" s="143"/>
      <c r="E36" s="211">
        <f t="shared" si="0"/>
        <v>0</v>
      </c>
      <c r="F36" s="141"/>
      <c r="G36" s="141"/>
    </row>
    <row r="37" spans="1:7" x14ac:dyDescent="0.3">
      <c r="A37" s="141"/>
      <c r="B37" s="142"/>
      <c r="C37" s="143"/>
      <c r="D37" s="143"/>
      <c r="E37" s="211">
        <f t="shared" si="0"/>
        <v>0</v>
      </c>
      <c r="F37" s="141"/>
      <c r="G37" s="141"/>
    </row>
    <row r="38" spans="1:7" x14ac:dyDescent="0.3">
      <c r="A38" s="141"/>
      <c r="B38" s="142"/>
      <c r="C38" s="143"/>
      <c r="D38" s="143"/>
      <c r="E38" s="211">
        <f t="shared" si="0"/>
        <v>0</v>
      </c>
      <c r="F38" s="141"/>
      <c r="G38" s="141"/>
    </row>
    <row r="39" spans="1:7" x14ac:dyDescent="0.3">
      <c r="A39" s="141"/>
      <c r="B39" s="142"/>
      <c r="C39" s="143"/>
      <c r="D39" s="143"/>
      <c r="E39" s="211">
        <f t="shared" si="0"/>
        <v>0</v>
      </c>
      <c r="F39" s="141"/>
      <c r="G39" s="141"/>
    </row>
    <row r="40" spans="1:7" x14ac:dyDescent="0.3">
      <c r="A40" s="141"/>
      <c r="B40" s="142"/>
      <c r="C40" s="143"/>
      <c r="D40" s="143"/>
      <c r="E40" s="211">
        <f t="shared" si="0"/>
        <v>0</v>
      </c>
      <c r="F40" s="141"/>
      <c r="G40" s="141"/>
    </row>
    <row r="41" spans="1:7" x14ac:dyDescent="0.3">
      <c r="A41" s="141"/>
      <c r="B41" s="142"/>
      <c r="C41" s="143"/>
      <c r="D41" s="143"/>
      <c r="E41" s="211">
        <f t="shared" si="0"/>
        <v>0</v>
      </c>
      <c r="F41" s="141"/>
      <c r="G41" s="141"/>
    </row>
    <row r="42" spans="1:7" x14ac:dyDescent="0.3">
      <c r="A42" s="141"/>
      <c r="B42" s="142"/>
      <c r="C42" s="143"/>
      <c r="D42" s="143"/>
      <c r="E42" s="211">
        <f t="shared" si="0"/>
        <v>0</v>
      </c>
      <c r="F42" s="141"/>
      <c r="G42" s="141"/>
    </row>
    <row r="43" spans="1:7" x14ac:dyDescent="0.3">
      <c r="A43" s="141"/>
      <c r="B43" s="142"/>
      <c r="C43" s="143"/>
      <c r="D43" s="143"/>
      <c r="E43" s="211">
        <f t="shared" ref="E43:E74" si="1">C43*D43</f>
        <v>0</v>
      </c>
      <c r="F43" s="141"/>
      <c r="G43" s="141"/>
    </row>
    <row r="44" spans="1:7" x14ac:dyDescent="0.3">
      <c r="A44" s="141"/>
      <c r="B44" s="142"/>
      <c r="C44" s="143"/>
      <c r="D44" s="143"/>
      <c r="E44" s="211">
        <f t="shared" si="1"/>
        <v>0</v>
      </c>
      <c r="F44" s="141"/>
      <c r="G44" s="141"/>
    </row>
    <row r="45" spans="1:7" x14ac:dyDescent="0.3">
      <c r="A45" s="141"/>
      <c r="B45" s="142"/>
      <c r="C45" s="143"/>
      <c r="D45" s="143"/>
      <c r="E45" s="211">
        <f t="shared" si="1"/>
        <v>0</v>
      </c>
      <c r="F45" s="141"/>
      <c r="G45" s="141"/>
    </row>
    <row r="46" spans="1:7" x14ac:dyDescent="0.3">
      <c r="A46" s="141"/>
      <c r="B46" s="142"/>
      <c r="C46" s="143"/>
      <c r="D46" s="143"/>
      <c r="E46" s="211">
        <f t="shared" si="1"/>
        <v>0</v>
      </c>
      <c r="F46" s="141"/>
      <c r="G46" s="141"/>
    </row>
    <row r="47" spans="1:7" x14ac:dyDescent="0.3">
      <c r="A47" s="141"/>
      <c r="B47" s="142"/>
      <c r="C47" s="143"/>
      <c r="D47" s="143"/>
      <c r="E47" s="211">
        <f t="shared" si="1"/>
        <v>0</v>
      </c>
      <c r="F47" s="141"/>
      <c r="G47" s="141"/>
    </row>
    <row r="48" spans="1:7" x14ac:dyDescent="0.3">
      <c r="A48" s="141"/>
      <c r="B48" s="142"/>
      <c r="C48" s="143"/>
      <c r="D48" s="143"/>
      <c r="E48" s="211">
        <f t="shared" si="1"/>
        <v>0</v>
      </c>
      <c r="F48" s="141"/>
      <c r="G48" s="141"/>
    </row>
    <row r="49" spans="1:7" x14ac:dyDescent="0.3">
      <c r="A49" s="141"/>
      <c r="B49" s="142"/>
      <c r="C49" s="143"/>
      <c r="D49" s="143"/>
      <c r="E49" s="211">
        <f t="shared" si="1"/>
        <v>0</v>
      </c>
      <c r="F49" s="141"/>
      <c r="G49" s="141"/>
    </row>
    <row r="50" spans="1:7" x14ac:dyDescent="0.3">
      <c r="A50" s="141"/>
      <c r="B50" s="142"/>
      <c r="C50" s="143"/>
      <c r="D50" s="143"/>
      <c r="E50" s="211">
        <f t="shared" si="1"/>
        <v>0</v>
      </c>
      <c r="F50" s="141"/>
      <c r="G50" s="141"/>
    </row>
    <row r="51" spans="1:7" x14ac:dyDescent="0.3">
      <c r="A51" s="141"/>
      <c r="B51" s="142"/>
      <c r="C51" s="143"/>
      <c r="D51" s="143"/>
      <c r="E51" s="211">
        <f t="shared" si="1"/>
        <v>0</v>
      </c>
      <c r="F51" s="141"/>
      <c r="G51" s="141"/>
    </row>
    <row r="52" spans="1:7" x14ac:dyDescent="0.3">
      <c r="A52" s="141"/>
      <c r="B52" s="142"/>
      <c r="C52" s="143"/>
      <c r="D52" s="143"/>
      <c r="E52" s="211">
        <f t="shared" si="1"/>
        <v>0</v>
      </c>
      <c r="F52" s="141"/>
      <c r="G52" s="141"/>
    </row>
    <row r="53" spans="1:7" x14ac:dyDescent="0.3">
      <c r="A53" s="141"/>
      <c r="B53" s="142"/>
      <c r="C53" s="143"/>
      <c r="D53" s="143"/>
      <c r="E53" s="211">
        <f t="shared" si="1"/>
        <v>0</v>
      </c>
      <c r="F53" s="141"/>
      <c r="G53" s="141"/>
    </row>
    <row r="54" spans="1:7" x14ac:dyDescent="0.3">
      <c r="A54" s="141"/>
      <c r="B54" s="142"/>
      <c r="C54" s="143"/>
      <c r="D54" s="143"/>
      <c r="E54" s="211">
        <f t="shared" si="1"/>
        <v>0</v>
      </c>
      <c r="F54" s="141"/>
      <c r="G54" s="141"/>
    </row>
    <row r="55" spans="1:7" x14ac:dyDescent="0.3">
      <c r="A55" s="141"/>
      <c r="B55" s="142"/>
      <c r="C55" s="143"/>
      <c r="D55" s="143"/>
      <c r="E55" s="211">
        <f t="shared" si="1"/>
        <v>0</v>
      </c>
      <c r="F55" s="141"/>
      <c r="G55" s="141"/>
    </row>
    <row r="56" spans="1:7" x14ac:dyDescent="0.3">
      <c r="A56" s="141"/>
      <c r="B56" s="142"/>
      <c r="C56" s="143"/>
      <c r="D56" s="143"/>
      <c r="E56" s="211">
        <f t="shared" si="1"/>
        <v>0</v>
      </c>
      <c r="F56" s="141"/>
      <c r="G56" s="141"/>
    </row>
    <row r="57" spans="1:7" x14ac:dyDescent="0.3">
      <c r="A57" s="141"/>
      <c r="B57" s="142"/>
      <c r="C57" s="143"/>
      <c r="D57" s="143"/>
      <c r="E57" s="211">
        <f t="shared" si="1"/>
        <v>0</v>
      </c>
      <c r="F57" s="141"/>
      <c r="G57" s="141"/>
    </row>
    <row r="58" spans="1:7" x14ac:dyDescent="0.3">
      <c r="A58" s="141"/>
      <c r="B58" s="142"/>
      <c r="C58" s="143"/>
      <c r="D58" s="143"/>
      <c r="E58" s="211">
        <f t="shared" si="1"/>
        <v>0</v>
      </c>
      <c r="F58" s="141"/>
      <c r="G58" s="141"/>
    </row>
    <row r="59" spans="1:7" x14ac:dyDescent="0.3">
      <c r="A59" s="141"/>
      <c r="B59" s="142"/>
      <c r="C59" s="143"/>
      <c r="D59" s="143"/>
      <c r="E59" s="211">
        <f t="shared" si="1"/>
        <v>0</v>
      </c>
      <c r="F59" s="141"/>
      <c r="G59" s="141"/>
    </row>
    <row r="60" spans="1:7" x14ac:dyDescent="0.3">
      <c r="A60" s="141"/>
      <c r="B60" s="142"/>
      <c r="C60" s="143"/>
      <c r="D60" s="143"/>
      <c r="E60" s="211">
        <f t="shared" si="1"/>
        <v>0</v>
      </c>
      <c r="F60" s="141"/>
      <c r="G60" s="141"/>
    </row>
    <row r="61" spans="1:7" x14ac:dyDescent="0.3">
      <c r="A61" s="141"/>
      <c r="B61" s="142"/>
      <c r="C61" s="143"/>
      <c r="D61" s="143"/>
      <c r="E61" s="211">
        <f t="shared" si="1"/>
        <v>0</v>
      </c>
      <c r="F61" s="141"/>
      <c r="G61" s="141"/>
    </row>
    <row r="62" spans="1:7" x14ac:dyDescent="0.3">
      <c r="A62" s="141"/>
      <c r="B62" s="142"/>
      <c r="C62" s="143"/>
      <c r="D62" s="143"/>
      <c r="E62" s="211">
        <f t="shared" si="1"/>
        <v>0</v>
      </c>
      <c r="F62" s="141"/>
      <c r="G62" s="141"/>
    </row>
    <row r="63" spans="1:7" x14ac:dyDescent="0.3">
      <c r="A63" s="141"/>
      <c r="B63" s="142"/>
      <c r="C63" s="143"/>
      <c r="D63" s="143"/>
      <c r="E63" s="211">
        <f t="shared" si="1"/>
        <v>0</v>
      </c>
      <c r="F63" s="141"/>
      <c r="G63" s="141"/>
    </row>
    <row r="64" spans="1:7" x14ac:dyDescent="0.3">
      <c r="A64" s="141"/>
      <c r="B64" s="142"/>
      <c r="C64" s="143"/>
      <c r="D64" s="143"/>
      <c r="E64" s="211">
        <f t="shared" si="1"/>
        <v>0</v>
      </c>
      <c r="F64" s="141"/>
      <c r="G64" s="141"/>
    </row>
    <row r="65" spans="1:7" x14ac:dyDescent="0.3">
      <c r="A65" s="141"/>
      <c r="B65" s="142"/>
      <c r="C65" s="143"/>
      <c r="D65" s="143"/>
      <c r="E65" s="211">
        <f t="shared" si="1"/>
        <v>0</v>
      </c>
      <c r="F65" s="141"/>
      <c r="G65" s="141"/>
    </row>
    <row r="66" spans="1:7" x14ac:dyDescent="0.3">
      <c r="A66" s="141"/>
      <c r="B66" s="142"/>
      <c r="C66" s="143"/>
      <c r="D66" s="143"/>
      <c r="E66" s="211">
        <f t="shared" si="1"/>
        <v>0</v>
      </c>
      <c r="F66" s="141"/>
      <c r="G66" s="141"/>
    </row>
    <row r="67" spans="1:7" x14ac:dyDescent="0.3">
      <c r="A67" s="141"/>
      <c r="B67" s="142"/>
      <c r="C67" s="143"/>
      <c r="D67" s="143"/>
      <c r="E67" s="211">
        <f t="shared" si="1"/>
        <v>0</v>
      </c>
      <c r="F67" s="141"/>
      <c r="G67" s="141"/>
    </row>
    <row r="68" spans="1:7" x14ac:dyDescent="0.3">
      <c r="A68" s="141"/>
      <c r="B68" s="142"/>
      <c r="C68" s="143"/>
      <c r="D68" s="143"/>
      <c r="E68" s="211">
        <f t="shared" si="1"/>
        <v>0</v>
      </c>
      <c r="F68" s="141"/>
      <c r="G68" s="141"/>
    </row>
    <row r="69" spans="1:7" x14ac:dyDescent="0.3">
      <c r="A69" s="141"/>
      <c r="B69" s="142"/>
      <c r="C69" s="143"/>
      <c r="D69" s="143"/>
      <c r="E69" s="211">
        <f t="shared" si="1"/>
        <v>0</v>
      </c>
      <c r="F69" s="141"/>
      <c r="G69" s="141"/>
    </row>
    <row r="70" spans="1:7" x14ac:dyDescent="0.3">
      <c r="A70" s="141"/>
      <c r="B70" s="142"/>
      <c r="C70" s="143"/>
      <c r="D70" s="143"/>
      <c r="E70" s="211">
        <f t="shared" si="1"/>
        <v>0</v>
      </c>
      <c r="F70" s="141"/>
      <c r="G70" s="141"/>
    </row>
    <row r="71" spans="1:7" x14ac:dyDescent="0.3">
      <c r="A71" s="141"/>
      <c r="B71" s="142"/>
      <c r="C71" s="143"/>
      <c r="D71" s="143"/>
      <c r="E71" s="211">
        <f t="shared" si="1"/>
        <v>0</v>
      </c>
      <c r="F71" s="141"/>
      <c r="G71" s="141"/>
    </row>
    <row r="72" spans="1:7" x14ac:dyDescent="0.3">
      <c r="A72" s="141"/>
      <c r="B72" s="142"/>
      <c r="C72" s="143"/>
      <c r="D72" s="143"/>
      <c r="E72" s="211">
        <f t="shared" si="1"/>
        <v>0</v>
      </c>
      <c r="F72" s="141"/>
      <c r="G72" s="141"/>
    </row>
    <row r="73" spans="1:7" x14ac:dyDescent="0.3">
      <c r="A73" s="141"/>
      <c r="B73" s="142"/>
      <c r="C73" s="143"/>
      <c r="D73" s="143"/>
      <c r="E73" s="211">
        <f t="shared" si="1"/>
        <v>0</v>
      </c>
      <c r="F73" s="141"/>
      <c r="G73" s="141"/>
    </row>
    <row r="74" spans="1:7" x14ac:dyDescent="0.3">
      <c r="A74" s="141"/>
      <c r="B74" s="142"/>
      <c r="C74" s="143"/>
      <c r="D74" s="143"/>
      <c r="E74" s="211">
        <f t="shared" si="1"/>
        <v>0</v>
      </c>
      <c r="F74" s="141"/>
      <c r="G74" s="141"/>
    </row>
    <row r="75" spans="1:7" x14ac:dyDescent="0.3">
      <c r="A75" s="141"/>
      <c r="B75" s="142"/>
      <c r="C75" s="143"/>
      <c r="D75" s="143"/>
      <c r="E75" s="211">
        <f t="shared" ref="E75:E92" si="2">C75*D75</f>
        <v>0</v>
      </c>
      <c r="F75" s="141"/>
      <c r="G75" s="141"/>
    </row>
    <row r="76" spans="1:7" x14ac:dyDescent="0.3">
      <c r="A76" s="141"/>
      <c r="B76" s="142"/>
      <c r="C76" s="143"/>
      <c r="D76" s="143"/>
      <c r="E76" s="211">
        <f t="shared" si="2"/>
        <v>0</v>
      </c>
      <c r="F76" s="141"/>
      <c r="G76" s="141"/>
    </row>
    <row r="77" spans="1:7" x14ac:dyDescent="0.3">
      <c r="A77" s="141"/>
      <c r="B77" s="142"/>
      <c r="C77" s="143"/>
      <c r="D77" s="143"/>
      <c r="E77" s="211">
        <f t="shared" si="2"/>
        <v>0</v>
      </c>
      <c r="F77" s="141"/>
      <c r="G77" s="141"/>
    </row>
    <row r="78" spans="1:7" x14ac:dyDescent="0.3">
      <c r="A78" s="141"/>
      <c r="B78" s="142"/>
      <c r="C78" s="143"/>
      <c r="D78" s="143"/>
      <c r="E78" s="211">
        <f t="shared" si="2"/>
        <v>0</v>
      </c>
      <c r="F78" s="141"/>
      <c r="G78" s="141"/>
    </row>
    <row r="79" spans="1:7" x14ac:dyDescent="0.3">
      <c r="A79" s="141"/>
      <c r="B79" s="142"/>
      <c r="C79" s="143"/>
      <c r="D79" s="143"/>
      <c r="E79" s="211">
        <f t="shared" si="2"/>
        <v>0</v>
      </c>
      <c r="F79" s="141"/>
      <c r="G79" s="141"/>
    </row>
    <row r="80" spans="1:7" x14ac:dyDescent="0.3">
      <c r="A80" s="141"/>
      <c r="B80" s="142"/>
      <c r="C80" s="143"/>
      <c r="D80" s="143"/>
      <c r="E80" s="211">
        <f t="shared" si="2"/>
        <v>0</v>
      </c>
      <c r="F80" s="141"/>
      <c r="G80" s="141"/>
    </row>
    <row r="81" spans="1:7" x14ac:dyDescent="0.3">
      <c r="A81" s="141"/>
      <c r="B81" s="142"/>
      <c r="C81" s="143"/>
      <c r="D81" s="143"/>
      <c r="E81" s="211">
        <f t="shared" si="2"/>
        <v>0</v>
      </c>
      <c r="F81" s="141"/>
      <c r="G81" s="141"/>
    </row>
    <row r="82" spans="1:7" x14ac:dyDescent="0.3">
      <c r="A82" s="141"/>
      <c r="B82" s="142"/>
      <c r="C82" s="143"/>
      <c r="D82" s="143"/>
      <c r="E82" s="211">
        <f t="shared" si="2"/>
        <v>0</v>
      </c>
      <c r="F82" s="141"/>
      <c r="G82" s="141"/>
    </row>
    <row r="83" spans="1:7" x14ac:dyDescent="0.3">
      <c r="A83" s="141"/>
      <c r="B83" s="142"/>
      <c r="C83" s="143"/>
      <c r="D83" s="143"/>
      <c r="E83" s="211">
        <f t="shared" si="2"/>
        <v>0</v>
      </c>
      <c r="F83" s="141"/>
      <c r="G83" s="141"/>
    </row>
    <row r="84" spans="1:7" x14ac:dyDescent="0.3">
      <c r="A84" s="141"/>
      <c r="B84" s="142"/>
      <c r="C84" s="143"/>
      <c r="D84" s="143"/>
      <c r="E84" s="211">
        <f t="shared" si="2"/>
        <v>0</v>
      </c>
      <c r="F84" s="141"/>
      <c r="G84" s="141"/>
    </row>
    <row r="85" spans="1:7" x14ac:dyDescent="0.3">
      <c r="A85" s="141"/>
      <c r="B85" s="142"/>
      <c r="C85" s="143"/>
      <c r="D85" s="143"/>
      <c r="E85" s="211">
        <f t="shared" si="2"/>
        <v>0</v>
      </c>
      <c r="F85" s="141"/>
      <c r="G85" s="141"/>
    </row>
    <row r="86" spans="1:7" x14ac:dyDescent="0.3">
      <c r="A86" s="141"/>
      <c r="B86" s="142"/>
      <c r="C86" s="143"/>
      <c r="D86" s="143"/>
      <c r="E86" s="211">
        <f t="shared" si="2"/>
        <v>0</v>
      </c>
      <c r="F86" s="141"/>
      <c r="G86" s="141"/>
    </row>
    <row r="87" spans="1:7" x14ac:dyDescent="0.3">
      <c r="A87" s="141"/>
      <c r="B87" s="142"/>
      <c r="C87" s="143"/>
      <c r="D87" s="143"/>
      <c r="E87" s="211">
        <f t="shared" si="2"/>
        <v>0</v>
      </c>
      <c r="F87" s="141"/>
      <c r="G87" s="141"/>
    </row>
    <row r="88" spans="1:7" x14ac:dyDescent="0.3">
      <c r="A88" s="141"/>
      <c r="B88" s="142"/>
      <c r="C88" s="143"/>
      <c r="D88" s="143"/>
      <c r="E88" s="211">
        <f t="shared" si="2"/>
        <v>0</v>
      </c>
      <c r="F88" s="141"/>
      <c r="G88" s="141"/>
    </row>
    <row r="89" spans="1:7" x14ac:dyDescent="0.3">
      <c r="A89" s="141"/>
      <c r="B89" s="142"/>
      <c r="C89" s="143"/>
      <c r="D89" s="143"/>
      <c r="E89" s="211">
        <f t="shared" si="2"/>
        <v>0</v>
      </c>
      <c r="F89" s="141"/>
      <c r="G89" s="141"/>
    </row>
    <row r="90" spans="1:7" x14ac:dyDescent="0.3">
      <c r="A90" s="141"/>
      <c r="B90" s="142"/>
      <c r="C90" s="143"/>
      <c r="D90" s="143"/>
      <c r="E90" s="211">
        <f t="shared" si="2"/>
        <v>0</v>
      </c>
      <c r="F90" s="141"/>
      <c r="G90" s="141"/>
    </row>
    <row r="91" spans="1:7" x14ac:dyDescent="0.3">
      <c r="A91" s="141"/>
      <c r="B91" s="142"/>
      <c r="C91" s="143"/>
      <c r="D91" s="143"/>
      <c r="E91" s="211">
        <f t="shared" si="2"/>
        <v>0</v>
      </c>
      <c r="F91" s="141"/>
      <c r="G91" s="141"/>
    </row>
    <row r="92" spans="1:7" x14ac:dyDescent="0.3">
      <c r="A92" s="141"/>
      <c r="B92" s="142"/>
      <c r="C92" s="143"/>
      <c r="D92" s="143"/>
      <c r="E92" s="211">
        <f t="shared" si="2"/>
        <v>0</v>
      </c>
      <c r="F92" s="141"/>
      <c r="G92" s="141"/>
    </row>
  </sheetData>
  <sheetProtection algorithmName="SHA-512" hashValue="iRSI0tLqVYqQA2ocuTF1U7I9V/buqx/FkhgToeHP++qPpTUso39DKl1UplIcn8+zeoNdPA9UcWLcc5yWqvi7Yg==" saltValue="lO1mRqxciGGzn1ePFlJhMw==" spinCount="100000" sheet="1" objects="1" scenarios="1"/>
  <autoFilter ref="A10:Q10" xr:uid="{00000000-0001-0000-0300-000000000000}"/>
  <mergeCells count="3">
    <mergeCell ref="C7:D7"/>
    <mergeCell ref="F7:J7"/>
    <mergeCell ref="A4:H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9"/>
  <sheetViews>
    <sheetView workbookViewId="0">
      <selection activeCell="G7" sqref="G7"/>
    </sheetView>
  </sheetViews>
  <sheetFormatPr defaultColWidth="8.88671875" defaultRowHeight="14.4" x14ac:dyDescent="0.3"/>
  <cols>
    <col min="1" max="1" width="38.33203125" style="111" bestFit="1" customWidth="1"/>
    <col min="2" max="2" width="21.88671875" style="111" customWidth="1"/>
    <col min="3" max="3" width="23.44140625" style="111" customWidth="1"/>
    <col min="4" max="4" width="11.88671875" style="111" customWidth="1"/>
    <col min="5" max="5" width="12.88671875" style="111" customWidth="1"/>
    <col min="6" max="6" width="17.109375" style="111" customWidth="1"/>
    <col min="7" max="7" width="19.88671875" style="111" customWidth="1"/>
    <col min="8" max="8" width="15.6640625" style="111" customWidth="1"/>
    <col min="9" max="9" width="15.33203125" style="111" customWidth="1"/>
    <col min="10" max="10" width="15.5546875" style="111" customWidth="1"/>
    <col min="11" max="16384" width="8.88671875" style="111"/>
  </cols>
  <sheetData>
    <row r="1" spans="1:10" x14ac:dyDescent="0.3">
      <c r="A1" s="89" t="s">
        <v>41</v>
      </c>
    </row>
    <row r="2" spans="1:10" x14ac:dyDescent="0.3">
      <c r="A2" s="91" t="s">
        <v>92</v>
      </c>
      <c r="B2" s="251" t="str">
        <f>Schedule!E7</f>
        <v>2024/2025</v>
      </c>
    </row>
    <row r="3" spans="1:10" x14ac:dyDescent="0.3">
      <c r="A3" s="89"/>
    </row>
    <row r="4" spans="1:10" x14ac:dyDescent="0.3">
      <c r="A4" s="187" t="s">
        <v>93</v>
      </c>
      <c r="B4" s="188"/>
      <c r="C4" s="188"/>
      <c r="D4" s="188"/>
      <c r="E4" s="188"/>
      <c r="F4" s="188"/>
      <c r="G4" s="188"/>
      <c r="H4" s="188"/>
    </row>
    <row r="5" spans="1:10" ht="158.4" x14ac:dyDescent="0.3">
      <c r="A5" s="174" t="s">
        <v>213</v>
      </c>
      <c r="B5" s="174"/>
      <c r="C5" s="174"/>
      <c r="D5" s="174"/>
      <c r="E5" s="174"/>
      <c r="F5" s="174"/>
      <c r="G5" s="174"/>
      <c r="H5" s="174"/>
    </row>
    <row r="7" spans="1:10" s="144" customFormat="1" ht="100.8" x14ac:dyDescent="0.3">
      <c r="A7" s="215" t="s">
        <v>42</v>
      </c>
      <c r="B7" s="215" t="s">
        <v>45</v>
      </c>
      <c r="C7" s="215" t="s">
        <v>96</v>
      </c>
      <c r="D7" s="215" t="s">
        <v>43</v>
      </c>
      <c r="E7" s="215" t="s">
        <v>44</v>
      </c>
      <c r="F7" s="214" t="s">
        <v>46</v>
      </c>
      <c r="G7" s="215" t="s">
        <v>216</v>
      </c>
      <c r="H7" s="215" t="s">
        <v>215</v>
      </c>
      <c r="I7" s="214" t="s">
        <v>214</v>
      </c>
      <c r="J7" s="214" t="s">
        <v>79</v>
      </c>
    </row>
    <row r="8" spans="1:10" s="146" customFormat="1" ht="28.95" customHeight="1" x14ac:dyDescent="0.3">
      <c r="A8" s="145"/>
      <c r="B8" s="145"/>
      <c r="C8" s="145"/>
      <c r="D8" s="145"/>
      <c r="E8" s="145"/>
      <c r="F8" s="213">
        <f t="shared" ref="F8:F27" si="0">D8+E8</f>
        <v>0</v>
      </c>
      <c r="G8" s="145"/>
      <c r="H8" s="145"/>
      <c r="I8" s="212">
        <f>IF(G8="",0,ROUND((H8/G8),4))</f>
        <v>0</v>
      </c>
      <c r="J8" s="213">
        <f>ROUND(F8*I8,0)</f>
        <v>0</v>
      </c>
    </row>
    <row r="9" spans="1:10" s="146" customFormat="1" ht="28.95" customHeight="1" x14ac:dyDescent="0.3">
      <c r="A9" s="145"/>
      <c r="B9" s="145"/>
      <c r="C9" s="145"/>
      <c r="D9" s="145"/>
      <c r="E9" s="145"/>
      <c r="F9" s="213">
        <f t="shared" si="0"/>
        <v>0</v>
      </c>
      <c r="G9" s="145"/>
      <c r="H9" s="145"/>
      <c r="I9" s="212">
        <f t="shared" ref="I9:I29" si="1">IF(G9="",0,ROUND((H9/G9),4))</f>
        <v>0</v>
      </c>
      <c r="J9" s="213">
        <f t="shared" ref="J9:J27" si="2">ROUND(F9*I9,0)</f>
        <v>0</v>
      </c>
    </row>
    <row r="10" spans="1:10" s="146" customFormat="1" ht="28.95" customHeight="1" x14ac:dyDescent="0.3">
      <c r="A10" s="145"/>
      <c r="B10" s="145"/>
      <c r="C10" s="145"/>
      <c r="D10" s="145"/>
      <c r="E10" s="145"/>
      <c r="F10" s="213">
        <f t="shared" si="0"/>
        <v>0</v>
      </c>
      <c r="G10" s="145"/>
      <c r="H10" s="145"/>
      <c r="I10" s="212">
        <f t="shared" si="1"/>
        <v>0</v>
      </c>
      <c r="J10" s="213">
        <f t="shared" si="2"/>
        <v>0</v>
      </c>
    </row>
    <row r="11" spans="1:10" s="146" customFormat="1" ht="28.95" customHeight="1" x14ac:dyDescent="0.3">
      <c r="A11" s="145"/>
      <c r="B11" s="145"/>
      <c r="C11" s="145"/>
      <c r="D11" s="145"/>
      <c r="E11" s="145"/>
      <c r="F11" s="213">
        <f t="shared" si="0"/>
        <v>0</v>
      </c>
      <c r="G11" s="145"/>
      <c r="H11" s="145"/>
      <c r="I11" s="212">
        <f t="shared" si="1"/>
        <v>0</v>
      </c>
      <c r="J11" s="213">
        <f t="shared" si="2"/>
        <v>0</v>
      </c>
    </row>
    <row r="12" spans="1:10" s="146" customFormat="1" ht="28.95" customHeight="1" x14ac:dyDescent="0.3">
      <c r="A12" s="145"/>
      <c r="B12" s="145"/>
      <c r="C12" s="145"/>
      <c r="D12" s="145"/>
      <c r="E12" s="145"/>
      <c r="F12" s="213">
        <f t="shared" si="0"/>
        <v>0</v>
      </c>
      <c r="G12" s="145"/>
      <c r="H12" s="145"/>
      <c r="I12" s="212">
        <f t="shared" si="1"/>
        <v>0</v>
      </c>
      <c r="J12" s="213">
        <f t="shared" si="2"/>
        <v>0</v>
      </c>
    </row>
    <row r="13" spans="1:10" s="146" customFormat="1" ht="28.95" customHeight="1" x14ac:dyDescent="0.3">
      <c r="A13" s="145"/>
      <c r="B13" s="145"/>
      <c r="C13" s="145"/>
      <c r="D13" s="145"/>
      <c r="E13" s="145"/>
      <c r="F13" s="213">
        <f t="shared" si="0"/>
        <v>0</v>
      </c>
      <c r="G13" s="145"/>
      <c r="H13" s="145"/>
      <c r="I13" s="212">
        <f t="shared" si="1"/>
        <v>0</v>
      </c>
      <c r="J13" s="213">
        <f t="shared" si="2"/>
        <v>0</v>
      </c>
    </row>
    <row r="14" spans="1:10" s="146" customFormat="1" ht="28.95" customHeight="1" x14ac:dyDescent="0.3">
      <c r="A14" s="145"/>
      <c r="B14" s="145"/>
      <c r="C14" s="145"/>
      <c r="D14" s="145"/>
      <c r="E14" s="145"/>
      <c r="F14" s="213">
        <f t="shared" si="0"/>
        <v>0</v>
      </c>
      <c r="G14" s="145"/>
      <c r="H14" s="145"/>
      <c r="I14" s="212">
        <f t="shared" si="1"/>
        <v>0</v>
      </c>
      <c r="J14" s="213">
        <f t="shared" si="2"/>
        <v>0</v>
      </c>
    </row>
    <row r="15" spans="1:10" s="146" customFormat="1" ht="28.95" customHeight="1" x14ac:dyDescent="0.3">
      <c r="A15" s="145"/>
      <c r="B15" s="145"/>
      <c r="C15" s="145"/>
      <c r="D15" s="145"/>
      <c r="E15" s="145"/>
      <c r="F15" s="213">
        <f t="shared" si="0"/>
        <v>0</v>
      </c>
      <c r="G15" s="145"/>
      <c r="H15" s="145"/>
      <c r="I15" s="212">
        <f t="shared" si="1"/>
        <v>0</v>
      </c>
      <c r="J15" s="213">
        <f t="shared" si="2"/>
        <v>0</v>
      </c>
    </row>
    <row r="16" spans="1:10" s="146" customFormat="1" ht="28.95" customHeight="1" x14ac:dyDescent="0.3">
      <c r="A16" s="145"/>
      <c r="B16" s="145"/>
      <c r="C16" s="145"/>
      <c r="D16" s="145"/>
      <c r="E16" s="145"/>
      <c r="F16" s="213">
        <f t="shared" si="0"/>
        <v>0</v>
      </c>
      <c r="G16" s="145"/>
      <c r="H16" s="145"/>
      <c r="I16" s="212">
        <f t="shared" si="1"/>
        <v>0</v>
      </c>
      <c r="J16" s="213">
        <f t="shared" si="2"/>
        <v>0</v>
      </c>
    </row>
    <row r="17" spans="1:10" s="146" customFormat="1" ht="28.95" customHeight="1" x14ac:dyDescent="0.3">
      <c r="A17" s="145"/>
      <c r="B17" s="145"/>
      <c r="C17" s="145"/>
      <c r="D17" s="145"/>
      <c r="E17" s="145"/>
      <c r="F17" s="213">
        <f t="shared" si="0"/>
        <v>0</v>
      </c>
      <c r="G17" s="145"/>
      <c r="H17" s="145"/>
      <c r="I17" s="212">
        <f t="shared" si="1"/>
        <v>0</v>
      </c>
      <c r="J17" s="213">
        <f t="shared" si="2"/>
        <v>0</v>
      </c>
    </row>
    <row r="18" spans="1:10" s="146" customFormat="1" ht="28.95" customHeight="1" x14ac:dyDescent="0.3">
      <c r="A18" s="145"/>
      <c r="B18" s="145"/>
      <c r="C18" s="145"/>
      <c r="D18" s="145"/>
      <c r="E18" s="145"/>
      <c r="F18" s="213">
        <f t="shared" si="0"/>
        <v>0</v>
      </c>
      <c r="G18" s="145"/>
      <c r="H18" s="145"/>
      <c r="I18" s="212">
        <f t="shared" si="1"/>
        <v>0</v>
      </c>
      <c r="J18" s="213">
        <f t="shared" si="2"/>
        <v>0</v>
      </c>
    </row>
    <row r="19" spans="1:10" s="146" customFormat="1" ht="28.95" customHeight="1" x14ac:dyDescent="0.3">
      <c r="A19" s="145"/>
      <c r="B19" s="145"/>
      <c r="C19" s="145"/>
      <c r="D19" s="145"/>
      <c r="E19" s="145"/>
      <c r="F19" s="213">
        <f t="shared" si="0"/>
        <v>0</v>
      </c>
      <c r="G19" s="145"/>
      <c r="H19" s="145"/>
      <c r="I19" s="212">
        <f t="shared" si="1"/>
        <v>0</v>
      </c>
      <c r="J19" s="213">
        <f t="shared" si="2"/>
        <v>0</v>
      </c>
    </row>
    <row r="20" spans="1:10" s="146" customFormat="1" ht="28.95" customHeight="1" x14ac:dyDescent="0.3">
      <c r="A20" s="145"/>
      <c r="B20" s="145"/>
      <c r="C20" s="145"/>
      <c r="D20" s="145"/>
      <c r="E20" s="145"/>
      <c r="F20" s="213">
        <f t="shared" si="0"/>
        <v>0</v>
      </c>
      <c r="G20" s="145"/>
      <c r="H20" s="145"/>
      <c r="I20" s="212">
        <f t="shared" si="1"/>
        <v>0</v>
      </c>
      <c r="J20" s="213">
        <f t="shared" si="2"/>
        <v>0</v>
      </c>
    </row>
    <row r="21" spans="1:10" s="146" customFormat="1" ht="28.95" customHeight="1" x14ac:dyDescent="0.3">
      <c r="A21" s="145"/>
      <c r="B21" s="145"/>
      <c r="C21" s="145"/>
      <c r="D21" s="145"/>
      <c r="E21" s="145"/>
      <c r="F21" s="213">
        <f t="shared" si="0"/>
        <v>0</v>
      </c>
      <c r="G21" s="145"/>
      <c r="H21" s="145"/>
      <c r="I21" s="212">
        <f t="shared" si="1"/>
        <v>0</v>
      </c>
      <c r="J21" s="213">
        <f t="shared" si="2"/>
        <v>0</v>
      </c>
    </row>
    <row r="22" spans="1:10" s="146" customFormat="1" ht="28.95" customHeight="1" x14ac:dyDescent="0.3">
      <c r="A22" s="145"/>
      <c r="B22" s="145"/>
      <c r="C22" s="145"/>
      <c r="D22" s="145"/>
      <c r="E22" s="145"/>
      <c r="F22" s="213">
        <f t="shared" si="0"/>
        <v>0</v>
      </c>
      <c r="G22" s="145"/>
      <c r="H22" s="145"/>
      <c r="I22" s="212">
        <f t="shared" si="1"/>
        <v>0</v>
      </c>
      <c r="J22" s="213">
        <f t="shared" si="2"/>
        <v>0</v>
      </c>
    </row>
    <row r="23" spans="1:10" s="146" customFormat="1" ht="28.95" customHeight="1" x14ac:dyDescent="0.3">
      <c r="A23" s="145"/>
      <c r="B23" s="145"/>
      <c r="C23" s="145"/>
      <c r="D23" s="145"/>
      <c r="E23" s="145"/>
      <c r="F23" s="213">
        <f t="shared" si="0"/>
        <v>0</v>
      </c>
      <c r="G23" s="145"/>
      <c r="H23" s="145"/>
      <c r="I23" s="212">
        <f t="shared" si="1"/>
        <v>0</v>
      </c>
      <c r="J23" s="213">
        <f t="shared" si="2"/>
        <v>0</v>
      </c>
    </row>
    <row r="24" spans="1:10" s="146" customFormat="1" ht="28.95" customHeight="1" x14ac:dyDescent="0.3">
      <c r="A24" s="145"/>
      <c r="B24" s="145"/>
      <c r="C24" s="145"/>
      <c r="D24" s="145"/>
      <c r="E24" s="145"/>
      <c r="F24" s="213">
        <f t="shared" si="0"/>
        <v>0</v>
      </c>
      <c r="G24" s="145"/>
      <c r="H24" s="145"/>
      <c r="I24" s="212">
        <f t="shared" si="1"/>
        <v>0</v>
      </c>
      <c r="J24" s="213">
        <f t="shared" si="2"/>
        <v>0</v>
      </c>
    </row>
    <row r="25" spans="1:10" s="146" customFormat="1" ht="28.95" customHeight="1" x14ac:dyDescent="0.3">
      <c r="A25" s="145"/>
      <c r="B25" s="145"/>
      <c r="C25" s="145"/>
      <c r="D25" s="145"/>
      <c r="E25" s="145"/>
      <c r="F25" s="213">
        <f t="shared" si="0"/>
        <v>0</v>
      </c>
      <c r="G25" s="145"/>
      <c r="H25" s="145"/>
      <c r="I25" s="212">
        <f t="shared" si="1"/>
        <v>0</v>
      </c>
      <c r="J25" s="213">
        <f t="shared" si="2"/>
        <v>0</v>
      </c>
    </row>
    <row r="26" spans="1:10" s="146" customFormat="1" ht="28.95" customHeight="1" x14ac:dyDescent="0.3">
      <c r="A26" s="145"/>
      <c r="B26" s="145"/>
      <c r="C26" s="145"/>
      <c r="D26" s="145"/>
      <c r="E26" s="145"/>
      <c r="F26" s="213">
        <f t="shared" si="0"/>
        <v>0</v>
      </c>
      <c r="G26" s="145"/>
      <c r="H26" s="145"/>
      <c r="I26" s="212">
        <f t="shared" si="1"/>
        <v>0</v>
      </c>
      <c r="J26" s="213">
        <f t="shared" si="2"/>
        <v>0</v>
      </c>
    </row>
    <row r="27" spans="1:10" s="146" customFormat="1" ht="28.95" customHeight="1" x14ac:dyDescent="0.3">
      <c r="A27" s="145"/>
      <c r="B27" s="145"/>
      <c r="C27" s="145"/>
      <c r="D27" s="145"/>
      <c r="E27" s="145"/>
      <c r="F27" s="213">
        <f t="shared" si="0"/>
        <v>0</v>
      </c>
      <c r="G27" s="145"/>
      <c r="H27" s="145"/>
      <c r="I27" s="212">
        <f t="shared" si="1"/>
        <v>0</v>
      </c>
      <c r="J27" s="213">
        <f t="shared" si="2"/>
        <v>0</v>
      </c>
    </row>
    <row r="28" spans="1:10" s="146" customFormat="1" ht="28.95" customHeight="1" x14ac:dyDescent="0.3">
      <c r="A28" s="145"/>
      <c r="B28" s="145"/>
      <c r="C28" s="145"/>
      <c r="D28" s="145"/>
      <c r="E28" s="145"/>
      <c r="F28" s="213">
        <f t="shared" ref="F28:F37" si="3">D28+E28</f>
        <v>0</v>
      </c>
      <c r="G28" s="145"/>
      <c r="H28" s="145"/>
      <c r="I28" s="212">
        <f t="shared" si="1"/>
        <v>0</v>
      </c>
      <c r="J28" s="213">
        <f t="shared" ref="J28:J37" si="4">ROUND(F28*I28,0)</f>
        <v>0</v>
      </c>
    </row>
    <row r="29" spans="1:10" s="146" customFormat="1" ht="28.95" customHeight="1" x14ac:dyDescent="0.3">
      <c r="A29" s="145"/>
      <c r="B29" s="145"/>
      <c r="C29" s="145"/>
      <c r="D29" s="145"/>
      <c r="E29" s="145"/>
      <c r="F29" s="213">
        <f t="shared" si="3"/>
        <v>0</v>
      </c>
      <c r="G29" s="145"/>
      <c r="H29" s="145"/>
      <c r="I29" s="212">
        <f t="shared" si="1"/>
        <v>0</v>
      </c>
      <c r="J29" s="213">
        <f t="shared" si="4"/>
        <v>0</v>
      </c>
    </row>
    <row r="30" spans="1:10" s="146" customFormat="1" ht="28.95" customHeight="1" x14ac:dyDescent="0.3">
      <c r="A30" s="145"/>
      <c r="B30" s="145"/>
      <c r="C30" s="145"/>
      <c r="D30" s="145"/>
      <c r="E30" s="145"/>
      <c r="F30" s="213">
        <f t="shared" si="3"/>
        <v>0</v>
      </c>
      <c r="G30" s="145"/>
      <c r="H30" s="145"/>
      <c r="I30" s="212">
        <f t="shared" ref="I30:I37" si="5">IF(G30="",0,ROUND((H30/G30),4))</f>
        <v>0</v>
      </c>
      <c r="J30" s="213">
        <f t="shared" si="4"/>
        <v>0</v>
      </c>
    </row>
    <row r="31" spans="1:10" s="146" customFormat="1" ht="28.95" customHeight="1" x14ac:dyDescent="0.3">
      <c r="A31" s="145"/>
      <c r="B31" s="145"/>
      <c r="C31" s="145"/>
      <c r="D31" s="145"/>
      <c r="E31" s="145"/>
      <c r="F31" s="213">
        <f>D31+E31</f>
        <v>0</v>
      </c>
      <c r="G31" s="145"/>
      <c r="H31" s="145"/>
      <c r="I31" s="212">
        <f t="shared" si="5"/>
        <v>0</v>
      </c>
      <c r="J31" s="213">
        <f t="shared" si="4"/>
        <v>0</v>
      </c>
    </row>
    <row r="32" spans="1:10" s="146" customFormat="1" ht="28.95" customHeight="1" x14ac:dyDescent="0.3">
      <c r="A32" s="145"/>
      <c r="B32" s="145"/>
      <c r="C32" s="145"/>
      <c r="D32" s="145"/>
      <c r="E32" s="145"/>
      <c r="F32" s="213">
        <f>D32+E32</f>
        <v>0</v>
      </c>
      <c r="G32" s="145"/>
      <c r="H32" s="145"/>
      <c r="I32" s="212">
        <f t="shared" si="5"/>
        <v>0</v>
      </c>
      <c r="J32" s="213">
        <f t="shared" si="4"/>
        <v>0</v>
      </c>
    </row>
    <row r="33" spans="1:10" s="146" customFormat="1" ht="28.95" customHeight="1" x14ac:dyDescent="0.3">
      <c r="A33" s="145"/>
      <c r="B33" s="145"/>
      <c r="C33" s="145"/>
      <c r="D33" s="145"/>
      <c r="E33" s="145"/>
      <c r="F33" s="213">
        <f>D33+E33</f>
        <v>0</v>
      </c>
      <c r="G33" s="145"/>
      <c r="H33" s="145"/>
      <c r="I33" s="212">
        <f t="shared" si="5"/>
        <v>0</v>
      </c>
      <c r="J33" s="213">
        <f t="shared" si="4"/>
        <v>0</v>
      </c>
    </row>
    <row r="34" spans="1:10" s="146" customFormat="1" ht="28.95" customHeight="1" x14ac:dyDescent="0.3">
      <c r="A34" s="145"/>
      <c r="B34" s="145"/>
      <c r="C34" s="145"/>
      <c r="D34" s="145"/>
      <c r="E34" s="145"/>
      <c r="F34" s="213">
        <f>D34+E34</f>
        <v>0</v>
      </c>
      <c r="G34" s="145"/>
      <c r="H34" s="145"/>
      <c r="I34" s="212">
        <f t="shared" si="5"/>
        <v>0</v>
      </c>
      <c r="J34" s="213">
        <f t="shared" si="4"/>
        <v>0</v>
      </c>
    </row>
    <row r="35" spans="1:10" s="146" customFormat="1" ht="28.95" customHeight="1" x14ac:dyDescent="0.3">
      <c r="A35" s="145"/>
      <c r="B35" s="145"/>
      <c r="C35" s="145"/>
      <c r="D35" s="145"/>
      <c r="E35" s="145"/>
      <c r="F35" s="213">
        <f t="shared" si="3"/>
        <v>0</v>
      </c>
      <c r="G35" s="145"/>
      <c r="H35" s="145"/>
      <c r="I35" s="212">
        <f t="shared" si="5"/>
        <v>0</v>
      </c>
      <c r="J35" s="213">
        <f t="shared" si="4"/>
        <v>0</v>
      </c>
    </row>
    <row r="36" spans="1:10" s="146" customFormat="1" ht="28.95" customHeight="1" x14ac:dyDescent="0.3">
      <c r="A36" s="145"/>
      <c r="B36" s="145"/>
      <c r="C36" s="145"/>
      <c r="D36" s="145"/>
      <c r="E36" s="145"/>
      <c r="F36" s="213">
        <f t="shared" si="3"/>
        <v>0</v>
      </c>
      <c r="G36" s="145"/>
      <c r="H36" s="145"/>
      <c r="I36" s="212">
        <f t="shared" si="5"/>
        <v>0</v>
      </c>
      <c r="J36" s="213">
        <f t="shared" si="4"/>
        <v>0</v>
      </c>
    </row>
    <row r="37" spans="1:10" s="146" customFormat="1" ht="28.95" customHeight="1" x14ac:dyDescent="0.3">
      <c r="A37" s="145"/>
      <c r="B37" s="145"/>
      <c r="C37" s="145"/>
      <c r="D37" s="145"/>
      <c r="E37" s="145"/>
      <c r="F37" s="213">
        <f t="shared" si="3"/>
        <v>0</v>
      </c>
      <c r="G37" s="145"/>
      <c r="H37" s="145"/>
      <c r="I37" s="212">
        <f t="shared" si="5"/>
        <v>0</v>
      </c>
      <c r="J37" s="213">
        <f t="shared" si="4"/>
        <v>0</v>
      </c>
    </row>
    <row r="38" spans="1:10" s="146" customFormat="1" x14ac:dyDescent="0.3"/>
    <row r="39" spans="1:10" x14ac:dyDescent="0.3">
      <c r="I39" s="147" t="s">
        <v>8</v>
      </c>
      <c r="J39" s="259">
        <f>SUM(J8:J37)</f>
        <v>0</v>
      </c>
    </row>
  </sheetData>
  <sheetProtection algorithmName="SHA-512" hashValue="p+nRKEVIbfoQClvZgw8b2VFhVlFsffJswiNpae/jsitRrc2wyT0U1ThxNE6UVHwJvCwHAv+X+N4r5TxQVSkofg==" saltValue="OnHAdk1jJq4IO3+LCmc2f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Sheet1</vt:lpstr>
      <vt:lpstr>Schedule</vt:lpstr>
      <vt:lpstr>Yearly Mileage</vt:lpstr>
      <vt:lpstr>Split Calendar</vt:lpstr>
      <vt:lpstr>Count Day Scheduled Routes</vt:lpstr>
      <vt:lpstr>Count Day Parent Mileage</vt:lpstr>
      <vt:lpstr>Support Costs</vt:lpstr>
      <vt:lpstr>Schedule!Print_Area</vt:lpstr>
      <vt:lpstr>'Yearly Mileage'!Print_Area</vt:lpstr>
      <vt:lpstr>Schedule!Print_Titles</vt:lpstr>
      <vt:lpstr>RouteDriversQuestions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2020-08-12T15:11:50Z</dcterms:created>
  <dcterms:modified xsi:type="dcterms:W3CDTF">2025-07-21T21:40:28Z</dcterms:modified>
</cp:coreProperties>
</file>