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xr:revisionPtr revIDLastSave="0" documentId="13_ncr:1_{B8A2266E-CBF3-4DD8-A8EF-6541287385E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B20-1418 to FY20-21 Supp Req" sheetId="2" r:id="rId1"/>
  </sheets>
  <definedNames>
    <definedName name="_xlnm._FilterDatabase" localSheetId="0" hidden="1">'HB20-1418 to FY20-21 Supp Req'!$A$2:$AC$183</definedName>
    <definedName name="_xlnm.Print_Area" localSheetId="0">'HB20-1418 to FY20-21 Supp Req'!$A$1:$AC$188</definedName>
    <definedName name="_xlnm.Print_Titles" localSheetId="0">'HB20-1418 to FY20-21 Supp Req'!$A:$B,'HB20-1418 to FY20-21 Supp Req'!$1:$3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4" i="2"/>
  <c r="I183" i="2"/>
  <c r="Q183" i="2" l="1"/>
  <c r="J183" i="2" l="1"/>
  <c r="H183" i="2"/>
  <c r="G183" i="2"/>
  <c r="E183" i="2"/>
  <c r="D183" i="2"/>
  <c r="C183" i="2"/>
  <c r="R183" i="2" l="1"/>
  <c r="F183" i="2"/>
  <c r="K183" i="2" s="1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<sst xmlns="http://schemas.openxmlformats.org/spreadsheetml/2006/main" count="404" uniqueCount="248">
  <si>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</si>
  <si>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</si>
  <si>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</si>
  <si>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</si>
  <si>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</si>
  <si>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</si>
  <si>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</si>
  <si>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</si>
  <si>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</si>
  <si>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</si>
  <si>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</si>
  <si>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</si>
  <si>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</si>
  <si>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</si>
  <si>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</si>
  <si>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</si>
  <si>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</si>
  <si>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</si>
  <si>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</si>
  <si>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</si>
  <si>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</si>
  <si>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</si>
  <si>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</si>
  <si>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</si>
  <si>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</si>
  <si>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</si>
  <si>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</si>
  <si>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</si>
  <si>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</si>
  <si>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</si>
  <si>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</si>
  <si>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</si>
  <si>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</si>
  <si>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</si>
  <si>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</si>
  <si>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</si>
  <si>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</si>
  <si>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</si>
  <si>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</si>
  <si>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</si>
  <si>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</si>
  <si>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</si>
  <si>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</si>
  <si>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</si>
  <si>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</si>
  <si>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</si>
  <si>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</si>
  <si>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</si>
  <si>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</si>
  <si>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</si>
  <si>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</si>
  <si>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</si>
  <si>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</si>
  <si>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</si>
  <si>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</si>
  <si>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</si>
  <si>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</si>
  <si>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</si>
  <si>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</si>
  <si>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</si>
  <si>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</si>
  <si>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</si>
  <si>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</si>
  <si>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</si>
  <si>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</si>
  <si>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</si>
  <si>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</si>
  <si>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</si>
  <si>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</si>
  <si>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</si>
  <si>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</si>
  <si>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</si>
  <si>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</si>
  <si>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</si>
  <si>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</si>
  <si>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</si>
  <si>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</si>
  <si>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</si>
  <si>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</si>
  <si>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</si>
  <si>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</si>
  <si>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</si>
  <si>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</si>
  <si>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</si>
  <si>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</si>
  <si>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</si>
  <si>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</si>
  <si>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</si>
  <si>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</si>
  <si>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</si>
  <si>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</si>
  <si>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</si>
  <si>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</si>
  <si>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</si>
  <si>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</si>
  <si>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</si>
  <si>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</si>
  <si>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</si>
  <si>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</si>
  <si>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</si>
  <si>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</si>
  <si>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</si>
  <si>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</si>
  <si>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</si>
  <si>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</si>
  <si>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</si>
  <si>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</si>
  <si>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</si>
  <si>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</si>
  <si>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</si>
  <si>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</si>
  <si>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</si>
  <si>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</si>
  <si>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</si>
  <si>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</si>
  <si>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</si>
  <si>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</si>
  <si>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</si>
  <si>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</si>
  <si>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</si>
  <si>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</si>
  <si>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</si>
  <si>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</si>
  <si>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</si>
  <si>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</si>
  <si>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</si>
  <si>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</si>
  <si>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</si>
  <si>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</si>
  <si>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</si>
  <si>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</si>
  <si>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</si>
  <si>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</si>
  <si>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</si>
  <si>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</si>
  <si>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</si>
  <si>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</si>
  <si>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</si>
  <si>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</si>
  <si>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</si>
  <si>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</si>
  <si>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</si>
  <si>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</si>
  <si>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</si>
  <si>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</si>
  <si>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</si>
  <si>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</si>
  <si>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</si>
  <si>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</si>
  <si>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</si>
  <si>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</si>
  <si>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</si>
  <si>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</si>
  <si>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</si>
  <si>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</si>
  <si>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</si>
  <si>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</si>
  <si>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</si>
  <si>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</si>
  <si>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</si>
  <si>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</si>
  <si>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</si>
  <si>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</si>
  <si>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</si>
  <si>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</si>
  <si>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</si>
  <si>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</si>
  <si>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</si>
  <si>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</si>
  <si>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</si>
  <si>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</si>
  <si>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</si>
  <si>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</si>
  <si>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</si>
  <si>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</si>
  <si>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</si>
  <si>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</si>
  <si>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</si>
  <si>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</si>
  <si>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</si>
  <si>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</si>
  <si>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</si>
  <si>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</si>
  <si>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</si>
  <si>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</si>
  <si>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</si>
  <si>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</si>
  <si>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</si>
  <si>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</si>
  <si>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</si>
  <si>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</si>
  <si>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</si>
  <si>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</si>
  <si>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</si>
  <si>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</si>
  <si>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</si>
  <si>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</si>
  <si>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</si>
  <si>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</si>
  <si>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</si>
  <si>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</si>
  <si>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</si>
  <si>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</si>
  <si>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</si>
  <si>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</si>
  <si>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</si>
  <si>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</si>
  <si>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</si>
  <si>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</si>
  <si>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</si>
  <si>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</si>
  <si>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</si>
  <si>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</si>
  <si>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</si>
  <si>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</si>
  <si>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</si>
  <si>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</si>
  <si>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</si>
  <si>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</si>
  <si>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</si>
  <si>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</si>
  <si>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</si>
  <si>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</si>
  <si>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</si>
  <si>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</si>
  <si>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</si>
  <si>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</si>
  <si>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</si>
  <si>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</si>
  <si>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</si>
  <si>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</si>
  <si>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</si>
  <si>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</si>
  <si>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</si>
  <si>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</si>
  <si>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</si>
  <si>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</si>
  <si>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</si>
  <si>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</si>
  <si>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</si>
  <si>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TOTAL PROGRAM AFTER BUDGET STABILIZATION FACTOR</t>
  </si>
  <si>
    <t>2020-21 School Finance Act as Appropriated per HB20-1418</t>
  </si>
  <si>
    <t xml:space="preserve">Estimated Change </t>
  </si>
  <si>
    <t>2020-21  FUNDED PUPIL COUNTS</t>
  </si>
  <si>
    <t xml:space="preserve">2020-21  FULLY FUNDED TOTAL PROGRAM </t>
  </si>
  <si>
    <t>2020-21  BUDGET STABILIZATION FACTOR</t>
  </si>
  <si>
    <t>2020-21  PER PUPIL FUNDING AFTER BUDGET STABILIZATION FACTOR</t>
  </si>
  <si>
    <t>2020-21 January Supplemental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</si>
</sst>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38" fontId="0" fillId="0" borderId="0" xfId="1" applyNumberFormat="1" applyFont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/>
  </sheetViews>
  <sheetFormatPr defaultColWidth="9.1796875" defaultRowHeight="14.5" x14ac:dyDescent="0.35"/>
  <cols>
    <col min="1" max="1" width="12.81640625" style="7" customWidth="1"/>
    <col min="2" max="2" width="22.26953125" style="7" bestFit="1" customWidth="1"/>
    <col min="3" max="3" width="16.7265625" style="1" bestFit="1" customWidth="1"/>
    <col min="4" max="5" width="16.453125" style="7" customWidth="1"/>
    <col min="6" max="7" width="16.1796875" style="7" customWidth="1"/>
    <col min="8" max="8" width="16.7265625" style="7" bestFit="1" customWidth="1"/>
    <col min="9" max="9" width="17.1796875" style="7" bestFit="1" customWidth="1"/>
    <col min="10" max="10" width="16.26953125" style="7" customWidth="1"/>
    <col min="11" max="11" width="16.26953125" style="15" customWidth="1"/>
    <col min="12" max="12" width="16.1796875" style="1" customWidth="1"/>
    <col min="13" max="13" width="16.81640625" style="7" bestFit="1" customWidth="1"/>
    <col min="14" max="14" width="18.7265625" style="7" bestFit="1" customWidth="1"/>
    <col min="15" max="15" width="18.81640625" style="7" bestFit="1" customWidth="1"/>
    <col min="16" max="16" width="18.54296875" style="7" bestFit="1" customWidth="1"/>
    <col min="17" max="17" width="17.54296875" style="7" bestFit="1" customWidth="1"/>
    <col min="18" max="18" width="16.81640625" style="7" bestFit="1" customWidth="1"/>
    <col min="19" max="19" width="19" style="7" bestFit="1" customWidth="1"/>
    <col min="20" max="20" width="16.1796875" style="15" customWidth="1"/>
    <col min="21" max="21" width="13" style="1" customWidth="1"/>
    <col min="22" max="23" width="15.26953125" style="7" bestFit="1" customWidth="1"/>
    <col min="24" max="24" width="16" style="7" customWidth="1"/>
    <col min="25" max="25" width="15" style="7" customWidth="1"/>
    <col min="26" max="26" width="16.453125" style="7" bestFit="1" customWidth="1"/>
    <col min="27" max="27" width="17.1796875" style="7" bestFit="1" customWidth="1"/>
    <col min="28" max="28" width="16.453125" style="7" bestFit="1" customWidth="1"/>
    <col min="29" max="29" width="17.1796875" style="15" bestFit="1" customWidth="1"/>
    <col min="30" max="16384" width="9.1796875" style="7"/>
  </cols>
  <sheetData>
    <row r="1" spans="1:34" ht="84.75" customHeight="1" x14ac:dyDescent="0.6">
      <c r="A1" s="5"/>
      <c r="B1" s="5"/>
      <c r="C1" s="35" t="s">
        <v>241</v>
      </c>
      <c r="D1" s="35"/>
      <c r="E1" s="35"/>
      <c r="F1" s="35"/>
      <c r="G1" s="35"/>
      <c r="H1" s="35"/>
      <c r="I1" s="35"/>
      <c r="J1" s="35"/>
      <c r="K1" s="35"/>
      <c r="L1" s="36" t="s">
        <v>247</v>
      </c>
      <c r="M1" s="36"/>
      <c r="N1" s="36"/>
      <c r="O1" s="36"/>
      <c r="P1" s="36"/>
      <c r="Q1" s="36"/>
      <c r="R1" s="36"/>
      <c r="S1" s="36"/>
      <c r="T1" s="37"/>
      <c r="U1" s="38" t="s">
        <v>242</v>
      </c>
      <c r="V1" s="38"/>
      <c r="W1" s="38"/>
      <c r="X1" s="38"/>
      <c r="Y1" s="38"/>
      <c r="Z1" s="38"/>
      <c r="AA1" s="38"/>
      <c r="AB1" s="38"/>
      <c r="AC1" s="38"/>
      <c r="AD1" s="6"/>
      <c r="AE1" s="6"/>
      <c r="AF1" s="6"/>
      <c r="AG1" s="6"/>
      <c r="AH1" s="6"/>
    </row>
    <row r="2" spans="1:34" s="10" customFormat="1" ht="75" customHeight="1" x14ac:dyDescent="0.35">
      <c r="A2" s="8" t="s">
        <v>0</v>
      </c>
      <c r="B2" s="8" t="s">
        <v>1</v>
      </c>
      <c r="C2" s="28" t="s">
        <v>243</v>
      </c>
      <c r="D2" s="29" t="s">
        <v>244</v>
      </c>
      <c r="E2" s="29" t="s">
        <v>245</v>
      </c>
      <c r="F2" s="29" t="s">
        <v>240</v>
      </c>
      <c r="G2" s="29" t="s">
        <v>2</v>
      </c>
      <c r="H2" s="29" t="s">
        <v>3</v>
      </c>
      <c r="I2" s="29" t="s">
        <v>4</v>
      </c>
      <c r="J2" s="29" t="s">
        <v>5</v>
      </c>
      <c r="K2" s="30" t="s">
        <v>246</v>
      </c>
      <c r="L2" s="23" t="s">
        <v>243</v>
      </c>
      <c r="M2" s="24" t="s">
        <v>244</v>
      </c>
      <c r="N2" s="24" t="s">
        <v>245</v>
      </c>
      <c r="O2" s="24" t="s">
        <v>240</v>
      </c>
      <c r="P2" s="24" t="s">
        <v>2</v>
      </c>
      <c r="Q2" s="24" t="s">
        <v>3</v>
      </c>
      <c r="R2" s="24" t="s">
        <v>4</v>
      </c>
      <c r="S2" s="24" t="s">
        <v>5</v>
      </c>
      <c r="T2" s="25" t="s">
        <v>246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35">
      <c r="A3" s="8"/>
      <c r="B3" s="8"/>
      <c r="C3" s="31"/>
      <c r="D3" s="32" t="s">
        <v>236</v>
      </c>
      <c r="E3" s="29"/>
      <c r="F3" s="29" t="s">
        <v>13</v>
      </c>
      <c r="G3" s="29"/>
      <c r="H3" s="29"/>
      <c r="I3" s="29"/>
      <c r="J3" s="29"/>
      <c r="K3" s="30"/>
      <c r="L3" s="26"/>
      <c r="M3" s="27" t="s">
        <v>236</v>
      </c>
      <c r="N3" s="24"/>
      <c r="O3" s="24" t="s">
        <v>13</v>
      </c>
      <c r="P3" s="24"/>
      <c r="Q3" s="24"/>
      <c r="R3" s="24"/>
      <c r="S3" s="24"/>
      <c r="T3" s="25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35">
      <c r="A4" s="7" t="s">
        <v>23</v>
      </c>
      <c r="B4" s="7" t="s">
        <v>24</v>
      </c>
      <c r="C4" s="1">
        <v>8953.5</v>
      </c>
      <c r="D4" s="7">
        <v>83626008.150000006</v>
      </c>
      <c r="E4" s="22">
        <v>-11744891.648614241</v>
      </c>
      <c r="F4" s="7">
        <f>D4+E4</f>
        <v>71881116.501385763</v>
      </c>
      <c r="G4" s="7">
        <v>21564202.229599997</v>
      </c>
      <c r="H4" s="7">
        <v>1566175.82</v>
      </c>
      <c r="I4" s="7">
        <f>F4-G4-H4</f>
        <v>48750738.451785766</v>
      </c>
      <c r="J4" s="7">
        <v>0</v>
      </c>
      <c r="K4" s="14">
        <f>F4/C4</f>
        <v>8028.2701179857895</v>
      </c>
      <c r="L4" s="1">
        <v>8980.7999999999993</v>
      </c>
      <c r="M4" s="7">
        <v>83082193.019999996</v>
      </c>
      <c r="N4" s="22">
        <v>-10604110.445837311</v>
      </c>
      <c r="O4" s="7">
        <f>M4+N4</f>
        <v>72478082.574162692</v>
      </c>
      <c r="P4" s="7">
        <v>21684291.110399999</v>
      </c>
      <c r="Q4" s="7">
        <v>1389223.24</v>
      </c>
      <c r="R4" s="7">
        <f>O4-P4-Q4</f>
        <v>49404568.223762691</v>
      </c>
      <c r="S4" s="7">
        <v>0</v>
      </c>
      <c r="T4" s="14">
        <f>O4/L4</f>
        <v>8070.3370049619962</v>
      </c>
      <c r="U4" s="1">
        <f t="shared" ref="U4:AC32" si="0">L4-C4</f>
        <v>27.299999999999272</v>
      </c>
      <c r="V4" s="7">
        <f t="shared" si="0"/>
        <v>-543815.13000001013</v>
      </c>
      <c r="W4" s="7">
        <f t="shared" si="0"/>
        <v>1140781.2027769294</v>
      </c>
      <c r="X4" s="7">
        <f t="shared" si="0"/>
        <v>596966.07277692854</v>
      </c>
      <c r="Y4" s="7">
        <f t="shared" si="0"/>
        <v>120088.88080000132</v>
      </c>
      <c r="Z4" s="7">
        <f t="shared" si="0"/>
        <v>-176952.58000000007</v>
      </c>
      <c r="AA4" s="7">
        <f t="shared" si="0"/>
        <v>653829.77197692543</v>
      </c>
      <c r="AB4" s="7">
        <f t="shared" si="0"/>
        <v>0</v>
      </c>
      <c r="AC4" s="14">
        <f t="shared" si="0"/>
        <v>42.066886976206661</v>
      </c>
    </row>
    <row r="5" spans="1:34" x14ac:dyDescent="0.35">
      <c r="A5" s="7" t="s">
        <v>23</v>
      </c>
      <c r="B5" s="7" t="s">
        <v>25</v>
      </c>
      <c r="C5" s="1">
        <v>41942.300000000003</v>
      </c>
      <c r="D5" s="7">
        <v>385177210.22000003</v>
      </c>
      <c r="E5" s="22">
        <v>-54096383.405446693</v>
      </c>
      <c r="F5" s="7">
        <f t="shared" ref="F5:F68" si="1">D5+E5</f>
        <v>331080826.81455332</v>
      </c>
      <c r="G5" s="7">
        <v>84330798.461999997</v>
      </c>
      <c r="H5" s="7">
        <v>5582763.0700000003</v>
      </c>
      <c r="I5" s="7">
        <f t="shared" ref="I5:I68" si="2">F5-G5-H5</f>
        <v>241167265.28255332</v>
      </c>
      <c r="J5" s="7">
        <v>0</v>
      </c>
      <c r="K5" s="14">
        <f t="shared" ref="K5:K68" si="3">F5/C5</f>
        <v>7893.7212984159978</v>
      </c>
      <c r="L5" s="1">
        <v>41998.6</v>
      </c>
      <c r="M5" s="7">
        <v>383301230.08999997</v>
      </c>
      <c r="N5" s="22">
        <v>-48922259.152706943</v>
      </c>
      <c r="O5" s="7">
        <f t="shared" ref="O5:O68" si="4">M5+N5</f>
        <v>334378970.93729305</v>
      </c>
      <c r="P5" s="7">
        <v>83327295.158999994</v>
      </c>
      <c r="Q5" s="7">
        <v>5418950.1299999999</v>
      </c>
      <c r="R5" s="7">
        <f t="shared" ref="R5:R68" si="5">O5-P5-Q5</f>
        <v>245632725.64829308</v>
      </c>
      <c r="S5" s="7">
        <v>0</v>
      </c>
      <c r="T5" s="14">
        <f t="shared" ref="T5:T68" si="6">O5/L5</f>
        <v>7961.6694589175131</v>
      </c>
      <c r="U5" s="1">
        <f t="shared" si="0"/>
        <v>56.299999999995634</v>
      </c>
      <c r="V5" s="7">
        <f t="shared" si="0"/>
        <v>-1875980.1300000548</v>
      </c>
      <c r="W5" s="7">
        <f t="shared" si="0"/>
        <v>5174124.2527397498</v>
      </c>
      <c r="X5" s="7">
        <f t="shared" si="0"/>
        <v>3298144.1227397323</v>
      </c>
      <c r="Y5" s="7">
        <f t="shared" si="0"/>
        <v>-1003503.3030000031</v>
      </c>
      <c r="Z5" s="7">
        <f t="shared" si="0"/>
        <v>-163812.94000000041</v>
      </c>
      <c r="AA5" s="7">
        <f t="shared" si="0"/>
        <v>4465460.3657397628</v>
      </c>
      <c r="AB5" s="7">
        <f t="shared" si="0"/>
        <v>0</v>
      </c>
      <c r="AC5" s="14">
        <f t="shared" si="0"/>
        <v>67.948160501515304</v>
      </c>
      <c r="AD5" s="7" t="s">
        <v>235</v>
      </c>
    </row>
    <row r="6" spans="1:34" x14ac:dyDescent="0.35">
      <c r="A6" s="7" t="s">
        <v>23</v>
      </c>
      <c r="B6" s="7" t="s">
        <v>26</v>
      </c>
      <c r="C6" s="1">
        <v>7316.3</v>
      </c>
      <c r="D6" s="7">
        <v>72939548.920000002</v>
      </c>
      <c r="E6" s="22">
        <v>-10244027.162310483</v>
      </c>
      <c r="F6" s="7">
        <f t="shared" si="1"/>
        <v>62695521.757689521</v>
      </c>
      <c r="G6" s="7">
        <v>21629164.872975998</v>
      </c>
      <c r="H6" s="7">
        <v>1600694.34</v>
      </c>
      <c r="I6" s="7">
        <f t="shared" si="2"/>
        <v>39465662.54471352</v>
      </c>
      <c r="J6" s="7">
        <v>0</v>
      </c>
      <c r="K6" s="14">
        <f t="shared" si="3"/>
        <v>8569.2934622267421</v>
      </c>
      <c r="L6" s="1">
        <v>7199.6</v>
      </c>
      <c r="M6" s="7">
        <v>68301595.590000004</v>
      </c>
      <c r="N6" s="22">
        <v>-8717604.0609438736</v>
      </c>
      <c r="O6" s="7">
        <f t="shared" si="4"/>
        <v>59583991.529056132</v>
      </c>
      <c r="P6" s="7">
        <v>21274312.225919999</v>
      </c>
      <c r="Q6" s="7">
        <v>1406164.7</v>
      </c>
      <c r="R6" s="7">
        <f t="shared" si="5"/>
        <v>36903514.60313613</v>
      </c>
      <c r="S6" s="7">
        <v>0</v>
      </c>
      <c r="T6" s="14">
        <f t="shared" si="6"/>
        <v>8276.0141575998841</v>
      </c>
      <c r="U6" s="1">
        <f t="shared" si="0"/>
        <v>-116.69999999999982</v>
      </c>
      <c r="V6" s="7">
        <f t="shared" si="0"/>
        <v>-4637953.3299999982</v>
      </c>
      <c r="W6" s="7">
        <f t="shared" si="0"/>
        <v>1526423.1013666093</v>
      </c>
      <c r="X6" s="7">
        <f t="shared" si="0"/>
        <v>-3111530.2286333889</v>
      </c>
      <c r="Y6" s="7">
        <f t="shared" si="0"/>
        <v>-354852.64705599844</v>
      </c>
      <c r="Z6" s="7">
        <f t="shared" si="0"/>
        <v>-194529.64000000013</v>
      </c>
      <c r="AA6" s="7">
        <f t="shared" si="0"/>
        <v>-2562147.9415773898</v>
      </c>
      <c r="AB6" s="7">
        <f t="shared" si="0"/>
        <v>0</v>
      </c>
      <c r="AC6" s="14">
        <f t="shared" si="0"/>
        <v>-293.27930462685799</v>
      </c>
    </row>
    <row r="7" spans="1:34" x14ac:dyDescent="0.35">
      <c r="A7" s="7" t="s">
        <v>23</v>
      </c>
      <c r="B7" s="7" t="s">
        <v>27</v>
      </c>
      <c r="C7" s="1">
        <v>19978.400000000001</v>
      </c>
      <c r="D7" s="7">
        <v>181194493.93000001</v>
      </c>
      <c r="E7" s="22">
        <v>-25447940.725762609</v>
      </c>
      <c r="F7" s="7">
        <f t="shared" si="1"/>
        <v>155746553.2042374</v>
      </c>
      <c r="G7" s="7">
        <v>50196246.226470001</v>
      </c>
      <c r="H7" s="7">
        <v>3004575.61</v>
      </c>
      <c r="I7" s="7">
        <f t="shared" si="2"/>
        <v>102545731.36776741</v>
      </c>
      <c r="J7" s="7">
        <v>0</v>
      </c>
      <c r="K7" s="14">
        <f t="shared" si="3"/>
        <v>7795.7470670442772</v>
      </c>
      <c r="L7" s="1">
        <v>19536.5</v>
      </c>
      <c r="M7" s="7">
        <v>175308416.31</v>
      </c>
      <c r="N7" s="22">
        <v>-22375309.8114365</v>
      </c>
      <c r="O7" s="7">
        <f t="shared" si="4"/>
        <v>152933106.4985635</v>
      </c>
      <c r="P7" s="7">
        <v>54188298.44325</v>
      </c>
      <c r="Q7" s="7">
        <v>2582015.61</v>
      </c>
      <c r="R7" s="7">
        <f t="shared" si="5"/>
        <v>96162792.445313498</v>
      </c>
      <c r="S7" s="7">
        <v>0</v>
      </c>
      <c r="T7" s="14">
        <f t="shared" si="6"/>
        <v>7828.0708672773271</v>
      </c>
      <c r="U7" s="1">
        <f t="shared" si="0"/>
        <v>-441.90000000000146</v>
      </c>
      <c r="V7" s="7">
        <f t="shared" si="0"/>
        <v>-5886077.6200000048</v>
      </c>
      <c r="W7" s="7">
        <f t="shared" si="0"/>
        <v>3072630.914326109</v>
      </c>
      <c r="X7" s="7">
        <f t="shared" si="0"/>
        <v>-2813446.7056739032</v>
      </c>
      <c r="Y7" s="7">
        <f t="shared" si="0"/>
        <v>3992052.2167799994</v>
      </c>
      <c r="Z7" s="7">
        <f t="shared" si="0"/>
        <v>-422560</v>
      </c>
      <c r="AA7" s="7">
        <f t="shared" si="0"/>
        <v>-6382938.9224539101</v>
      </c>
      <c r="AB7" s="7">
        <f t="shared" si="0"/>
        <v>0</v>
      </c>
      <c r="AC7" s="14">
        <f t="shared" si="0"/>
        <v>32.323800233049951</v>
      </c>
    </row>
    <row r="8" spans="1:34" x14ac:dyDescent="0.35">
      <c r="A8" s="7" t="s">
        <v>23</v>
      </c>
      <c r="B8" s="7" t="s">
        <v>28</v>
      </c>
      <c r="C8" s="1">
        <v>1098</v>
      </c>
      <c r="D8" s="7">
        <v>10670351.630000001</v>
      </c>
      <c r="E8" s="22">
        <v>-1498602.2473077278</v>
      </c>
      <c r="F8" s="7">
        <f t="shared" si="1"/>
        <v>9171749.3826922737</v>
      </c>
      <c r="G8" s="7">
        <v>5418874.0171449995</v>
      </c>
      <c r="H8" s="7">
        <v>287984.68</v>
      </c>
      <c r="I8" s="7">
        <f t="shared" si="2"/>
        <v>3464890.6855472741</v>
      </c>
      <c r="J8" s="7">
        <v>0</v>
      </c>
      <c r="K8" s="14">
        <f t="shared" si="3"/>
        <v>8353.1415142916885</v>
      </c>
      <c r="L8" s="1">
        <v>1141.5</v>
      </c>
      <c r="M8" s="7">
        <v>11040742.99</v>
      </c>
      <c r="N8" s="22">
        <v>-1409173.90134226</v>
      </c>
      <c r="O8" s="7">
        <f t="shared" si="4"/>
        <v>9631569.0886577405</v>
      </c>
      <c r="P8" s="7">
        <v>6089783.6197999995</v>
      </c>
      <c r="Q8" s="7">
        <v>367060.54</v>
      </c>
      <c r="R8" s="7">
        <f t="shared" si="5"/>
        <v>3174724.9288577409</v>
      </c>
      <c r="S8" s="7">
        <v>0</v>
      </c>
      <c r="T8" s="14">
        <f t="shared" si="6"/>
        <v>8437.6426532262285</v>
      </c>
      <c r="U8" s="1">
        <f t="shared" si="0"/>
        <v>43.5</v>
      </c>
      <c r="V8" s="7">
        <f t="shared" si="0"/>
        <v>370391.3599999994</v>
      </c>
      <c r="W8" s="7">
        <f t="shared" si="0"/>
        <v>89428.345965467859</v>
      </c>
      <c r="X8" s="7">
        <f t="shared" si="0"/>
        <v>459819.7059654668</v>
      </c>
      <c r="Y8" s="7">
        <f t="shared" si="0"/>
        <v>670909.60265500005</v>
      </c>
      <c r="Z8" s="7">
        <f t="shared" si="0"/>
        <v>79075.859999999986</v>
      </c>
      <c r="AA8" s="7">
        <f t="shared" si="0"/>
        <v>-290165.75668953313</v>
      </c>
      <c r="AB8" s="7">
        <f t="shared" si="0"/>
        <v>0</v>
      </c>
      <c r="AC8" s="14">
        <f t="shared" si="0"/>
        <v>84.501138934539995</v>
      </c>
    </row>
    <row r="9" spans="1:34" x14ac:dyDescent="0.35">
      <c r="A9" s="7" t="s">
        <v>23</v>
      </c>
      <c r="B9" s="7" t="s">
        <v>29</v>
      </c>
      <c r="C9" s="1">
        <v>1045.4000000000001</v>
      </c>
      <c r="D9" s="7">
        <v>10014585.43</v>
      </c>
      <c r="E9" s="22">
        <v>-1406502.8737251863</v>
      </c>
      <c r="F9" s="7">
        <f t="shared" si="1"/>
        <v>8608082.5562748127</v>
      </c>
      <c r="G9" s="7">
        <v>2889281.6910000001</v>
      </c>
      <c r="H9" s="7">
        <v>223266.16</v>
      </c>
      <c r="I9" s="7">
        <f t="shared" si="2"/>
        <v>5495534.7052748129</v>
      </c>
      <c r="J9" s="7">
        <v>0</v>
      </c>
      <c r="K9" s="14">
        <f t="shared" si="3"/>
        <v>8234.2477102303546</v>
      </c>
      <c r="L9" s="1">
        <v>1027.3</v>
      </c>
      <c r="M9" s="7">
        <v>9796146.9700000007</v>
      </c>
      <c r="N9" s="22">
        <v>-1250321.1655538282</v>
      </c>
      <c r="O9" s="7">
        <f t="shared" si="4"/>
        <v>8545825.804446172</v>
      </c>
      <c r="P9" s="7">
        <v>2923339.1669999999</v>
      </c>
      <c r="Q9" s="7">
        <v>193079.9</v>
      </c>
      <c r="R9" s="7">
        <f t="shared" si="5"/>
        <v>5429406.7374461722</v>
      </c>
      <c r="S9" s="7">
        <v>0</v>
      </c>
      <c r="T9" s="14">
        <f t="shared" si="6"/>
        <v>8318.7246222585145</v>
      </c>
      <c r="U9" s="1">
        <f t="shared" si="0"/>
        <v>-18.100000000000136</v>
      </c>
      <c r="V9" s="7">
        <f t="shared" si="0"/>
        <v>-218438.45999999903</v>
      </c>
      <c r="W9" s="7">
        <f t="shared" si="0"/>
        <v>156181.7081713581</v>
      </c>
      <c r="X9" s="7">
        <f t="shared" si="0"/>
        <v>-62256.751828640699</v>
      </c>
      <c r="Y9" s="7">
        <f t="shared" si="0"/>
        <v>34057.475999999791</v>
      </c>
      <c r="Z9" s="7">
        <f t="shared" si="0"/>
        <v>-30186.260000000009</v>
      </c>
      <c r="AA9" s="7">
        <f t="shared" si="0"/>
        <v>-66127.967828640714</v>
      </c>
      <c r="AB9" s="7">
        <f t="shared" si="0"/>
        <v>0</v>
      </c>
      <c r="AC9" s="14">
        <f t="shared" si="0"/>
        <v>84.476912028159859</v>
      </c>
    </row>
    <row r="10" spans="1:34" x14ac:dyDescent="0.35">
      <c r="A10" s="7" t="s">
        <v>23</v>
      </c>
      <c r="B10" s="7" t="s">
        <v>30</v>
      </c>
      <c r="C10" s="1">
        <v>10046.299999999999</v>
      </c>
      <c r="D10" s="7">
        <v>100114316.22</v>
      </c>
      <c r="E10" s="22">
        <v>-14060599.357677259</v>
      </c>
      <c r="F10" s="7">
        <f t="shared" si="1"/>
        <v>86053716.862322748</v>
      </c>
      <c r="G10" s="7">
        <v>23074284.024</v>
      </c>
      <c r="H10" s="7">
        <v>1452025.08</v>
      </c>
      <c r="I10" s="7">
        <f t="shared" si="2"/>
        <v>61527407.758322746</v>
      </c>
      <c r="J10" s="7">
        <v>0</v>
      </c>
      <c r="K10" s="14">
        <f t="shared" si="3"/>
        <v>8565.7124376459742</v>
      </c>
      <c r="L10" s="1">
        <v>9899.7999999999993</v>
      </c>
      <c r="M10" s="7">
        <v>93754631.590000004</v>
      </c>
      <c r="N10" s="22">
        <v>-11966276.190492738</v>
      </c>
      <c r="O10" s="7">
        <f t="shared" si="4"/>
        <v>81788355.399507269</v>
      </c>
      <c r="P10" s="7">
        <v>22969937.34</v>
      </c>
      <c r="Q10" s="7">
        <v>1496986.61</v>
      </c>
      <c r="R10" s="7">
        <f t="shared" si="5"/>
        <v>57321431.449507266</v>
      </c>
      <c r="S10" s="7">
        <v>0</v>
      </c>
      <c r="T10" s="14">
        <f t="shared" si="6"/>
        <v>8261.6169417066285</v>
      </c>
      <c r="U10" s="1">
        <f t="shared" si="0"/>
        <v>-146.5</v>
      </c>
      <c r="V10" s="7">
        <f t="shared" si="0"/>
        <v>-6359684.6299999952</v>
      </c>
      <c r="W10" s="7">
        <f t="shared" si="0"/>
        <v>2094323.1671845205</v>
      </c>
      <c r="X10" s="7">
        <f t="shared" si="0"/>
        <v>-4265361.4628154784</v>
      </c>
      <c r="Y10" s="7">
        <f t="shared" si="0"/>
        <v>-104346.68400000036</v>
      </c>
      <c r="Z10" s="7">
        <f t="shared" si="0"/>
        <v>44961.530000000028</v>
      </c>
      <c r="AA10" s="7">
        <f t="shared" si="0"/>
        <v>-4205976.3088154793</v>
      </c>
      <c r="AB10" s="7">
        <f t="shared" si="0"/>
        <v>0</v>
      </c>
      <c r="AC10" s="14">
        <f t="shared" si="0"/>
        <v>-304.09549593934571</v>
      </c>
    </row>
    <row r="11" spans="1:34" x14ac:dyDescent="0.35">
      <c r="A11" s="7" t="s">
        <v>31</v>
      </c>
      <c r="B11" s="7" t="s">
        <v>31</v>
      </c>
      <c r="C11" s="1">
        <v>2464.5</v>
      </c>
      <c r="D11" s="7">
        <v>22558838.559999999</v>
      </c>
      <c r="E11" s="22">
        <v>-3168286.0448215818</v>
      </c>
      <c r="F11" s="7">
        <f t="shared" si="1"/>
        <v>19390552.515178416</v>
      </c>
      <c r="G11" s="7">
        <v>4002495.1740000001</v>
      </c>
      <c r="H11" s="7">
        <v>506300.5</v>
      </c>
      <c r="I11" s="7">
        <f t="shared" si="2"/>
        <v>14881756.841178415</v>
      </c>
      <c r="J11" s="7">
        <v>0</v>
      </c>
      <c r="K11" s="14">
        <f t="shared" si="3"/>
        <v>7867.9458369561435</v>
      </c>
      <c r="L11" s="1">
        <v>2393.6</v>
      </c>
      <c r="M11" s="7">
        <v>21923572.32</v>
      </c>
      <c r="N11" s="22">
        <v>-2798192.6547439341</v>
      </c>
      <c r="O11" s="7">
        <f t="shared" si="4"/>
        <v>19125379.665256068</v>
      </c>
      <c r="P11" s="7">
        <v>3937298.301</v>
      </c>
      <c r="Q11" s="7">
        <v>499814.02</v>
      </c>
      <c r="R11" s="7">
        <f t="shared" si="5"/>
        <v>14688267.34425607</v>
      </c>
      <c r="S11" s="7">
        <v>0</v>
      </c>
      <c r="T11" s="14">
        <f t="shared" si="6"/>
        <v>7990.2154350167402</v>
      </c>
      <c r="U11" s="1">
        <f t="shared" si="0"/>
        <v>-70.900000000000091</v>
      </c>
      <c r="V11" s="7">
        <f t="shared" si="0"/>
        <v>-635266.23999999836</v>
      </c>
      <c r="W11" s="7">
        <f t="shared" si="0"/>
        <v>370093.39007764775</v>
      </c>
      <c r="X11" s="7">
        <f t="shared" si="0"/>
        <v>-265172.84992234781</v>
      </c>
      <c r="Y11" s="7">
        <f t="shared" si="0"/>
        <v>-65196.873000000138</v>
      </c>
      <c r="Z11" s="7">
        <f t="shared" si="0"/>
        <v>-6486.4799999999814</v>
      </c>
      <c r="AA11" s="7">
        <f t="shared" si="0"/>
        <v>-193489.49692234583</v>
      </c>
      <c r="AB11" s="7">
        <f t="shared" si="0"/>
        <v>0</v>
      </c>
      <c r="AC11" s="14">
        <f t="shared" si="0"/>
        <v>122.26959806059676</v>
      </c>
    </row>
    <row r="12" spans="1:34" x14ac:dyDescent="0.35">
      <c r="A12" s="7" t="s">
        <v>31</v>
      </c>
      <c r="B12" s="7" t="s">
        <v>32</v>
      </c>
      <c r="C12" s="1">
        <v>284.7</v>
      </c>
      <c r="D12" s="7">
        <v>3571755.89</v>
      </c>
      <c r="E12" s="22">
        <v>-501636.83346099936</v>
      </c>
      <c r="F12" s="7">
        <f t="shared" si="1"/>
        <v>3070119.0565390009</v>
      </c>
      <c r="G12" s="7">
        <v>1127004.9750000001</v>
      </c>
      <c r="H12" s="7">
        <v>119354.04</v>
      </c>
      <c r="I12" s="7">
        <f t="shared" si="2"/>
        <v>1823760.0415390008</v>
      </c>
      <c r="J12" s="7">
        <v>0</v>
      </c>
      <c r="K12" s="14">
        <f t="shared" si="3"/>
        <v>10783.698828728489</v>
      </c>
      <c r="L12" s="1">
        <v>278.2</v>
      </c>
      <c r="M12" s="7">
        <v>3459314.19</v>
      </c>
      <c r="N12" s="22">
        <v>-441526.01663730422</v>
      </c>
      <c r="O12" s="7">
        <f t="shared" si="4"/>
        <v>3017788.1733626956</v>
      </c>
      <c r="P12" s="7">
        <v>1150282.3230000001</v>
      </c>
      <c r="Q12" s="7">
        <v>115005.97</v>
      </c>
      <c r="R12" s="7">
        <f t="shared" si="5"/>
        <v>1752499.8803626955</v>
      </c>
      <c r="S12" s="7">
        <v>0</v>
      </c>
      <c r="T12" s="14">
        <f t="shared" si="6"/>
        <v>10847.549149398619</v>
      </c>
      <c r="U12" s="1">
        <f t="shared" si="0"/>
        <v>-6.5</v>
      </c>
      <c r="V12" s="7">
        <f t="shared" si="0"/>
        <v>-112441.70000000019</v>
      </c>
      <c r="W12" s="7">
        <f t="shared" si="0"/>
        <v>60110.816823695146</v>
      </c>
      <c r="X12" s="7">
        <f t="shared" si="0"/>
        <v>-52330.883176305331</v>
      </c>
      <c r="Y12" s="7">
        <f t="shared" si="0"/>
        <v>23277.347999999998</v>
      </c>
      <c r="Z12" s="7">
        <f t="shared" si="0"/>
        <v>-4348.0699999999924</v>
      </c>
      <c r="AA12" s="7">
        <f t="shared" si="0"/>
        <v>-71260.161176305264</v>
      </c>
      <c r="AB12" s="7">
        <f t="shared" si="0"/>
        <v>0</v>
      </c>
      <c r="AC12" s="14">
        <f t="shared" si="0"/>
        <v>63.850320670129804</v>
      </c>
    </row>
    <row r="13" spans="1:34" x14ac:dyDescent="0.35">
      <c r="A13" s="7" t="s">
        <v>33</v>
      </c>
      <c r="B13" s="7" t="s">
        <v>34</v>
      </c>
      <c r="C13" s="1">
        <v>2570.9</v>
      </c>
      <c r="D13" s="7">
        <v>25093758.149999999</v>
      </c>
      <c r="E13" s="22">
        <v>-3524303.9462033738</v>
      </c>
      <c r="F13" s="7">
        <f t="shared" si="1"/>
        <v>21569454.203796625</v>
      </c>
      <c r="G13" s="7">
        <v>14171586.612470001</v>
      </c>
      <c r="H13" s="7">
        <v>933925.58</v>
      </c>
      <c r="I13" s="7">
        <f t="shared" si="2"/>
        <v>6463942.0113266241</v>
      </c>
      <c r="J13" s="7">
        <v>0</v>
      </c>
      <c r="K13" s="14">
        <f t="shared" si="3"/>
        <v>8389.8456586396296</v>
      </c>
      <c r="L13" s="1">
        <v>2515.1999999999998</v>
      </c>
      <c r="M13" s="7">
        <v>24227543.52</v>
      </c>
      <c r="N13" s="22">
        <v>-3092257.6544839749</v>
      </c>
      <c r="O13" s="7">
        <f t="shared" si="4"/>
        <v>21135285.865516026</v>
      </c>
      <c r="P13" s="7">
        <v>13959974.393295001</v>
      </c>
      <c r="Q13" s="7">
        <v>977062.26</v>
      </c>
      <c r="R13" s="7">
        <f t="shared" si="5"/>
        <v>6198249.2122210246</v>
      </c>
      <c r="S13" s="7">
        <v>0</v>
      </c>
      <c r="T13" s="14">
        <f t="shared" si="6"/>
        <v>8403.0239605264105</v>
      </c>
      <c r="U13" s="1">
        <f t="shared" si="0"/>
        <v>-55.700000000000273</v>
      </c>
      <c r="V13" s="7">
        <f t="shared" si="0"/>
        <v>-866214.62999999896</v>
      </c>
      <c r="W13" s="7">
        <f t="shared" si="0"/>
        <v>432046.29171939893</v>
      </c>
      <c r="X13" s="7">
        <f t="shared" si="0"/>
        <v>-434168.33828059956</v>
      </c>
      <c r="Y13" s="7">
        <f t="shared" si="0"/>
        <v>-211612.21917499974</v>
      </c>
      <c r="Z13" s="7">
        <f t="shared" si="0"/>
        <v>43136.680000000051</v>
      </c>
      <c r="AA13" s="7">
        <f t="shared" si="0"/>
        <v>-265692.79910559952</v>
      </c>
      <c r="AB13" s="7">
        <f t="shared" si="0"/>
        <v>0</v>
      </c>
      <c r="AC13" s="14">
        <f t="shared" si="0"/>
        <v>13.178301886780901</v>
      </c>
    </row>
    <row r="14" spans="1:34" x14ac:dyDescent="0.35">
      <c r="A14" s="7" t="s">
        <v>33</v>
      </c>
      <c r="B14" s="7" t="s">
        <v>35</v>
      </c>
      <c r="C14" s="1">
        <v>1318</v>
      </c>
      <c r="D14" s="7">
        <v>15136569.74</v>
      </c>
      <c r="E14" s="22">
        <v>-2125862.2223018669</v>
      </c>
      <c r="F14" s="7">
        <f t="shared" si="1"/>
        <v>13010707.517698133</v>
      </c>
      <c r="G14" s="7">
        <v>5013671.9699729998</v>
      </c>
      <c r="H14" s="7">
        <v>330781.03000000003</v>
      </c>
      <c r="I14" s="7">
        <f t="shared" si="2"/>
        <v>7666254.5177251333</v>
      </c>
      <c r="J14" s="7">
        <v>0</v>
      </c>
      <c r="K14" s="14">
        <f t="shared" si="3"/>
        <v>9871.5535035645935</v>
      </c>
      <c r="L14" s="1">
        <v>1292.9000000000001</v>
      </c>
      <c r="M14" s="7">
        <v>13756140.470000001</v>
      </c>
      <c r="N14" s="22">
        <v>-1755750.8721178963</v>
      </c>
      <c r="O14" s="7">
        <f t="shared" si="4"/>
        <v>12000389.597882105</v>
      </c>
      <c r="P14" s="7">
        <v>4871981.2880640002</v>
      </c>
      <c r="Q14" s="7">
        <v>404493.61</v>
      </c>
      <c r="R14" s="7">
        <f t="shared" si="5"/>
        <v>6723914.6998181045</v>
      </c>
      <c r="S14" s="7">
        <v>0</v>
      </c>
      <c r="T14" s="14">
        <f t="shared" si="6"/>
        <v>9281.7616195236315</v>
      </c>
      <c r="U14" s="1">
        <f t="shared" si="0"/>
        <v>-25.099999999999909</v>
      </c>
      <c r="V14" s="7">
        <f t="shared" si="0"/>
        <v>-1380429.2699999996</v>
      </c>
      <c r="W14" s="7">
        <f t="shared" si="0"/>
        <v>370111.35018397053</v>
      </c>
      <c r="X14" s="7">
        <f t="shared" si="0"/>
        <v>-1010317.9198160283</v>
      </c>
      <c r="Y14" s="7">
        <f t="shared" si="0"/>
        <v>-141690.68190899957</v>
      </c>
      <c r="Z14" s="7">
        <f t="shared" si="0"/>
        <v>73712.579999999958</v>
      </c>
      <c r="AA14" s="7">
        <f t="shared" si="0"/>
        <v>-942339.81790702883</v>
      </c>
      <c r="AB14" s="7">
        <f t="shared" si="0"/>
        <v>0</v>
      </c>
      <c r="AC14" s="14">
        <f t="shared" si="0"/>
        <v>-589.79188404096203</v>
      </c>
    </row>
    <row r="15" spans="1:34" x14ac:dyDescent="0.35">
      <c r="A15" s="7" t="s">
        <v>33</v>
      </c>
      <c r="B15" s="7" t="s">
        <v>36</v>
      </c>
      <c r="C15" s="1">
        <v>54877.7</v>
      </c>
      <c r="D15" s="7">
        <v>510835569.98000002</v>
      </c>
      <c r="E15" s="22">
        <v>-71744527.239797443</v>
      </c>
      <c r="F15" s="7">
        <f t="shared" si="1"/>
        <v>439091042.74020255</v>
      </c>
      <c r="G15" s="7">
        <v>135072788.37775201</v>
      </c>
      <c r="H15" s="7">
        <v>10101071.029999999</v>
      </c>
      <c r="I15" s="7">
        <f t="shared" si="2"/>
        <v>293917183.33245057</v>
      </c>
      <c r="J15" s="7">
        <v>0</v>
      </c>
      <c r="K15" s="14">
        <f t="shared" si="3"/>
        <v>8001.2654090860688</v>
      </c>
      <c r="L15" s="1">
        <v>53976.4</v>
      </c>
      <c r="M15" s="7">
        <v>501795456.67000002</v>
      </c>
      <c r="N15" s="22">
        <v>-64046148.161581732</v>
      </c>
      <c r="O15" s="7">
        <f t="shared" si="4"/>
        <v>437749308.50841826</v>
      </c>
      <c r="P15" s="7">
        <v>132834093.44954401</v>
      </c>
      <c r="Q15" s="7">
        <v>10027284.640000001</v>
      </c>
      <c r="R15" s="7">
        <f t="shared" si="5"/>
        <v>294887930.41887426</v>
      </c>
      <c r="S15" s="7">
        <v>0</v>
      </c>
      <c r="T15" s="14">
        <f t="shared" si="6"/>
        <v>8110.0130521564652</v>
      </c>
      <c r="U15" s="1">
        <f t="shared" si="0"/>
        <v>-901.29999999999563</v>
      </c>
      <c r="V15" s="7">
        <f t="shared" si="0"/>
        <v>-9040113.3100000024</v>
      </c>
      <c r="W15" s="7">
        <f t="shared" si="0"/>
        <v>7698379.0782157108</v>
      </c>
      <c r="X15" s="7">
        <f t="shared" si="0"/>
        <v>-1341734.2317842841</v>
      </c>
      <c r="Y15" s="7">
        <f t="shared" si="0"/>
        <v>-2238694.9282079935</v>
      </c>
      <c r="Z15" s="7">
        <f t="shared" si="0"/>
        <v>-73786.389999998733</v>
      </c>
      <c r="AA15" s="7">
        <f t="shared" si="0"/>
        <v>970747.08642369509</v>
      </c>
      <c r="AB15" s="7">
        <f t="shared" si="0"/>
        <v>0</v>
      </c>
      <c r="AC15" s="14">
        <f t="shared" si="0"/>
        <v>108.74764307039641</v>
      </c>
    </row>
    <row r="16" spans="1:34" x14ac:dyDescent="0.35">
      <c r="A16" s="7" t="s">
        <v>33</v>
      </c>
      <c r="B16" s="7" t="s">
        <v>37</v>
      </c>
      <c r="C16" s="1">
        <v>14642.6</v>
      </c>
      <c r="D16" s="7">
        <v>131806992.81999999</v>
      </c>
      <c r="E16" s="22">
        <v>-18511691.320047483</v>
      </c>
      <c r="F16" s="7">
        <f t="shared" si="1"/>
        <v>113295301.49995251</v>
      </c>
      <c r="G16" s="7">
        <v>50790609.020367004</v>
      </c>
      <c r="H16" s="7">
        <v>3389254.78</v>
      </c>
      <c r="I16" s="7">
        <f t="shared" si="2"/>
        <v>59115437.699585505</v>
      </c>
      <c r="J16" s="7">
        <v>0</v>
      </c>
      <c r="K16" s="14">
        <f t="shared" si="3"/>
        <v>7737.3759783066198</v>
      </c>
      <c r="L16" s="1">
        <v>14514</v>
      </c>
      <c r="M16" s="7">
        <v>130443040.03</v>
      </c>
      <c r="N16" s="22">
        <v>-16648963.551502768</v>
      </c>
      <c r="O16" s="7">
        <f t="shared" si="4"/>
        <v>113794076.47849724</v>
      </c>
      <c r="P16" s="7">
        <v>49793524.639128</v>
      </c>
      <c r="Q16" s="7">
        <v>3582466.56</v>
      </c>
      <c r="R16" s="7">
        <f t="shared" si="5"/>
        <v>60418085.279369235</v>
      </c>
      <c r="S16" s="7">
        <v>0</v>
      </c>
      <c r="T16" s="14">
        <f t="shared" si="6"/>
        <v>7840.2974010264043</v>
      </c>
      <c r="U16" s="1">
        <f t="shared" si="0"/>
        <v>-128.60000000000036</v>
      </c>
      <c r="V16" s="7">
        <f t="shared" si="0"/>
        <v>-1363952.7899999917</v>
      </c>
      <c r="W16" s="7">
        <f t="shared" si="0"/>
        <v>1862727.7685447149</v>
      </c>
      <c r="X16" s="7">
        <f t="shared" si="0"/>
        <v>498774.97854472697</v>
      </c>
      <c r="Y16" s="7">
        <f t="shared" si="0"/>
        <v>-997084.38123900443</v>
      </c>
      <c r="Z16" s="7">
        <f t="shared" si="0"/>
        <v>193211.78000000026</v>
      </c>
      <c r="AA16" s="7">
        <f t="shared" si="0"/>
        <v>1302647.5797837302</v>
      </c>
      <c r="AB16" s="7">
        <f t="shared" si="0"/>
        <v>0</v>
      </c>
      <c r="AC16" s="14">
        <f t="shared" si="0"/>
        <v>102.92142271978446</v>
      </c>
    </row>
    <row r="17" spans="1:29" x14ac:dyDescent="0.35">
      <c r="A17" s="7" t="s">
        <v>33</v>
      </c>
      <c r="B17" s="7" t="s">
        <v>38</v>
      </c>
      <c r="C17" s="1">
        <v>255</v>
      </c>
      <c r="D17" s="7">
        <v>3601155.34</v>
      </c>
      <c r="E17" s="22">
        <v>-505765.85220071365</v>
      </c>
      <c r="F17" s="7">
        <f t="shared" si="1"/>
        <v>3095389.4877992864</v>
      </c>
      <c r="G17" s="7">
        <v>1291660.8030000001</v>
      </c>
      <c r="H17" s="7">
        <v>75974.91</v>
      </c>
      <c r="I17" s="7">
        <f t="shared" si="2"/>
        <v>1727753.7747992864</v>
      </c>
      <c r="J17" s="7">
        <v>0</v>
      </c>
      <c r="K17" s="14">
        <f t="shared" si="3"/>
        <v>12138.782305095241</v>
      </c>
      <c r="L17" s="1">
        <v>229.5</v>
      </c>
      <c r="M17" s="7">
        <v>3429428.1</v>
      </c>
      <c r="N17" s="22">
        <v>-437711.53620973602</v>
      </c>
      <c r="O17" s="7">
        <f t="shared" si="4"/>
        <v>2991716.5637902641</v>
      </c>
      <c r="P17" s="7">
        <v>1244754.675</v>
      </c>
      <c r="Q17" s="7">
        <v>84218.08</v>
      </c>
      <c r="R17" s="7">
        <f t="shared" si="5"/>
        <v>1662743.808790264</v>
      </c>
      <c r="S17" s="7">
        <v>0</v>
      </c>
      <c r="T17" s="14">
        <f t="shared" si="6"/>
        <v>13035.80202087261</v>
      </c>
      <c r="U17" s="1">
        <f t="shared" si="0"/>
        <v>-25.5</v>
      </c>
      <c r="V17" s="7">
        <f t="shared" si="0"/>
        <v>-171727.23999999976</v>
      </c>
      <c r="W17" s="7">
        <f t="shared" si="0"/>
        <v>68054.31599097763</v>
      </c>
      <c r="X17" s="7">
        <f t="shared" si="0"/>
        <v>-103672.9240090223</v>
      </c>
      <c r="Y17" s="7">
        <f t="shared" si="0"/>
        <v>-46906.128000000026</v>
      </c>
      <c r="Z17" s="7">
        <f t="shared" si="0"/>
        <v>8243.1699999999983</v>
      </c>
      <c r="AA17" s="7">
        <f t="shared" si="0"/>
        <v>-65009.966009022435</v>
      </c>
      <c r="AB17" s="7">
        <f t="shared" si="0"/>
        <v>0</v>
      </c>
      <c r="AC17" s="14">
        <f t="shared" si="0"/>
        <v>897.01971577736913</v>
      </c>
    </row>
    <row r="18" spans="1:29" x14ac:dyDescent="0.35">
      <c r="A18" s="7" t="s">
        <v>33</v>
      </c>
      <c r="B18" s="7" t="s">
        <v>39</v>
      </c>
      <c r="C18" s="1">
        <v>40126.9</v>
      </c>
      <c r="D18" s="7">
        <v>406754564.81</v>
      </c>
      <c r="E18" s="22">
        <v>-57126824.500622645</v>
      </c>
      <c r="F18" s="7">
        <f t="shared" si="1"/>
        <v>349627740.30937737</v>
      </c>
      <c r="G18" s="7">
        <v>83875936.15053001</v>
      </c>
      <c r="H18" s="7">
        <v>5035821.2699999996</v>
      </c>
      <c r="I18" s="7">
        <f t="shared" si="2"/>
        <v>260715982.88884735</v>
      </c>
      <c r="J18" s="7">
        <v>0</v>
      </c>
      <c r="K18" s="14">
        <f t="shared" si="3"/>
        <v>8713.0513523192021</v>
      </c>
      <c r="L18" s="1">
        <v>39520.800000000003</v>
      </c>
      <c r="M18" s="7">
        <v>389337229.82999998</v>
      </c>
      <c r="N18" s="22">
        <v>-49692657.785282724</v>
      </c>
      <c r="O18" s="7">
        <f t="shared" si="4"/>
        <v>339644572.04471725</v>
      </c>
      <c r="P18" s="7">
        <v>86480316.20205</v>
      </c>
      <c r="Q18" s="7">
        <v>5620528.3200000003</v>
      </c>
      <c r="R18" s="7">
        <f t="shared" si="5"/>
        <v>247543727.52266726</v>
      </c>
      <c r="S18" s="7">
        <v>0</v>
      </c>
      <c r="T18" s="14">
        <f t="shared" si="6"/>
        <v>8594.0712749923387</v>
      </c>
      <c r="U18" s="1">
        <f t="shared" si="0"/>
        <v>-606.09999999999854</v>
      </c>
      <c r="V18" s="7">
        <f t="shared" si="0"/>
        <v>-17417334.980000019</v>
      </c>
      <c r="W18" s="7">
        <f t="shared" si="0"/>
        <v>7434166.7153399214</v>
      </c>
      <c r="X18" s="7">
        <f t="shared" si="0"/>
        <v>-9983168.26466012</v>
      </c>
      <c r="Y18" s="7">
        <f t="shared" si="0"/>
        <v>2604380.05151999</v>
      </c>
      <c r="Z18" s="7">
        <f t="shared" si="0"/>
        <v>584707.05000000075</v>
      </c>
      <c r="AA18" s="7">
        <f t="shared" si="0"/>
        <v>-13172255.366180092</v>
      </c>
      <c r="AB18" s="7">
        <f t="shared" si="0"/>
        <v>0</v>
      </c>
      <c r="AC18" s="14">
        <f t="shared" si="0"/>
        <v>-118.98007732686347</v>
      </c>
    </row>
    <row r="19" spans="1:29" x14ac:dyDescent="0.35">
      <c r="A19" s="7" t="s">
        <v>33</v>
      </c>
      <c r="B19" s="7" t="s">
        <v>40</v>
      </c>
      <c r="C19" s="1">
        <v>2138</v>
      </c>
      <c r="D19" s="7">
        <v>19373824.02</v>
      </c>
      <c r="E19" s="22">
        <v>-2720965.2710682442</v>
      </c>
      <c r="F19" s="7">
        <f t="shared" si="1"/>
        <v>16652858.748931754</v>
      </c>
      <c r="G19" s="7">
        <v>1701563.1237899999</v>
      </c>
      <c r="H19" s="7">
        <v>127684.04</v>
      </c>
      <c r="I19" s="7">
        <f t="shared" si="2"/>
        <v>14823611.585141756</v>
      </c>
      <c r="J19" s="7">
        <v>0</v>
      </c>
      <c r="K19" s="14">
        <f t="shared" si="3"/>
        <v>7788.9891248511476</v>
      </c>
      <c r="L19" s="1">
        <v>5001.3</v>
      </c>
      <c r="M19" s="7">
        <v>44406551.770000003</v>
      </c>
      <c r="N19" s="22">
        <v>-5667784.6644529076</v>
      </c>
      <c r="O19" s="7">
        <f t="shared" si="4"/>
        <v>38738767.105547093</v>
      </c>
      <c r="P19" s="7">
        <v>1676124.42597</v>
      </c>
      <c r="Q19" s="7">
        <v>130380.62</v>
      </c>
      <c r="R19" s="7">
        <f t="shared" si="5"/>
        <v>36932262.059577093</v>
      </c>
      <c r="S19" s="7">
        <v>0</v>
      </c>
      <c r="T19" s="14">
        <f t="shared" si="6"/>
        <v>7745.7395288319221</v>
      </c>
      <c r="U19" s="1">
        <f t="shared" si="0"/>
        <v>2863.3</v>
      </c>
      <c r="V19" s="7">
        <f t="shared" si="0"/>
        <v>25032727.750000004</v>
      </c>
      <c r="W19" s="7">
        <f t="shared" si="0"/>
        <v>-2946819.3933846634</v>
      </c>
      <c r="X19" s="7">
        <f t="shared" si="0"/>
        <v>22085908.356615338</v>
      </c>
      <c r="Y19" s="7">
        <f t="shared" si="0"/>
        <v>-25438.697819999885</v>
      </c>
      <c r="Z19" s="7">
        <f t="shared" si="0"/>
        <v>2696.5800000000017</v>
      </c>
      <c r="AA19" s="7">
        <f t="shared" si="0"/>
        <v>22108650.474435337</v>
      </c>
      <c r="AB19" s="7">
        <f t="shared" si="0"/>
        <v>0</v>
      </c>
      <c r="AC19" s="14">
        <f t="shared" si="0"/>
        <v>-43.249596019225464</v>
      </c>
    </row>
    <row r="20" spans="1:29" x14ac:dyDescent="0.35">
      <c r="A20" s="7" t="s">
        <v>41</v>
      </c>
      <c r="B20" s="7" t="s">
        <v>41</v>
      </c>
      <c r="C20" s="1">
        <v>1731.8</v>
      </c>
      <c r="D20" s="7">
        <v>16416305.039999999</v>
      </c>
      <c r="E20" s="22">
        <v>-2305595.211714047</v>
      </c>
      <c r="F20" s="7">
        <f t="shared" si="1"/>
        <v>14110709.828285951</v>
      </c>
      <c r="G20" s="7">
        <v>6896745.6272399994</v>
      </c>
      <c r="H20" s="7">
        <v>575759.32999999996</v>
      </c>
      <c r="I20" s="7">
        <f t="shared" si="2"/>
        <v>6638204.8710459517</v>
      </c>
      <c r="J20" s="7">
        <v>0</v>
      </c>
      <c r="K20" s="14">
        <f t="shared" si="3"/>
        <v>8148.0019796084716</v>
      </c>
      <c r="L20" s="1">
        <v>1667.5</v>
      </c>
      <c r="M20" s="7">
        <v>15781259.99</v>
      </c>
      <c r="N20" s="22">
        <v>-2014224.9238431747</v>
      </c>
      <c r="O20" s="7">
        <f t="shared" si="4"/>
        <v>13767035.066156825</v>
      </c>
      <c r="P20" s="7">
        <v>6820767.4088399997</v>
      </c>
      <c r="Q20" s="7">
        <v>830441.18</v>
      </c>
      <c r="R20" s="7">
        <f t="shared" si="5"/>
        <v>6115826.4773168257</v>
      </c>
      <c r="S20" s="7">
        <v>0</v>
      </c>
      <c r="T20" s="14">
        <f t="shared" si="6"/>
        <v>8256.092993197497</v>
      </c>
      <c r="U20" s="1">
        <f t="shared" si="0"/>
        <v>-64.299999999999955</v>
      </c>
      <c r="V20" s="7">
        <f t="shared" si="0"/>
        <v>-635045.04999999888</v>
      </c>
      <c r="W20" s="7">
        <f t="shared" si="0"/>
        <v>291370.2878708723</v>
      </c>
      <c r="X20" s="7">
        <f t="shared" si="0"/>
        <v>-343674.76212912612</v>
      </c>
      <c r="Y20" s="7">
        <f t="shared" si="0"/>
        <v>-75978.218399999663</v>
      </c>
      <c r="Z20" s="7">
        <f t="shared" si="0"/>
        <v>254681.85000000009</v>
      </c>
      <c r="AA20" s="7">
        <f t="shared" si="0"/>
        <v>-522378.39372912608</v>
      </c>
      <c r="AB20" s="7">
        <f t="shared" si="0"/>
        <v>0</v>
      </c>
      <c r="AC20" s="14">
        <f t="shared" si="0"/>
        <v>108.09101358902535</v>
      </c>
    </row>
    <row r="21" spans="1:29" x14ac:dyDescent="0.35">
      <c r="A21" s="7" t="s">
        <v>42</v>
      </c>
      <c r="B21" s="7" t="s">
        <v>43</v>
      </c>
      <c r="C21" s="1">
        <v>145.80000000000001</v>
      </c>
      <c r="D21" s="7">
        <v>2361938.84</v>
      </c>
      <c r="E21" s="22">
        <v>-331723.54354993335</v>
      </c>
      <c r="F21" s="7">
        <f t="shared" si="1"/>
        <v>2030215.2964500664</v>
      </c>
      <c r="G21" s="7">
        <v>524399.34944299993</v>
      </c>
      <c r="H21" s="7">
        <v>68131.87</v>
      </c>
      <c r="I21" s="7">
        <f t="shared" si="2"/>
        <v>1437684.0770070665</v>
      </c>
      <c r="J21" s="7">
        <v>0</v>
      </c>
      <c r="K21" s="14">
        <f t="shared" si="3"/>
        <v>13924.65909773708</v>
      </c>
      <c r="L21" s="1">
        <v>144.1</v>
      </c>
      <c r="M21" s="7">
        <v>2312704.14</v>
      </c>
      <c r="N21" s="22">
        <v>-295179.61957505869</v>
      </c>
      <c r="O21" s="7">
        <f t="shared" si="4"/>
        <v>2017524.5204249416</v>
      </c>
      <c r="P21" s="7">
        <v>547866.296584</v>
      </c>
      <c r="Q21" s="7">
        <v>68658.679999999993</v>
      </c>
      <c r="R21" s="7">
        <f t="shared" si="5"/>
        <v>1400999.5438409417</v>
      </c>
      <c r="S21" s="7">
        <v>0</v>
      </c>
      <c r="T21" s="14">
        <f t="shared" si="6"/>
        <v>14000.86412508634</v>
      </c>
      <c r="U21" s="1">
        <f t="shared" si="0"/>
        <v>-1.7000000000000171</v>
      </c>
      <c r="V21" s="7">
        <f t="shared" si="0"/>
        <v>-49234.699999999721</v>
      </c>
      <c r="W21" s="7">
        <f t="shared" si="0"/>
        <v>36543.923974874662</v>
      </c>
      <c r="X21" s="7">
        <f t="shared" si="0"/>
        <v>-12690.776025124826</v>
      </c>
      <c r="Y21" s="7">
        <f t="shared" si="0"/>
        <v>23466.94714100007</v>
      </c>
      <c r="Z21" s="7">
        <f t="shared" si="0"/>
        <v>526.80999999999767</v>
      </c>
      <c r="AA21" s="7">
        <f t="shared" si="0"/>
        <v>-36684.533166124718</v>
      </c>
      <c r="AB21" s="7">
        <f t="shared" si="0"/>
        <v>0</v>
      </c>
      <c r="AC21" s="14">
        <f t="shared" si="0"/>
        <v>76.20502734926049</v>
      </c>
    </row>
    <row r="22" spans="1:29" x14ac:dyDescent="0.35">
      <c r="A22" s="7" t="s">
        <v>42</v>
      </c>
      <c r="B22" s="7" t="s">
        <v>44</v>
      </c>
      <c r="C22" s="1">
        <v>56.5</v>
      </c>
      <c r="D22" s="7">
        <v>1086559.97</v>
      </c>
      <c r="E22" s="22">
        <v>-152602.39487314975</v>
      </c>
      <c r="F22" s="7">
        <f t="shared" si="1"/>
        <v>933957.57512685028</v>
      </c>
      <c r="G22" s="7">
        <v>360398.88833399996</v>
      </c>
      <c r="H22" s="7">
        <v>40051.4</v>
      </c>
      <c r="I22" s="7">
        <f t="shared" si="2"/>
        <v>533507.28679285024</v>
      </c>
      <c r="J22" s="7">
        <v>0</v>
      </c>
      <c r="K22" s="14">
        <f t="shared" si="3"/>
        <v>16530.22256861682</v>
      </c>
      <c r="L22" s="1">
        <v>56.5</v>
      </c>
      <c r="M22" s="7">
        <v>1059424.46</v>
      </c>
      <c r="N22" s="22">
        <v>-135218.55375383727</v>
      </c>
      <c r="O22" s="7">
        <f t="shared" si="4"/>
        <v>924205.90624616272</v>
      </c>
      <c r="P22" s="7">
        <v>427423.96450799995</v>
      </c>
      <c r="Q22" s="7">
        <v>39715.86</v>
      </c>
      <c r="R22" s="7">
        <f t="shared" si="5"/>
        <v>457066.08173816279</v>
      </c>
      <c r="S22" s="7">
        <v>0</v>
      </c>
      <c r="T22" s="14">
        <f t="shared" si="6"/>
        <v>16357.626659224119</v>
      </c>
      <c r="U22" s="1">
        <f t="shared" si="0"/>
        <v>0</v>
      </c>
      <c r="V22" s="7">
        <f t="shared" si="0"/>
        <v>-27135.510000000009</v>
      </c>
      <c r="W22" s="7">
        <f t="shared" si="0"/>
        <v>17383.841119312478</v>
      </c>
      <c r="X22" s="7">
        <f t="shared" si="0"/>
        <v>-9751.6688806875609</v>
      </c>
      <c r="Y22" s="7">
        <f t="shared" si="0"/>
        <v>67025.076173999987</v>
      </c>
      <c r="Z22" s="7">
        <f t="shared" si="0"/>
        <v>-335.54000000000087</v>
      </c>
      <c r="AA22" s="7">
        <f t="shared" si="0"/>
        <v>-76441.205054687453</v>
      </c>
      <c r="AB22" s="7">
        <f t="shared" si="0"/>
        <v>0</v>
      </c>
      <c r="AC22" s="14">
        <f t="shared" si="0"/>
        <v>-172.59590939270129</v>
      </c>
    </row>
    <row r="23" spans="1:29" x14ac:dyDescent="0.35">
      <c r="A23" s="7" t="s">
        <v>42</v>
      </c>
      <c r="B23" s="7" t="s">
        <v>45</v>
      </c>
      <c r="C23" s="1">
        <v>290.5</v>
      </c>
      <c r="D23" s="7">
        <v>3543420.17</v>
      </c>
      <c r="E23" s="22">
        <v>-497657.21075093851</v>
      </c>
      <c r="F23" s="7">
        <f t="shared" si="1"/>
        <v>3045762.9592490615</v>
      </c>
      <c r="G23" s="7">
        <v>820589.022</v>
      </c>
      <c r="H23" s="7">
        <v>94255.7</v>
      </c>
      <c r="I23" s="7">
        <f t="shared" si="2"/>
        <v>2130918.2372490615</v>
      </c>
      <c r="J23" s="7">
        <v>0</v>
      </c>
      <c r="K23" s="14">
        <f t="shared" si="3"/>
        <v>10484.554076588853</v>
      </c>
      <c r="L23" s="1">
        <v>289.5</v>
      </c>
      <c r="M23" s="7">
        <v>3501463.04</v>
      </c>
      <c r="N23" s="22">
        <v>-446905.64185323269</v>
      </c>
      <c r="O23" s="7">
        <f t="shared" si="4"/>
        <v>3054557.3981467672</v>
      </c>
      <c r="P23" s="7">
        <v>856780.848</v>
      </c>
      <c r="Q23" s="7">
        <v>97879.78</v>
      </c>
      <c r="R23" s="7">
        <f t="shared" si="5"/>
        <v>2099896.7701467671</v>
      </c>
      <c r="S23" s="7">
        <v>0</v>
      </c>
      <c r="T23" s="14">
        <f t="shared" si="6"/>
        <v>10551.148180127002</v>
      </c>
      <c r="U23" s="1">
        <f t="shared" si="0"/>
        <v>-1</v>
      </c>
      <c r="V23" s="7">
        <f t="shared" si="0"/>
        <v>-41957.129999999888</v>
      </c>
      <c r="W23" s="7">
        <f t="shared" si="0"/>
        <v>50751.568897705816</v>
      </c>
      <c r="X23" s="7">
        <f t="shared" si="0"/>
        <v>8794.4388977056369</v>
      </c>
      <c r="Y23" s="7">
        <f t="shared" si="0"/>
        <v>36191.826000000001</v>
      </c>
      <c r="Z23" s="7">
        <f t="shared" si="0"/>
        <v>3624.0800000000017</v>
      </c>
      <c r="AA23" s="7">
        <f t="shared" si="0"/>
        <v>-31021.467102294322</v>
      </c>
      <c r="AB23" s="7">
        <f t="shared" si="0"/>
        <v>0</v>
      </c>
      <c r="AC23" s="14">
        <f t="shared" si="0"/>
        <v>66.594103538149284</v>
      </c>
    </row>
    <row r="24" spans="1:29" x14ac:dyDescent="0.35">
      <c r="A24" s="7" t="s">
        <v>42</v>
      </c>
      <c r="B24" s="7" t="s">
        <v>46</v>
      </c>
      <c r="C24" s="1">
        <v>81.5</v>
      </c>
      <c r="D24" s="7">
        <v>1489346.99</v>
      </c>
      <c r="E24" s="22">
        <v>-209171.99579063916</v>
      </c>
      <c r="F24" s="7">
        <f t="shared" si="1"/>
        <v>1280174.9942093608</v>
      </c>
      <c r="G24" s="7">
        <v>200296.44899999999</v>
      </c>
      <c r="H24" s="7">
        <v>22526.81</v>
      </c>
      <c r="I24" s="7">
        <f t="shared" si="2"/>
        <v>1057351.7352093607</v>
      </c>
      <c r="J24" s="7">
        <v>0</v>
      </c>
      <c r="K24" s="14">
        <f t="shared" si="3"/>
        <v>15707.668640605654</v>
      </c>
      <c r="L24" s="1">
        <v>135.1</v>
      </c>
      <c r="M24" s="7">
        <v>2212963.7200000002</v>
      </c>
      <c r="N24" s="22">
        <v>-282449.35342356708</v>
      </c>
      <c r="O24" s="7">
        <f t="shared" si="4"/>
        <v>1930514.3665764332</v>
      </c>
      <c r="P24" s="7">
        <v>211492.43100000001</v>
      </c>
      <c r="Q24" s="7">
        <v>21870.69</v>
      </c>
      <c r="R24" s="7">
        <f t="shared" si="5"/>
        <v>1697151.2455764331</v>
      </c>
      <c r="S24" s="7">
        <v>0</v>
      </c>
      <c r="T24" s="14">
        <f t="shared" si="6"/>
        <v>14289.521588278558</v>
      </c>
      <c r="U24" s="1">
        <f t="shared" si="0"/>
        <v>53.599999999999994</v>
      </c>
      <c r="V24" s="7">
        <f t="shared" si="0"/>
        <v>723616.73000000021</v>
      </c>
      <c r="W24" s="7">
        <f t="shared" si="0"/>
        <v>-73277.357632927917</v>
      </c>
      <c r="X24" s="7">
        <f t="shared" si="0"/>
        <v>650339.37236707238</v>
      </c>
      <c r="Y24" s="7">
        <f t="shared" si="0"/>
        <v>11195.982000000018</v>
      </c>
      <c r="Z24" s="7">
        <f t="shared" si="0"/>
        <v>-656.12000000000262</v>
      </c>
      <c r="AA24" s="7">
        <f t="shared" si="0"/>
        <v>639799.51036707242</v>
      </c>
      <c r="AB24" s="7">
        <f t="shared" si="0"/>
        <v>0</v>
      </c>
      <c r="AC24" s="14">
        <f t="shared" si="0"/>
        <v>-1418.1470523270964</v>
      </c>
    </row>
    <row r="25" spans="1:29" x14ac:dyDescent="0.35">
      <c r="A25" s="7" t="s">
        <v>42</v>
      </c>
      <c r="B25" s="7" t="s">
        <v>47</v>
      </c>
      <c r="C25" s="1">
        <v>50</v>
      </c>
      <c r="D25" s="7">
        <v>945535.13</v>
      </c>
      <c r="E25" s="22">
        <v>-132796.09893478313</v>
      </c>
      <c r="F25" s="7">
        <f t="shared" si="1"/>
        <v>812739.03106521687</v>
      </c>
      <c r="G25" s="7">
        <v>163147.88999200001</v>
      </c>
      <c r="H25" s="7">
        <v>19024.060000000001</v>
      </c>
      <c r="I25" s="7">
        <f t="shared" si="2"/>
        <v>630567.08107321686</v>
      </c>
      <c r="J25" s="7">
        <v>0</v>
      </c>
      <c r="K25" s="14">
        <f t="shared" si="3"/>
        <v>16254.780621304337</v>
      </c>
      <c r="L25" s="1">
        <v>50</v>
      </c>
      <c r="M25" s="7">
        <v>948339.17</v>
      </c>
      <c r="N25" s="22">
        <v>-121040.29676218201</v>
      </c>
      <c r="O25" s="7">
        <f t="shared" si="4"/>
        <v>827298.87323781801</v>
      </c>
      <c r="P25" s="7">
        <v>188417.20817999999</v>
      </c>
      <c r="Q25" s="7">
        <v>19813.87</v>
      </c>
      <c r="R25" s="7">
        <f t="shared" si="5"/>
        <v>619067.79505781806</v>
      </c>
      <c r="S25" s="7">
        <v>0</v>
      </c>
      <c r="T25" s="14">
        <f t="shared" si="6"/>
        <v>16545.977464756361</v>
      </c>
      <c r="U25" s="1">
        <f t="shared" si="0"/>
        <v>0</v>
      </c>
      <c r="V25" s="7">
        <f t="shared" si="0"/>
        <v>2804.0400000000373</v>
      </c>
      <c r="W25" s="7">
        <f t="shared" si="0"/>
        <v>11755.802172601121</v>
      </c>
      <c r="X25" s="7">
        <f t="shared" si="0"/>
        <v>14559.842172601144</v>
      </c>
      <c r="Y25" s="7">
        <f t="shared" si="0"/>
        <v>25269.318187999976</v>
      </c>
      <c r="Z25" s="7">
        <f t="shared" si="0"/>
        <v>789.80999999999767</v>
      </c>
      <c r="AA25" s="7">
        <f t="shared" si="0"/>
        <v>-11499.2860153988</v>
      </c>
      <c r="AB25" s="7">
        <f t="shared" si="0"/>
        <v>0</v>
      </c>
      <c r="AC25" s="14">
        <f t="shared" si="0"/>
        <v>291.19684345202404</v>
      </c>
    </row>
    <row r="26" spans="1:29" x14ac:dyDescent="0.35">
      <c r="A26" s="7" t="s">
        <v>48</v>
      </c>
      <c r="B26" s="7" t="s">
        <v>49</v>
      </c>
      <c r="C26" s="1">
        <v>2471.4</v>
      </c>
      <c r="D26" s="7">
        <v>22845389.870000001</v>
      </c>
      <c r="E26" s="22">
        <v>-3208530.8701118408</v>
      </c>
      <c r="F26" s="7">
        <f t="shared" si="1"/>
        <v>19636858.999888159</v>
      </c>
      <c r="G26" s="7">
        <v>1291439.40359</v>
      </c>
      <c r="H26" s="7">
        <v>114462.77</v>
      </c>
      <c r="I26" s="7">
        <f t="shared" si="2"/>
        <v>18230956.826298159</v>
      </c>
      <c r="J26" s="7">
        <v>0</v>
      </c>
      <c r="K26" s="14">
        <f t="shared" si="3"/>
        <v>7945.6417414777688</v>
      </c>
      <c r="L26" s="1">
        <v>2320.3000000000002</v>
      </c>
      <c r="M26" s="7">
        <v>21336209.789999999</v>
      </c>
      <c r="N26" s="22">
        <v>-2723225.2409881717</v>
      </c>
      <c r="O26" s="7">
        <f t="shared" si="4"/>
        <v>18612984.549011827</v>
      </c>
      <c r="P26" s="7">
        <v>1334255.15928</v>
      </c>
      <c r="Q26" s="7">
        <v>109791.27</v>
      </c>
      <c r="R26" s="7">
        <f t="shared" si="5"/>
        <v>17168938.119731829</v>
      </c>
      <c r="S26" s="7">
        <v>0</v>
      </c>
      <c r="T26" s="14">
        <f t="shared" si="6"/>
        <v>8021.800865841411</v>
      </c>
      <c r="U26" s="1">
        <f t="shared" si="0"/>
        <v>-151.09999999999991</v>
      </c>
      <c r="V26" s="7">
        <f t="shared" si="0"/>
        <v>-1509180.0800000019</v>
      </c>
      <c r="W26" s="7">
        <f t="shared" si="0"/>
        <v>485305.62912366912</v>
      </c>
      <c r="X26" s="7">
        <f t="shared" si="0"/>
        <v>-1023874.4508763328</v>
      </c>
      <c r="Y26" s="7">
        <f t="shared" si="0"/>
        <v>42815.75569000002</v>
      </c>
      <c r="Z26" s="7">
        <f t="shared" si="0"/>
        <v>-4671.5</v>
      </c>
      <c r="AA26" s="7">
        <f t="shared" si="0"/>
        <v>-1062018.70656633</v>
      </c>
      <c r="AB26" s="7">
        <f t="shared" si="0"/>
        <v>0</v>
      </c>
      <c r="AC26" s="14">
        <f t="shared" si="0"/>
        <v>76.15912436364215</v>
      </c>
    </row>
    <row r="27" spans="1:29" x14ac:dyDescent="0.35">
      <c r="A27" s="7" t="s">
        <v>48</v>
      </c>
      <c r="B27" s="7" t="s">
        <v>50</v>
      </c>
      <c r="C27" s="1">
        <v>237.4</v>
      </c>
      <c r="D27" s="7">
        <v>3104524.38</v>
      </c>
      <c r="E27" s="22">
        <v>-436016.29768311861</v>
      </c>
      <c r="F27" s="7">
        <f t="shared" si="1"/>
        <v>2668508.082316881</v>
      </c>
      <c r="G27" s="7">
        <v>456209.05024499993</v>
      </c>
      <c r="H27" s="7">
        <v>17778.060000000001</v>
      </c>
      <c r="I27" s="7">
        <f t="shared" si="2"/>
        <v>2194520.9720718809</v>
      </c>
      <c r="J27" s="7">
        <v>0</v>
      </c>
      <c r="K27" s="14">
        <f t="shared" si="3"/>
        <v>11240.55637033227</v>
      </c>
      <c r="L27" s="1">
        <v>235.8</v>
      </c>
      <c r="M27" s="7">
        <v>3050853.76</v>
      </c>
      <c r="N27" s="22">
        <v>-389392.58882285625</v>
      </c>
      <c r="O27" s="7">
        <f t="shared" si="4"/>
        <v>2661461.1711771437</v>
      </c>
      <c r="P27" s="7">
        <v>461452.98809999996</v>
      </c>
      <c r="Q27" s="7">
        <v>54972.95</v>
      </c>
      <c r="R27" s="7">
        <f t="shared" si="5"/>
        <v>2145035.2330771433</v>
      </c>
      <c r="S27" s="7">
        <v>0</v>
      </c>
      <c r="T27" s="14">
        <f t="shared" si="6"/>
        <v>11286.943049945477</v>
      </c>
      <c r="U27" s="1">
        <f t="shared" si="0"/>
        <v>-1.5999999999999943</v>
      </c>
      <c r="V27" s="7">
        <f t="shared" si="0"/>
        <v>-53670.620000000112</v>
      </c>
      <c r="W27" s="7">
        <f t="shared" si="0"/>
        <v>46623.708860262355</v>
      </c>
      <c r="X27" s="7">
        <f t="shared" si="0"/>
        <v>-7046.911139737349</v>
      </c>
      <c r="Y27" s="7">
        <f t="shared" si="0"/>
        <v>5243.9378550000256</v>
      </c>
      <c r="Z27" s="7">
        <f t="shared" si="0"/>
        <v>37194.89</v>
      </c>
      <c r="AA27" s="7">
        <f t="shared" si="0"/>
        <v>-49485.738994737621</v>
      </c>
      <c r="AB27" s="7">
        <f t="shared" si="0"/>
        <v>0</v>
      </c>
      <c r="AC27" s="14">
        <f t="shared" si="0"/>
        <v>46.386679613207889</v>
      </c>
    </row>
    <row r="28" spans="1:29" x14ac:dyDescent="0.35">
      <c r="A28" s="7" t="s">
        <v>51</v>
      </c>
      <c r="B28" s="7" t="s">
        <v>52</v>
      </c>
      <c r="C28" s="1">
        <v>31517.5</v>
      </c>
      <c r="D28" s="7">
        <v>287737035.81</v>
      </c>
      <c r="E28" s="22">
        <v>-40411355.075327553</v>
      </c>
      <c r="F28" s="7">
        <f t="shared" si="1"/>
        <v>247325680.73467246</v>
      </c>
      <c r="G28" s="7">
        <v>107152144.98406</v>
      </c>
      <c r="H28" s="7">
        <v>5455740.75</v>
      </c>
      <c r="I28" s="7">
        <f t="shared" si="2"/>
        <v>134717795.00061244</v>
      </c>
      <c r="J28" s="7">
        <v>0</v>
      </c>
      <c r="K28" s="14">
        <f t="shared" si="3"/>
        <v>7847.249329251129</v>
      </c>
      <c r="L28" s="1">
        <v>30736.7</v>
      </c>
      <c r="M28" s="7">
        <v>280181605.94999999</v>
      </c>
      <c r="N28" s="22">
        <v>-35760691.748599544</v>
      </c>
      <c r="O28" s="7">
        <f t="shared" si="4"/>
        <v>244420914.20140046</v>
      </c>
      <c r="P28" s="7">
        <v>102407932.24141499</v>
      </c>
      <c r="Q28" s="7">
        <v>6876301.1399999997</v>
      </c>
      <c r="R28" s="7">
        <f t="shared" si="5"/>
        <v>135136680.81998548</v>
      </c>
      <c r="S28" s="7">
        <v>0</v>
      </c>
      <c r="T28" s="14">
        <f t="shared" si="6"/>
        <v>7952.0870555850324</v>
      </c>
      <c r="U28" s="1">
        <f t="shared" si="0"/>
        <v>-780.79999999999927</v>
      </c>
      <c r="V28" s="7">
        <f t="shared" si="0"/>
        <v>-7555429.8600000143</v>
      </c>
      <c r="W28" s="7">
        <f t="shared" si="0"/>
        <v>4650663.3267280087</v>
      </c>
      <c r="X28" s="7">
        <f t="shared" si="0"/>
        <v>-2904766.5332719982</v>
      </c>
      <c r="Y28" s="7">
        <f t="shared" si="0"/>
        <v>-4744212.7426450104</v>
      </c>
      <c r="Z28" s="7">
        <f t="shared" si="0"/>
        <v>1420560.3899999997</v>
      </c>
      <c r="AA28" s="7">
        <f t="shared" si="0"/>
        <v>418885.81937304139</v>
      </c>
      <c r="AB28" s="7">
        <f t="shared" si="0"/>
        <v>0</v>
      </c>
      <c r="AC28" s="14">
        <f t="shared" si="0"/>
        <v>104.83772633390345</v>
      </c>
    </row>
    <row r="29" spans="1:29" x14ac:dyDescent="0.35">
      <c r="A29" s="7" t="s">
        <v>51</v>
      </c>
      <c r="B29" s="7" t="s">
        <v>51</v>
      </c>
      <c r="C29" s="1">
        <v>30142.7</v>
      </c>
      <c r="D29" s="7">
        <v>279208894.81</v>
      </c>
      <c r="E29" s="22">
        <v>-39213616.546071872</v>
      </c>
      <c r="F29" s="7">
        <f t="shared" si="1"/>
        <v>239995278.26392812</v>
      </c>
      <c r="G29" s="7">
        <v>183777760.107777</v>
      </c>
      <c r="H29" s="7">
        <v>11331521.210000001</v>
      </c>
      <c r="I29" s="7">
        <f t="shared" si="2"/>
        <v>44885996.946151115</v>
      </c>
      <c r="J29" s="7">
        <v>0</v>
      </c>
      <c r="K29" s="14">
        <f t="shared" si="3"/>
        <v>7961.9701706857086</v>
      </c>
      <c r="L29" s="1">
        <v>30410.2</v>
      </c>
      <c r="M29" s="7">
        <v>280003796.11000001</v>
      </c>
      <c r="N29" s="22">
        <v>-35737997.172142439</v>
      </c>
      <c r="O29" s="7">
        <f t="shared" si="4"/>
        <v>244265798.93785757</v>
      </c>
      <c r="P29" s="7">
        <v>184226397.98149276</v>
      </c>
      <c r="Q29" s="7">
        <v>10765860.060000001</v>
      </c>
      <c r="R29" s="7">
        <f t="shared" si="5"/>
        <v>49273540.896364808</v>
      </c>
      <c r="S29" s="7">
        <v>0</v>
      </c>
      <c r="T29" s="14">
        <f t="shared" si="6"/>
        <v>8032.3641060518366</v>
      </c>
      <c r="U29" s="1">
        <f t="shared" si="0"/>
        <v>267.5</v>
      </c>
      <c r="V29" s="7">
        <f t="shared" si="0"/>
        <v>794901.30000001192</v>
      </c>
      <c r="W29" s="7">
        <f t="shared" si="0"/>
        <v>3475619.3739294335</v>
      </c>
      <c r="X29" s="7">
        <f t="shared" si="0"/>
        <v>4270520.6739294529</v>
      </c>
      <c r="Y29" s="7">
        <f t="shared" si="0"/>
        <v>448637.87371575832</v>
      </c>
      <c r="Z29" s="7">
        <f t="shared" si="0"/>
        <v>-565661.15000000037</v>
      </c>
      <c r="AA29" s="7">
        <f t="shared" si="0"/>
        <v>4387543.9502136931</v>
      </c>
      <c r="AB29" s="7">
        <f t="shared" si="0"/>
        <v>0</v>
      </c>
      <c r="AC29" s="14">
        <f t="shared" si="0"/>
        <v>70.393935366128062</v>
      </c>
    </row>
    <row r="30" spans="1:29" x14ac:dyDescent="0.35">
      <c r="A30" s="7" t="s">
        <v>53</v>
      </c>
      <c r="B30" s="7" t="s">
        <v>54</v>
      </c>
      <c r="C30" s="1">
        <v>1051.9000000000001</v>
      </c>
      <c r="D30" s="7">
        <v>9884470.0800000001</v>
      </c>
      <c r="E30" s="22">
        <v>-1388228.7659281192</v>
      </c>
      <c r="F30" s="7">
        <f t="shared" si="1"/>
        <v>8496241.3140718807</v>
      </c>
      <c r="G30" s="7">
        <v>3708339.8669960001</v>
      </c>
      <c r="H30" s="7">
        <v>372537.84</v>
      </c>
      <c r="I30" s="7">
        <f t="shared" si="2"/>
        <v>4415363.6070758812</v>
      </c>
      <c r="J30" s="7">
        <v>0</v>
      </c>
      <c r="K30" s="14">
        <f t="shared" si="3"/>
        <v>8077.0427931094973</v>
      </c>
      <c r="L30" s="1">
        <v>1008.9</v>
      </c>
      <c r="M30" s="7">
        <v>9466525.9900000002</v>
      </c>
      <c r="N30" s="22">
        <v>-1208250.3300338304</v>
      </c>
      <c r="O30" s="7">
        <f t="shared" si="4"/>
        <v>8258275.6599661699</v>
      </c>
      <c r="P30" s="7">
        <v>3729778.6332199997</v>
      </c>
      <c r="Q30" s="7">
        <v>448482.27</v>
      </c>
      <c r="R30" s="7">
        <f t="shared" si="5"/>
        <v>4080014.7567461706</v>
      </c>
      <c r="S30" s="7">
        <v>0</v>
      </c>
      <c r="T30" s="14">
        <f t="shared" si="6"/>
        <v>8185.4253741363564</v>
      </c>
      <c r="U30" s="1">
        <f t="shared" si="0"/>
        <v>-43.000000000000114</v>
      </c>
      <c r="V30" s="7">
        <f t="shared" si="0"/>
        <v>-417944.08999999985</v>
      </c>
      <c r="W30" s="7">
        <f t="shared" si="0"/>
        <v>179978.43589428882</v>
      </c>
      <c r="X30" s="7">
        <f t="shared" si="0"/>
        <v>-237965.6541057108</v>
      </c>
      <c r="Y30" s="7">
        <f t="shared" si="0"/>
        <v>21438.766223999672</v>
      </c>
      <c r="Z30" s="7">
        <f t="shared" si="0"/>
        <v>75944.429999999993</v>
      </c>
      <c r="AA30" s="7">
        <f t="shared" si="0"/>
        <v>-335348.85032971064</v>
      </c>
      <c r="AB30" s="7">
        <f t="shared" si="0"/>
        <v>0</v>
      </c>
      <c r="AC30" s="14">
        <f t="shared" si="0"/>
        <v>108.38258102685904</v>
      </c>
    </row>
    <row r="31" spans="1:29" x14ac:dyDescent="0.35">
      <c r="A31" s="7" t="s">
        <v>53</v>
      </c>
      <c r="B31" s="7" t="s">
        <v>55</v>
      </c>
      <c r="C31" s="1">
        <v>1376.5</v>
      </c>
      <c r="D31" s="7">
        <v>12719897.220000001</v>
      </c>
      <c r="E31" s="22">
        <v>-1786451.5828908365</v>
      </c>
      <c r="F31" s="7">
        <f t="shared" si="1"/>
        <v>10933445.637109164</v>
      </c>
      <c r="G31" s="7">
        <v>4141659.636926</v>
      </c>
      <c r="H31" s="7">
        <v>485584.79</v>
      </c>
      <c r="I31" s="7">
        <f t="shared" si="2"/>
        <v>6306201.2101831641</v>
      </c>
      <c r="J31" s="7">
        <v>0</v>
      </c>
      <c r="K31" s="14">
        <f t="shared" si="3"/>
        <v>7942.9318104679724</v>
      </c>
      <c r="L31" s="1">
        <v>1347</v>
      </c>
      <c r="M31" s="7">
        <v>12347477.789999999</v>
      </c>
      <c r="N31" s="22">
        <v>-1575957.6565481853</v>
      </c>
      <c r="O31" s="7">
        <f t="shared" si="4"/>
        <v>10771520.133451814</v>
      </c>
      <c r="P31" s="7">
        <v>4193247.1860229997</v>
      </c>
      <c r="Q31" s="7">
        <v>493364.78</v>
      </c>
      <c r="R31" s="7">
        <f t="shared" si="5"/>
        <v>6084908.1674288139</v>
      </c>
      <c r="S31" s="7">
        <v>0</v>
      </c>
      <c r="T31" s="14">
        <f t="shared" si="6"/>
        <v>7996.6741896449994</v>
      </c>
      <c r="U31" s="1">
        <f t="shared" si="0"/>
        <v>-29.5</v>
      </c>
      <c r="V31" s="7">
        <f t="shared" si="0"/>
        <v>-372419.43000000156</v>
      </c>
      <c r="W31" s="7">
        <f t="shared" si="0"/>
        <v>210493.92634265125</v>
      </c>
      <c r="X31" s="7">
        <f t="shared" si="0"/>
        <v>-161925.50365735032</v>
      </c>
      <c r="Y31" s="7">
        <f t="shared" si="0"/>
        <v>51587.54909699969</v>
      </c>
      <c r="Z31" s="7">
        <f t="shared" si="0"/>
        <v>7779.9900000000489</v>
      </c>
      <c r="AA31" s="7">
        <f t="shared" si="0"/>
        <v>-221293.04275435023</v>
      </c>
      <c r="AB31" s="7">
        <f t="shared" si="0"/>
        <v>0</v>
      </c>
      <c r="AC31" s="14">
        <f t="shared" si="0"/>
        <v>53.742379177027033</v>
      </c>
    </row>
    <row r="32" spans="1:29" x14ac:dyDescent="0.35">
      <c r="A32" s="7" t="s">
        <v>56</v>
      </c>
      <c r="B32" s="7" t="s">
        <v>57</v>
      </c>
      <c r="C32" s="1">
        <v>102.8</v>
      </c>
      <c r="D32" s="7">
        <v>1760239.31</v>
      </c>
      <c r="E32" s="22">
        <v>-247217.58731444954</v>
      </c>
      <c r="F32" s="7">
        <f t="shared" si="1"/>
        <v>1513021.7226855506</v>
      </c>
      <c r="G32" s="7">
        <v>350807.45147600002</v>
      </c>
      <c r="H32" s="7">
        <v>37075.4</v>
      </c>
      <c r="I32" s="7">
        <f t="shared" si="2"/>
        <v>1125138.8712095506</v>
      </c>
      <c r="J32" s="7">
        <v>0</v>
      </c>
      <c r="K32" s="14">
        <f t="shared" si="3"/>
        <v>14718.11014285555</v>
      </c>
      <c r="L32" s="1">
        <v>104.5</v>
      </c>
      <c r="M32" s="7">
        <v>1755830.38</v>
      </c>
      <c r="N32" s="22">
        <v>-224103.60869018495</v>
      </c>
      <c r="O32" s="7">
        <f t="shared" si="4"/>
        <v>1531726.7713098149</v>
      </c>
      <c r="P32" s="7">
        <v>343790.20598600002</v>
      </c>
      <c r="Q32" s="7">
        <v>41412.980000000003</v>
      </c>
      <c r="R32" s="7">
        <f t="shared" si="5"/>
        <v>1146523.5853238148</v>
      </c>
      <c r="S32" s="7">
        <v>0</v>
      </c>
      <c r="T32" s="14">
        <f t="shared" si="6"/>
        <v>14657.672452725501</v>
      </c>
      <c r="U32" s="1">
        <f t="shared" si="0"/>
        <v>1.7000000000000028</v>
      </c>
      <c r="V32" s="7">
        <f t="shared" si="0"/>
        <v>-4408.9300000001676</v>
      </c>
      <c r="W32" s="7">
        <f t="shared" si="0"/>
        <v>23113.978624264593</v>
      </c>
      <c r="X32" s="7">
        <f t="shared" ref="X32:AC63" si="7">O32-F32</f>
        <v>18705.048624264309</v>
      </c>
      <c r="Y32" s="7">
        <f t="shared" si="7"/>
        <v>-7017.2454900000012</v>
      </c>
      <c r="Z32" s="7">
        <f t="shared" si="7"/>
        <v>4337.5800000000017</v>
      </c>
      <c r="AA32" s="7">
        <f t="shared" si="7"/>
        <v>21384.714114264119</v>
      </c>
      <c r="AB32" s="7">
        <f t="shared" si="7"/>
        <v>0</v>
      </c>
      <c r="AC32" s="14">
        <f t="shared" si="7"/>
        <v>-60.437690130049305</v>
      </c>
    </row>
    <row r="33" spans="1:29" x14ac:dyDescent="0.35">
      <c r="A33" s="7" t="s">
        <v>56</v>
      </c>
      <c r="B33" s="7" t="s">
        <v>56</v>
      </c>
      <c r="C33" s="1">
        <v>186.5</v>
      </c>
      <c r="D33" s="7">
        <v>2809673.97</v>
      </c>
      <c r="E33" s="22">
        <v>-394605.90162800712</v>
      </c>
      <c r="F33" s="7">
        <f t="shared" si="1"/>
        <v>2415068.068371993</v>
      </c>
      <c r="G33" s="7">
        <v>576855.31027999998</v>
      </c>
      <c r="H33" s="7">
        <v>64278.53</v>
      </c>
      <c r="I33" s="7">
        <f t="shared" si="2"/>
        <v>1773934.2280919931</v>
      </c>
      <c r="J33" s="7">
        <v>0</v>
      </c>
      <c r="K33" s="14">
        <f t="shared" si="3"/>
        <v>12949.426640064306</v>
      </c>
      <c r="L33" s="1">
        <v>175</v>
      </c>
      <c r="M33" s="7">
        <v>2697077.98</v>
      </c>
      <c r="N33" s="22">
        <v>-344238.78019289911</v>
      </c>
      <c r="O33" s="7">
        <f t="shared" si="4"/>
        <v>2352839.1998071009</v>
      </c>
      <c r="P33" s="7">
        <v>523995.48836600001</v>
      </c>
      <c r="Q33" s="7">
        <v>29533.71</v>
      </c>
      <c r="R33" s="7">
        <f t="shared" si="5"/>
        <v>1799310.0014411011</v>
      </c>
      <c r="S33" s="7">
        <v>0</v>
      </c>
      <c r="T33" s="14">
        <f t="shared" si="6"/>
        <v>13444.795427469147</v>
      </c>
      <c r="U33" s="1">
        <f t="shared" ref="U33:AC64" si="8">L33-C33</f>
        <v>-11.5</v>
      </c>
      <c r="V33" s="7">
        <f t="shared" si="8"/>
        <v>-112595.99000000022</v>
      </c>
      <c r="W33" s="7">
        <f t="shared" si="8"/>
        <v>50367.121435108013</v>
      </c>
      <c r="X33" s="7">
        <f t="shared" si="7"/>
        <v>-62228.868564892095</v>
      </c>
      <c r="Y33" s="7">
        <f t="shared" si="7"/>
        <v>-52859.821913999971</v>
      </c>
      <c r="Z33" s="7">
        <f t="shared" si="7"/>
        <v>-34744.82</v>
      </c>
      <c r="AA33" s="7">
        <f t="shared" si="7"/>
        <v>25375.773349107942</v>
      </c>
      <c r="AB33" s="7">
        <f t="shared" si="7"/>
        <v>0</v>
      </c>
      <c r="AC33" s="14">
        <f t="shared" si="7"/>
        <v>495.36878740484099</v>
      </c>
    </row>
    <row r="34" spans="1:29" x14ac:dyDescent="0.35">
      <c r="A34" s="7" t="s">
        <v>58</v>
      </c>
      <c r="B34" s="7" t="s">
        <v>58</v>
      </c>
      <c r="C34" s="1">
        <v>715</v>
      </c>
      <c r="D34" s="7">
        <v>7229408.6399999997</v>
      </c>
      <c r="E34" s="22">
        <v>-1015337.4893616231</v>
      </c>
      <c r="F34" s="7">
        <f t="shared" si="1"/>
        <v>6214071.1506383764</v>
      </c>
      <c r="G34" s="7">
        <v>4086173.1866899999</v>
      </c>
      <c r="H34" s="7">
        <v>353591.59</v>
      </c>
      <c r="I34" s="7">
        <f t="shared" si="2"/>
        <v>1774306.3739483764</v>
      </c>
      <c r="J34" s="7">
        <v>0</v>
      </c>
      <c r="K34" s="14">
        <f t="shared" si="3"/>
        <v>8691.0086022914347</v>
      </c>
      <c r="L34" s="1">
        <v>718.2</v>
      </c>
      <c r="M34" s="7">
        <v>7261673.3600000003</v>
      </c>
      <c r="N34" s="22">
        <v>-926836.22725868353</v>
      </c>
      <c r="O34" s="7">
        <f t="shared" si="4"/>
        <v>6334837.1327413172</v>
      </c>
      <c r="P34" s="7">
        <v>4366050.0013199998</v>
      </c>
      <c r="Q34" s="7">
        <v>341802.92</v>
      </c>
      <c r="R34" s="7">
        <f t="shared" si="5"/>
        <v>1626984.2114213174</v>
      </c>
      <c r="S34" s="7">
        <v>0</v>
      </c>
      <c r="T34" s="14">
        <f t="shared" si="6"/>
        <v>8820.4359965766034</v>
      </c>
      <c r="U34" s="1">
        <f t="shared" si="8"/>
        <v>3.2000000000000455</v>
      </c>
      <c r="V34" s="7">
        <f t="shared" si="8"/>
        <v>32264.720000000671</v>
      </c>
      <c r="W34" s="7">
        <f t="shared" si="8"/>
        <v>88501.262102939538</v>
      </c>
      <c r="X34" s="7">
        <f t="shared" si="7"/>
        <v>120765.98210294079</v>
      </c>
      <c r="Y34" s="7">
        <f t="shared" si="7"/>
        <v>279876.81462999992</v>
      </c>
      <c r="Z34" s="7">
        <f t="shared" si="7"/>
        <v>-11788.670000000042</v>
      </c>
      <c r="AA34" s="7">
        <f t="shared" si="7"/>
        <v>-147322.16252705897</v>
      </c>
      <c r="AB34" s="7">
        <f t="shared" si="7"/>
        <v>0</v>
      </c>
      <c r="AC34" s="14">
        <f t="shared" si="7"/>
        <v>129.4273942851687</v>
      </c>
    </row>
    <row r="35" spans="1:29" x14ac:dyDescent="0.35">
      <c r="A35" s="7" t="s">
        <v>59</v>
      </c>
      <c r="B35" s="7" t="s">
        <v>60</v>
      </c>
      <c r="C35" s="1">
        <v>1106</v>
      </c>
      <c r="D35" s="7">
        <v>10161450.380000001</v>
      </c>
      <c r="E35" s="22">
        <v>-1427129.3864918267</v>
      </c>
      <c r="F35" s="7">
        <f t="shared" si="1"/>
        <v>8734320.993508175</v>
      </c>
      <c r="G35" s="7">
        <v>568563.49591800012</v>
      </c>
      <c r="H35" s="7">
        <v>147345.20000000001</v>
      </c>
      <c r="I35" s="7">
        <f t="shared" si="2"/>
        <v>8018412.2975901747</v>
      </c>
      <c r="J35" s="7">
        <v>0</v>
      </c>
      <c r="K35" s="14">
        <f t="shared" si="3"/>
        <v>7897.216088162907</v>
      </c>
      <c r="L35" s="1">
        <v>1063.5</v>
      </c>
      <c r="M35" s="7">
        <v>9696836.0899999999</v>
      </c>
      <c r="N35" s="22">
        <v>-1237645.7232994358</v>
      </c>
      <c r="O35" s="7">
        <f t="shared" si="4"/>
        <v>8459190.3667005636</v>
      </c>
      <c r="P35" s="7">
        <v>582494.2550280001</v>
      </c>
      <c r="Q35" s="7">
        <v>75471.23</v>
      </c>
      <c r="R35" s="7">
        <f t="shared" si="5"/>
        <v>7801224.881672563</v>
      </c>
      <c r="S35" s="7">
        <v>0</v>
      </c>
      <c r="T35" s="14">
        <f t="shared" si="6"/>
        <v>7954.1047171608498</v>
      </c>
      <c r="U35" s="1">
        <f t="shared" si="8"/>
        <v>-42.5</v>
      </c>
      <c r="V35" s="7">
        <f t="shared" si="8"/>
        <v>-464614.29000000097</v>
      </c>
      <c r="W35" s="7">
        <f t="shared" si="8"/>
        <v>189483.66319239093</v>
      </c>
      <c r="X35" s="7">
        <f t="shared" si="7"/>
        <v>-275130.62680761144</v>
      </c>
      <c r="Y35" s="7">
        <f t="shared" si="7"/>
        <v>13930.759109999985</v>
      </c>
      <c r="Z35" s="7">
        <f t="shared" si="7"/>
        <v>-71873.970000000016</v>
      </c>
      <c r="AA35" s="7">
        <f t="shared" si="7"/>
        <v>-217187.41591761168</v>
      </c>
      <c r="AB35" s="7">
        <f t="shared" si="7"/>
        <v>0</v>
      </c>
      <c r="AC35" s="14">
        <f t="shared" si="7"/>
        <v>56.88862899794276</v>
      </c>
    </row>
    <row r="36" spans="1:29" x14ac:dyDescent="0.35">
      <c r="A36" s="7" t="s">
        <v>59</v>
      </c>
      <c r="B36" s="7" t="s">
        <v>61</v>
      </c>
      <c r="C36" s="1">
        <v>355.2</v>
      </c>
      <c r="D36" s="7">
        <v>4030482.79</v>
      </c>
      <c r="E36" s="22">
        <v>-566062.93553131202</v>
      </c>
      <c r="F36" s="7">
        <f t="shared" si="1"/>
        <v>3464419.8544686879</v>
      </c>
      <c r="G36" s="7">
        <v>244485.70199999999</v>
      </c>
      <c r="H36" s="7">
        <v>50339.06</v>
      </c>
      <c r="I36" s="7">
        <f t="shared" si="2"/>
        <v>3169595.0924686878</v>
      </c>
      <c r="J36" s="7">
        <v>0</v>
      </c>
      <c r="K36" s="14">
        <f t="shared" si="3"/>
        <v>9753.4342749681527</v>
      </c>
      <c r="L36" s="1">
        <v>352.8</v>
      </c>
      <c r="M36" s="7">
        <v>4008345.66</v>
      </c>
      <c r="N36" s="22">
        <v>-511601.08488591091</v>
      </c>
      <c r="O36" s="7">
        <f t="shared" si="4"/>
        <v>3496744.5751140891</v>
      </c>
      <c r="P36" s="7">
        <v>247151.89799999999</v>
      </c>
      <c r="Q36" s="7">
        <v>54708.38</v>
      </c>
      <c r="R36" s="7">
        <f t="shared" si="5"/>
        <v>3194884.2971140891</v>
      </c>
      <c r="S36" s="7">
        <v>0</v>
      </c>
      <c r="T36" s="14">
        <f t="shared" si="6"/>
        <v>9911.4075258335852</v>
      </c>
      <c r="U36" s="1">
        <f t="shared" si="8"/>
        <v>-2.3999999999999773</v>
      </c>
      <c r="V36" s="7">
        <f t="shared" si="8"/>
        <v>-22137.129999999888</v>
      </c>
      <c r="W36" s="7">
        <f t="shared" si="8"/>
        <v>54461.850645401108</v>
      </c>
      <c r="X36" s="7">
        <f t="shared" si="7"/>
        <v>32324.720645401161</v>
      </c>
      <c r="Y36" s="7">
        <f t="shared" si="7"/>
        <v>2666.1959999999963</v>
      </c>
      <c r="Z36" s="7">
        <f t="shared" si="7"/>
        <v>4369.32</v>
      </c>
      <c r="AA36" s="7">
        <f t="shared" si="7"/>
        <v>25289.204645401333</v>
      </c>
      <c r="AB36" s="7">
        <f t="shared" si="7"/>
        <v>0</v>
      </c>
      <c r="AC36" s="14">
        <f t="shared" si="7"/>
        <v>157.97325086543242</v>
      </c>
    </row>
    <row r="37" spans="1:29" x14ac:dyDescent="0.35">
      <c r="A37" s="7" t="s">
        <v>59</v>
      </c>
      <c r="B37" s="7" t="s">
        <v>62</v>
      </c>
      <c r="C37" s="1">
        <v>172</v>
      </c>
      <c r="D37" s="7">
        <v>2764031.22</v>
      </c>
      <c r="E37" s="22">
        <v>-388195.58544583037</v>
      </c>
      <c r="F37" s="7">
        <f t="shared" si="1"/>
        <v>2375835.6345541701</v>
      </c>
      <c r="G37" s="7">
        <v>537245.64062399999</v>
      </c>
      <c r="H37" s="7">
        <v>116387.35</v>
      </c>
      <c r="I37" s="7">
        <f t="shared" si="2"/>
        <v>1722202.64393017</v>
      </c>
      <c r="J37" s="7">
        <v>0</v>
      </c>
      <c r="K37" s="14">
        <f t="shared" si="3"/>
        <v>13812.997875314943</v>
      </c>
      <c r="L37" s="1">
        <v>174.3</v>
      </c>
      <c r="M37" s="7">
        <v>2770744.42</v>
      </c>
      <c r="N37" s="22">
        <v>-353641.1206646245</v>
      </c>
      <c r="O37" s="7">
        <f t="shared" si="4"/>
        <v>2417103.2993353754</v>
      </c>
      <c r="P37" s="7">
        <v>554678.556124</v>
      </c>
      <c r="Q37" s="7">
        <v>118113.1</v>
      </c>
      <c r="R37" s="7">
        <f t="shared" si="5"/>
        <v>1744311.6432113755</v>
      </c>
      <c r="S37" s="7">
        <v>0</v>
      </c>
      <c r="T37" s="14">
        <f t="shared" si="6"/>
        <v>13867.488808579319</v>
      </c>
      <c r="U37" s="1">
        <f t="shared" si="8"/>
        <v>2.3000000000000114</v>
      </c>
      <c r="V37" s="7">
        <f t="shared" si="8"/>
        <v>6713.1999999997206</v>
      </c>
      <c r="W37" s="7">
        <f t="shared" si="8"/>
        <v>34554.464781205868</v>
      </c>
      <c r="X37" s="7">
        <f t="shared" si="7"/>
        <v>41267.664781205356</v>
      </c>
      <c r="Y37" s="7">
        <f t="shared" si="7"/>
        <v>17432.915500000003</v>
      </c>
      <c r="Z37" s="7">
        <f t="shared" si="7"/>
        <v>1725.75</v>
      </c>
      <c r="AA37" s="7">
        <f t="shared" si="7"/>
        <v>22108.99928120547</v>
      </c>
      <c r="AB37" s="7">
        <f t="shared" si="7"/>
        <v>0</v>
      </c>
      <c r="AC37" s="14">
        <f t="shared" si="7"/>
        <v>54.490933264376508</v>
      </c>
    </row>
    <row r="38" spans="1:29" x14ac:dyDescent="0.35">
      <c r="A38" s="7" t="s">
        <v>63</v>
      </c>
      <c r="B38" s="7" t="s">
        <v>64</v>
      </c>
      <c r="C38" s="1">
        <v>220.5</v>
      </c>
      <c r="D38" s="7">
        <v>3177992.93</v>
      </c>
      <c r="E38" s="22">
        <v>-446334.62063574657</v>
      </c>
      <c r="F38" s="7">
        <f t="shared" si="1"/>
        <v>2731658.3093642537</v>
      </c>
      <c r="G38" s="7">
        <v>917881.73576000019</v>
      </c>
      <c r="H38" s="7">
        <v>8412.2199999999993</v>
      </c>
      <c r="I38" s="7">
        <f t="shared" si="2"/>
        <v>1805364.3536042536</v>
      </c>
      <c r="J38" s="7">
        <v>0</v>
      </c>
      <c r="K38" s="14">
        <f t="shared" si="3"/>
        <v>12388.473058341286</v>
      </c>
      <c r="L38" s="1">
        <v>218.7</v>
      </c>
      <c r="M38" s="7">
        <v>3184958.09</v>
      </c>
      <c r="N38" s="22">
        <v>-406508.85736240586</v>
      </c>
      <c r="O38" s="7">
        <f t="shared" si="4"/>
        <v>2778449.232637594</v>
      </c>
      <c r="P38" s="7">
        <v>929504.43476000021</v>
      </c>
      <c r="Q38" s="7">
        <v>88757.43</v>
      </c>
      <c r="R38" s="7">
        <f t="shared" si="5"/>
        <v>1760187.367877594</v>
      </c>
      <c r="S38" s="7">
        <v>0</v>
      </c>
      <c r="T38" s="14">
        <f t="shared" si="6"/>
        <v>12704.386066015519</v>
      </c>
      <c r="U38" s="1">
        <f t="shared" si="8"/>
        <v>-1.8000000000000114</v>
      </c>
      <c r="V38" s="7">
        <f t="shared" si="8"/>
        <v>6965.1599999996834</v>
      </c>
      <c r="W38" s="7">
        <f t="shared" si="8"/>
        <v>39825.763273340708</v>
      </c>
      <c r="X38" s="7">
        <f t="shared" si="7"/>
        <v>46790.923273340333</v>
      </c>
      <c r="Y38" s="7">
        <f t="shared" si="7"/>
        <v>11622.699000000022</v>
      </c>
      <c r="Z38" s="7">
        <f t="shared" si="7"/>
        <v>80345.209999999992</v>
      </c>
      <c r="AA38" s="7">
        <f t="shared" si="7"/>
        <v>-45176.985726659652</v>
      </c>
      <c r="AB38" s="7">
        <f t="shared" si="7"/>
        <v>0</v>
      </c>
      <c r="AC38" s="14">
        <f t="shared" si="7"/>
        <v>315.91300767423309</v>
      </c>
    </row>
    <row r="39" spans="1:29" x14ac:dyDescent="0.35">
      <c r="A39" s="7" t="s">
        <v>63</v>
      </c>
      <c r="B39" s="7" t="s">
        <v>65</v>
      </c>
      <c r="C39" s="1">
        <v>272.39999999999998</v>
      </c>
      <c r="D39" s="7">
        <v>3546931.36</v>
      </c>
      <c r="E39" s="22">
        <v>-498150.34138122911</v>
      </c>
      <c r="F39" s="7">
        <f t="shared" si="1"/>
        <v>3048781.0186187709</v>
      </c>
      <c r="G39" s="7">
        <v>1993740.588</v>
      </c>
      <c r="H39" s="7">
        <v>126231.03</v>
      </c>
      <c r="I39" s="7">
        <f t="shared" si="2"/>
        <v>928809.40061877086</v>
      </c>
      <c r="J39" s="7">
        <v>0</v>
      </c>
      <c r="K39" s="14">
        <f t="shared" si="3"/>
        <v>11192.29448832148</v>
      </c>
      <c r="L39" s="1">
        <v>275.89999999999998</v>
      </c>
      <c r="M39" s="7">
        <v>3566182.55</v>
      </c>
      <c r="N39" s="22">
        <v>-455166.05009589024</v>
      </c>
      <c r="O39" s="7">
        <f t="shared" si="4"/>
        <v>3111016.4999041096</v>
      </c>
      <c r="P39" s="7">
        <v>1815678.774</v>
      </c>
      <c r="Q39" s="7">
        <v>113076.7</v>
      </c>
      <c r="R39" s="7">
        <f t="shared" si="5"/>
        <v>1182261.0259041097</v>
      </c>
      <c r="S39" s="7">
        <v>0</v>
      </c>
      <c r="T39" s="14">
        <f t="shared" si="6"/>
        <v>11275.884378050416</v>
      </c>
      <c r="U39" s="1">
        <f t="shared" si="8"/>
        <v>3.5</v>
      </c>
      <c r="V39" s="7">
        <f t="shared" si="8"/>
        <v>19251.189999999944</v>
      </c>
      <c r="W39" s="7">
        <f t="shared" si="8"/>
        <v>42984.29128533887</v>
      </c>
      <c r="X39" s="7">
        <f t="shared" si="7"/>
        <v>62235.481285338756</v>
      </c>
      <c r="Y39" s="7">
        <f t="shared" si="7"/>
        <v>-178061.81400000001</v>
      </c>
      <c r="Z39" s="7">
        <f t="shared" si="7"/>
        <v>-13154.330000000002</v>
      </c>
      <c r="AA39" s="7">
        <f t="shared" si="7"/>
        <v>253451.62528533884</v>
      </c>
      <c r="AB39" s="7">
        <f t="shared" si="7"/>
        <v>0</v>
      </c>
      <c r="AC39" s="14">
        <f t="shared" si="7"/>
        <v>83.589889728935304</v>
      </c>
    </row>
    <row r="40" spans="1:29" x14ac:dyDescent="0.35">
      <c r="A40" s="7" t="s">
        <v>66</v>
      </c>
      <c r="B40" s="7" t="s">
        <v>66</v>
      </c>
      <c r="C40" s="1">
        <v>458</v>
      </c>
      <c r="D40" s="7">
        <v>4804570.71</v>
      </c>
      <c r="E40" s="22">
        <v>-674780.05533683475</v>
      </c>
      <c r="F40" s="7">
        <f t="shared" si="1"/>
        <v>4129790.6546631651</v>
      </c>
      <c r="G40" s="7">
        <v>849068.44620900007</v>
      </c>
      <c r="H40" s="7">
        <v>78230.02</v>
      </c>
      <c r="I40" s="7">
        <f t="shared" si="2"/>
        <v>3202492.1884541651</v>
      </c>
      <c r="J40" s="7">
        <v>0</v>
      </c>
      <c r="K40" s="14">
        <f t="shared" si="3"/>
        <v>9017.0101630200115</v>
      </c>
      <c r="L40" s="1">
        <v>448.8</v>
      </c>
      <c r="M40" s="7">
        <v>4622848.63</v>
      </c>
      <c r="N40" s="22">
        <v>-590032.54084912105</v>
      </c>
      <c r="O40" s="7">
        <f t="shared" si="4"/>
        <v>4032816.0891508786</v>
      </c>
      <c r="P40" s="7">
        <v>814313.96272200008</v>
      </c>
      <c r="Q40" s="7">
        <v>91035.53</v>
      </c>
      <c r="R40" s="7">
        <f t="shared" si="5"/>
        <v>3127466.5964288786</v>
      </c>
      <c r="S40" s="7">
        <v>0</v>
      </c>
      <c r="T40" s="14">
        <f t="shared" si="6"/>
        <v>8985.7755997122968</v>
      </c>
      <c r="U40" s="1">
        <f t="shared" si="8"/>
        <v>-9.1999999999999886</v>
      </c>
      <c r="V40" s="7">
        <f t="shared" si="8"/>
        <v>-181722.08000000007</v>
      </c>
      <c r="W40" s="7">
        <f t="shared" si="8"/>
        <v>84747.514487713692</v>
      </c>
      <c r="X40" s="7">
        <f t="shared" si="7"/>
        <v>-96974.565512286499</v>
      </c>
      <c r="Y40" s="7">
        <f t="shared" si="7"/>
        <v>-34754.48348699999</v>
      </c>
      <c r="Z40" s="7">
        <f t="shared" si="7"/>
        <v>12805.509999999995</v>
      </c>
      <c r="AA40" s="7">
        <f t="shared" si="7"/>
        <v>-75025.592025286518</v>
      </c>
      <c r="AB40" s="7">
        <f t="shared" si="7"/>
        <v>0</v>
      </c>
      <c r="AC40" s="14">
        <f t="shared" si="7"/>
        <v>-31.23456330771478</v>
      </c>
    </row>
    <row r="41" spans="1:29" x14ac:dyDescent="0.35">
      <c r="A41" s="7" t="s">
        <v>67</v>
      </c>
      <c r="B41" s="7" t="s">
        <v>68</v>
      </c>
      <c r="C41" s="1">
        <v>390.5</v>
      </c>
      <c r="D41" s="7">
        <v>4467525.12</v>
      </c>
      <c r="E41" s="22">
        <v>-627443.5385908389</v>
      </c>
      <c r="F41" s="7">
        <f t="shared" si="1"/>
        <v>3840081.581409161</v>
      </c>
      <c r="G41" s="7">
        <v>2467072.8890869999</v>
      </c>
      <c r="H41" s="7">
        <v>356483.53</v>
      </c>
      <c r="I41" s="7">
        <f t="shared" si="2"/>
        <v>1016525.162322161</v>
      </c>
      <c r="J41" s="7">
        <v>0</v>
      </c>
      <c r="K41" s="14">
        <f t="shared" si="3"/>
        <v>9833.7556502155203</v>
      </c>
      <c r="L41" s="1">
        <v>358.6</v>
      </c>
      <c r="M41" s="7">
        <v>4191227</v>
      </c>
      <c r="N41" s="22">
        <v>-534942.95704106556</v>
      </c>
      <c r="O41" s="7">
        <f t="shared" si="4"/>
        <v>3656284.0429589343</v>
      </c>
      <c r="P41" s="7">
        <v>2500126.7506200001</v>
      </c>
      <c r="Q41" s="7">
        <v>355524.91</v>
      </c>
      <c r="R41" s="7">
        <f t="shared" si="5"/>
        <v>800632.38233893435</v>
      </c>
      <c r="S41" s="7">
        <v>0</v>
      </c>
      <c r="T41" s="14">
        <f t="shared" si="6"/>
        <v>10195.995658000375</v>
      </c>
      <c r="U41" s="1">
        <f t="shared" si="8"/>
        <v>-31.899999999999977</v>
      </c>
      <c r="V41" s="7">
        <f t="shared" si="8"/>
        <v>-276298.12000000011</v>
      </c>
      <c r="W41" s="7">
        <f t="shared" si="8"/>
        <v>92500.581549773342</v>
      </c>
      <c r="X41" s="7">
        <f t="shared" si="7"/>
        <v>-183797.53845022665</v>
      </c>
      <c r="Y41" s="7">
        <f t="shared" si="7"/>
        <v>33053.861533000134</v>
      </c>
      <c r="Z41" s="7">
        <f t="shared" si="7"/>
        <v>-958.62000000005355</v>
      </c>
      <c r="AA41" s="7">
        <f t="shared" si="7"/>
        <v>-215892.77998322668</v>
      </c>
      <c r="AB41" s="7">
        <f t="shared" si="7"/>
        <v>0</v>
      </c>
      <c r="AC41" s="14">
        <f t="shared" si="7"/>
        <v>362.24000778485424</v>
      </c>
    </row>
    <row r="42" spans="1:29" x14ac:dyDescent="0.35">
      <c r="A42" s="7" t="s">
        <v>69</v>
      </c>
      <c r="B42" s="7" t="s">
        <v>69</v>
      </c>
      <c r="C42" s="1">
        <v>4799.6000000000004</v>
      </c>
      <c r="D42" s="7">
        <v>43798196.539999999</v>
      </c>
      <c r="E42" s="22">
        <v>-6151257.056827615</v>
      </c>
      <c r="F42" s="7">
        <f t="shared" si="1"/>
        <v>37646939.483172387</v>
      </c>
      <c r="G42" s="7">
        <v>8558611.0567680001</v>
      </c>
      <c r="H42" s="7">
        <v>1347013.97</v>
      </c>
      <c r="I42" s="7">
        <f t="shared" si="2"/>
        <v>27741314.456404388</v>
      </c>
      <c r="J42" s="7">
        <v>0</v>
      </c>
      <c r="K42" s="14">
        <f t="shared" si="3"/>
        <v>7843.7660394975383</v>
      </c>
      <c r="L42" s="1">
        <v>4731.3</v>
      </c>
      <c r="M42" s="7">
        <v>42793495.960000001</v>
      </c>
      <c r="N42" s="22">
        <v>-5461903.9414871335</v>
      </c>
      <c r="O42" s="7">
        <f t="shared" si="4"/>
        <v>37331592.018512867</v>
      </c>
      <c r="P42" s="7">
        <v>8746300.2935039997</v>
      </c>
      <c r="Q42" s="7">
        <v>1345575.4</v>
      </c>
      <c r="R42" s="7">
        <f t="shared" si="5"/>
        <v>27239716.325008869</v>
      </c>
      <c r="S42" s="7">
        <v>0</v>
      </c>
      <c r="T42" s="14">
        <f t="shared" si="6"/>
        <v>7890.3455748975684</v>
      </c>
      <c r="U42" s="1">
        <f t="shared" si="8"/>
        <v>-68.300000000000182</v>
      </c>
      <c r="V42" s="7">
        <f t="shared" si="8"/>
        <v>-1004700.5799999982</v>
      </c>
      <c r="W42" s="7">
        <f t="shared" si="8"/>
        <v>689353.11534048151</v>
      </c>
      <c r="X42" s="7">
        <f t="shared" si="7"/>
        <v>-315347.46465951949</v>
      </c>
      <c r="Y42" s="7">
        <f t="shared" si="7"/>
        <v>187689.23673599958</v>
      </c>
      <c r="Z42" s="7">
        <f t="shared" si="7"/>
        <v>-1438.5700000000652</v>
      </c>
      <c r="AA42" s="7">
        <f t="shared" si="7"/>
        <v>-501598.13139551878</v>
      </c>
      <c r="AB42" s="7">
        <f t="shared" si="7"/>
        <v>0</v>
      </c>
      <c r="AC42" s="14">
        <f t="shared" si="7"/>
        <v>46.579535400030181</v>
      </c>
    </row>
    <row r="43" spans="1:29" x14ac:dyDescent="0.35">
      <c r="A43" s="7" t="s">
        <v>70</v>
      </c>
      <c r="B43" s="7" t="s">
        <v>70</v>
      </c>
      <c r="C43" s="1">
        <v>91201.600000000006</v>
      </c>
      <c r="D43" s="7">
        <v>881561110.34000003</v>
      </c>
      <c r="E43" s="22">
        <v>-123811239.48907949</v>
      </c>
      <c r="F43" s="7">
        <f t="shared" si="1"/>
        <v>757749870.85092056</v>
      </c>
      <c r="G43" s="7">
        <v>540485872.47055805</v>
      </c>
      <c r="H43" s="7">
        <v>29216181.890000001</v>
      </c>
      <c r="I43" s="7">
        <f t="shared" si="2"/>
        <v>188047816.49036252</v>
      </c>
      <c r="J43" s="7">
        <v>0</v>
      </c>
      <c r="K43" s="14">
        <f t="shared" si="3"/>
        <v>8308.5151011705984</v>
      </c>
      <c r="L43" s="1">
        <v>89785.2</v>
      </c>
      <c r="M43" s="7">
        <v>859726682.28999996</v>
      </c>
      <c r="N43" s="22">
        <v>-109730332.82886307</v>
      </c>
      <c r="O43" s="7">
        <f t="shared" si="4"/>
        <v>749996349.46113694</v>
      </c>
      <c r="P43" s="7">
        <v>538698569.71062708</v>
      </c>
      <c r="Q43" s="7">
        <v>28470332.879999999</v>
      </c>
      <c r="R43" s="7">
        <f t="shared" si="5"/>
        <v>182827446.87050986</v>
      </c>
      <c r="S43" s="7">
        <v>0</v>
      </c>
      <c r="T43" s="14">
        <f t="shared" si="6"/>
        <v>8353.2291453506477</v>
      </c>
      <c r="U43" s="1">
        <f t="shared" si="8"/>
        <v>-1416.4000000000087</v>
      </c>
      <c r="V43" s="7">
        <f t="shared" si="8"/>
        <v>-21834428.050000072</v>
      </c>
      <c r="W43" s="7">
        <f t="shared" si="8"/>
        <v>14080906.660216421</v>
      </c>
      <c r="X43" s="7">
        <f t="shared" si="7"/>
        <v>-7753521.3897836208</v>
      </c>
      <c r="Y43" s="7">
        <f t="shared" si="7"/>
        <v>-1787302.7599309683</v>
      </c>
      <c r="Z43" s="7">
        <f t="shared" si="7"/>
        <v>-745849.01000000164</v>
      </c>
      <c r="AA43" s="7">
        <f t="shared" si="7"/>
        <v>-5220369.6198526621</v>
      </c>
      <c r="AB43" s="7">
        <f t="shared" si="7"/>
        <v>0</v>
      </c>
      <c r="AC43" s="14">
        <f t="shared" si="7"/>
        <v>44.714044180049314</v>
      </c>
    </row>
    <row r="44" spans="1:29" x14ac:dyDescent="0.35">
      <c r="A44" s="7" t="s">
        <v>71</v>
      </c>
      <c r="B44" s="7" t="s">
        <v>71</v>
      </c>
      <c r="C44" s="1">
        <v>231.9</v>
      </c>
      <c r="D44" s="7">
        <v>3354046.8</v>
      </c>
      <c r="E44" s="22">
        <v>-471060.58416326926</v>
      </c>
      <c r="F44" s="7">
        <f t="shared" si="1"/>
        <v>2882986.2158367308</v>
      </c>
      <c r="G44" s="7">
        <v>1923917.633801</v>
      </c>
      <c r="H44" s="7">
        <v>111243.11</v>
      </c>
      <c r="I44" s="7">
        <f t="shared" si="2"/>
        <v>847825.47203573084</v>
      </c>
      <c r="J44" s="7">
        <v>0</v>
      </c>
      <c r="K44" s="14">
        <f t="shared" si="3"/>
        <v>12432.0233541903</v>
      </c>
      <c r="L44" s="1">
        <v>228</v>
      </c>
      <c r="M44" s="7">
        <v>3306838.52</v>
      </c>
      <c r="N44" s="22">
        <v>-422064.94096981647</v>
      </c>
      <c r="O44" s="7">
        <f t="shared" si="4"/>
        <v>2884773.5790301836</v>
      </c>
      <c r="P44" s="7">
        <v>1829056.4801479999</v>
      </c>
      <c r="Q44" s="7">
        <v>128128.93</v>
      </c>
      <c r="R44" s="7">
        <f t="shared" si="5"/>
        <v>927588.16888218373</v>
      </c>
      <c r="S44" s="7">
        <v>0</v>
      </c>
      <c r="T44" s="14">
        <f t="shared" si="6"/>
        <v>12652.515697500805</v>
      </c>
      <c r="U44" s="1">
        <f t="shared" si="8"/>
        <v>-3.9000000000000057</v>
      </c>
      <c r="V44" s="7">
        <f t="shared" si="8"/>
        <v>-47208.279999999795</v>
      </c>
      <c r="W44" s="7">
        <f t="shared" si="8"/>
        <v>48995.643193452794</v>
      </c>
      <c r="X44" s="7">
        <f t="shared" si="7"/>
        <v>1787.3631934528239</v>
      </c>
      <c r="Y44" s="7">
        <f t="shared" si="7"/>
        <v>-94861.153653000016</v>
      </c>
      <c r="Z44" s="7">
        <f t="shared" si="7"/>
        <v>16885.819999999992</v>
      </c>
      <c r="AA44" s="7">
        <f t="shared" si="7"/>
        <v>79762.696846452891</v>
      </c>
      <c r="AB44" s="7">
        <f t="shared" si="7"/>
        <v>0</v>
      </c>
      <c r="AC44" s="14">
        <f t="shared" si="7"/>
        <v>220.49234331050502</v>
      </c>
    </row>
    <row r="45" spans="1:29" x14ac:dyDescent="0.35">
      <c r="A45" s="7" t="s">
        <v>72</v>
      </c>
      <c r="B45" s="7" t="s">
        <v>72</v>
      </c>
      <c r="C45" s="1">
        <v>66279.3</v>
      </c>
      <c r="D45" s="7">
        <v>597674270.70000005</v>
      </c>
      <c r="E45" s="22">
        <v>-83940626.915312558</v>
      </c>
      <c r="F45" s="7">
        <f t="shared" si="1"/>
        <v>513733643.78468752</v>
      </c>
      <c r="G45" s="7">
        <v>188704842.65184</v>
      </c>
      <c r="H45" s="7">
        <v>16420913.42</v>
      </c>
      <c r="I45" s="7">
        <f t="shared" si="2"/>
        <v>308607887.71284753</v>
      </c>
      <c r="J45" s="7">
        <v>0</v>
      </c>
      <c r="K45" s="14">
        <f t="shared" si="3"/>
        <v>7751.0420868157553</v>
      </c>
      <c r="L45" s="1">
        <v>64959</v>
      </c>
      <c r="M45" s="7">
        <v>584613091.96000004</v>
      </c>
      <c r="N45" s="22">
        <v>-74616492.053043857</v>
      </c>
      <c r="O45" s="7">
        <f t="shared" si="4"/>
        <v>509996599.9069562</v>
      </c>
      <c r="P45" s="7">
        <v>189653726.99856001</v>
      </c>
      <c r="Q45" s="7">
        <v>14988832.699999999</v>
      </c>
      <c r="R45" s="7">
        <f t="shared" si="5"/>
        <v>305354040.2083962</v>
      </c>
      <c r="S45" s="7">
        <v>0</v>
      </c>
      <c r="T45" s="14">
        <f t="shared" si="6"/>
        <v>7851.0537401585034</v>
      </c>
      <c r="U45" s="1">
        <f t="shared" si="8"/>
        <v>-1320.3000000000029</v>
      </c>
      <c r="V45" s="7">
        <f t="shared" si="8"/>
        <v>-13061178.74000001</v>
      </c>
      <c r="W45" s="7">
        <f t="shared" si="8"/>
        <v>9324134.8622687012</v>
      </c>
      <c r="X45" s="7">
        <f t="shared" si="7"/>
        <v>-3737043.8777313232</v>
      </c>
      <c r="Y45" s="7">
        <f t="shared" si="7"/>
        <v>948884.34672001004</v>
      </c>
      <c r="Z45" s="7">
        <f t="shared" si="7"/>
        <v>-1432080.7200000007</v>
      </c>
      <c r="AA45" s="7">
        <f t="shared" si="7"/>
        <v>-3253847.5044513345</v>
      </c>
      <c r="AB45" s="7">
        <f t="shared" si="7"/>
        <v>0</v>
      </c>
      <c r="AC45" s="14">
        <f t="shared" si="7"/>
        <v>100.0116533427481</v>
      </c>
    </row>
    <row r="46" spans="1:29" x14ac:dyDescent="0.35">
      <c r="A46" s="7" t="s">
        <v>73</v>
      </c>
      <c r="B46" s="7" t="s">
        <v>73</v>
      </c>
      <c r="C46" s="1">
        <v>6985</v>
      </c>
      <c r="D46" s="7">
        <v>67763457.810000002</v>
      </c>
      <c r="E46" s="22">
        <v>-9517068.7603111714</v>
      </c>
      <c r="F46" s="7">
        <f t="shared" si="1"/>
        <v>58246389.049688831</v>
      </c>
      <c r="G46" s="7">
        <v>37384219.740099996</v>
      </c>
      <c r="H46" s="7">
        <v>2105124.02</v>
      </c>
      <c r="I46" s="7">
        <f t="shared" si="2"/>
        <v>18757045.289588835</v>
      </c>
      <c r="J46" s="7">
        <v>0</v>
      </c>
      <c r="K46" s="14">
        <f t="shared" si="3"/>
        <v>8338.7815389676216</v>
      </c>
      <c r="L46" s="1">
        <v>7001.1</v>
      </c>
      <c r="M46" s="7">
        <v>67633963.489999995</v>
      </c>
      <c r="N46" s="22">
        <v>-8632391.5229950715</v>
      </c>
      <c r="O46" s="7">
        <f t="shared" si="4"/>
        <v>59001571.967004925</v>
      </c>
      <c r="P46" s="7">
        <v>36796038.507140003</v>
      </c>
      <c r="Q46" s="7">
        <v>2005018.36</v>
      </c>
      <c r="R46" s="7">
        <f t="shared" si="5"/>
        <v>20200515.099864922</v>
      </c>
      <c r="S46" s="7">
        <v>0</v>
      </c>
      <c r="T46" s="14">
        <f t="shared" si="6"/>
        <v>8427.4716783083968</v>
      </c>
      <c r="U46" s="1">
        <f t="shared" si="8"/>
        <v>16.100000000000364</v>
      </c>
      <c r="V46" s="7">
        <f t="shared" si="8"/>
        <v>-129494.32000000775</v>
      </c>
      <c r="W46" s="7">
        <f t="shared" si="8"/>
        <v>884677.23731609993</v>
      </c>
      <c r="X46" s="7">
        <f t="shared" si="7"/>
        <v>755182.91731609404</v>
      </c>
      <c r="Y46" s="7">
        <f t="shared" si="7"/>
        <v>-588181.23295999318</v>
      </c>
      <c r="Z46" s="7">
        <f t="shared" si="7"/>
        <v>-100105.65999999992</v>
      </c>
      <c r="AA46" s="7">
        <f t="shared" si="7"/>
        <v>1443469.8102760874</v>
      </c>
      <c r="AB46" s="7">
        <f t="shared" si="7"/>
        <v>0</v>
      </c>
      <c r="AC46" s="14">
        <f t="shared" si="7"/>
        <v>88.690139340775204</v>
      </c>
    </row>
    <row r="47" spans="1:29" x14ac:dyDescent="0.35">
      <c r="A47" s="7" t="s">
        <v>74</v>
      </c>
      <c r="B47" s="7" t="s">
        <v>75</v>
      </c>
      <c r="C47" s="1">
        <v>2296.1999999999998</v>
      </c>
      <c r="D47" s="7">
        <v>21201325.739999998</v>
      </c>
      <c r="E47" s="22">
        <v>-2977629.5572620383</v>
      </c>
      <c r="F47" s="7">
        <f t="shared" si="1"/>
        <v>18223696.182737961</v>
      </c>
      <c r="G47" s="7">
        <v>6677284.7267119996</v>
      </c>
      <c r="H47" s="7">
        <v>1205096.23</v>
      </c>
      <c r="I47" s="7">
        <f t="shared" si="2"/>
        <v>10341315.226025961</v>
      </c>
      <c r="J47" s="7">
        <v>0</v>
      </c>
      <c r="K47" s="14">
        <f t="shared" si="3"/>
        <v>7936.4585762294064</v>
      </c>
      <c r="L47" s="1">
        <v>2252.6999999999998</v>
      </c>
      <c r="M47" s="7">
        <v>20762747.920000002</v>
      </c>
      <c r="N47" s="22">
        <v>-2650032.0237064315</v>
      </c>
      <c r="O47" s="7">
        <f t="shared" si="4"/>
        <v>18112715.896293569</v>
      </c>
      <c r="P47" s="7">
        <v>6697930.7639621198</v>
      </c>
      <c r="Q47" s="7">
        <v>1136577.67</v>
      </c>
      <c r="R47" s="7">
        <f t="shared" si="5"/>
        <v>10278207.46233145</v>
      </c>
      <c r="S47" s="7">
        <v>0</v>
      </c>
      <c r="T47" s="14">
        <f t="shared" si="6"/>
        <v>8040.4474170078447</v>
      </c>
      <c r="U47" s="1">
        <f t="shared" si="8"/>
        <v>-43.5</v>
      </c>
      <c r="V47" s="7">
        <f t="shared" si="8"/>
        <v>-438577.81999999657</v>
      </c>
      <c r="W47" s="7">
        <f t="shared" si="8"/>
        <v>327597.53355560685</v>
      </c>
      <c r="X47" s="7">
        <f t="shared" si="7"/>
        <v>-110980.28644439206</v>
      </c>
      <c r="Y47" s="7">
        <f t="shared" si="7"/>
        <v>20646.037250120193</v>
      </c>
      <c r="Z47" s="7">
        <f t="shared" si="7"/>
        <v>-68518.560000000056</v>
      </c>
      <c r="AA47" s="7">
        <f t="shared" si="7"/>
        <v>-63107.763694511726</v>
      </c>
      <c r="AB47" s="7">
        <f t="shared" si="7"/>
        <v>0</v>
      </c>
      <c r="AC47" s="14">
        <f t="shared" si="7"/>
        <v>103.98884077843832</v>
      </c>
    </row>
    <row r="48" spans="1:29" x14ac:dyDescent="0.35">
      <c r="A48" s="7" t="s">
        <v>74</v>
      </c>
      <c r="B48" s="7" t="s">
        <v>76</v>
      </c>
      <c r="C48" s="1">
        <v>248.9</v>
      </c>
      <c r="D48" s="7">
        <v>3527289.6</v>
      </c>
      <c r="E48" s="22">
        <v>-495391.74572311406</v>
      </c>
      <c r="F48" s="7">
        <f t="shared" si="1"/>
        <v>3031897.8542768862</v>
      </c>
      <c r="G48" s="7">
        <v>902967.99606000003</v>
      </c>
      <c r="H48" s="7">
        <v>145018.23000000001</v>
      </c>
      <c r="I48" s="7">
        <f t="shared" si="2"/>
        <v>1983911.6282168864</v>
      </c>
      <c r="J48" s="7">
        <v>0</v>
      </c>
      <c r="K48" s="14">
        <f t="shared" si="3"/>
        <v>12181.188647155026</v>
      </c>
      <c r="L48" s="1">
        <v>247.2</v>
      </c>
      <c r="M48" s="7">
        <v>3510761.73</v>
      </c>
      <c r="N48" s="22">
        <v>-448092.47060891887</v>
      </c>
      <c r="O48" s="7">
        <f t="shared" si="4"/>
        <v>3062669.2593910811</v>
      </c>
      <c r="P48" s="7">
        <v>921423.80116799998</v>
      </c>
      <c r="Q48" s="7">
        <v>147906.99</v>
      </c>
      <c r="R48" s="7">
        <f t="shared" si="5"/>
        <v>1993338.4682230812</v>
      </c>
      <c r="S48" s="7">
        <v>0</v>
      </c>
      <c r="T48" s="14">
        <f t="shared" si="6"/>
        <v>12389.438751582044</v>
      </c>
      <c r="U48" s="1">
        <f t="shared" si="8"/>
        <v>-1.7000000000000171</v>
      </c>
      <c r="V48" s="7">
        <f t="shared" si="8"/>
        <v>-16527.870000000112</v>
      </c>
      <c r="W48" s="7">
        <f t="shared" si="8"/>
        <v>47299.275114195189</v>
      </c>
      <c r="X48" s="7">
        <f t="shared" si="7"/>
        <v>30771.405114194844</v>
      </c>
      <c r="Y48" s="7">
        <f t="shared" si="7"/>
        <v>18455.805107999942</v>
      </c>
      <c r="Z48" s="7">
        <f t="shared" si="7"/>
        <v>2888.7599999999802</v>
      </c>
      <c r="AA48" s="7">
        <f t="shared" si="7"/>
        <v>9426.8400061947759</v>
      </c>
      <c r="AB48" s="7">
        <f t="shared" si="7"/>
        <v>0</v>
      </c>
      <c r="AC48" s="14">
        <f t="shared" si="7"/>
        <v>208.2501044270175</v>
      </c>
    </row>
    <row r="49" spans="1:29" x14ac:dyDescent="0.35">
      <c r="A49" s="7" t="s">
        <v>74</v>
      </c>
      <c r="B49" s="7" t="s">
        <v>77</v>
      </c>
      <c r="C49" s="1">
        <v>325</v>
      </c>
      <c r="D49" s="7">
        <v>4122393.17</v>
      </c>
      <c r="E49" s="22">
        <v>-578971.32944324787</v>
      </c>
      <c r="F49" s="7">
        <f t="shared" si="1"/>
        <v>3543421.8405567519</v>
      </c>
      <c r="G49" s="7">
        <v>598395.79046100006</v>
      </c>
      <c r="H49" s="7">
        <v>82271.59</v>
      </c>
      <c r="I49" s="7">
        <f t="shared" si="2"/>
        <v>2862754.460095752</v>
      </c>
      <c r="J49" s="7">
        <v>0</v>
      </c>
      <c r="K49" s="14">
        <f t="shared" si="3"/>
        <v>10902.836432482314</v>
      </c>
      <c r="L49" s="1">
        <v>301.5</v>
      </c>
      <c r="M49" s="7">
        <v>3908827.37</v>
      </c>
      <c r="N49" s="22">
        <v>-498899.17006901593</v>
      </c>
      <c r="O49" s="7">
        <f t="shared" si="4"/>
        <v>3409928.1999309841</v>
      </c>
      <c r="P49" s="7">
        <v>829102.49199885002</v>
      </c>
      <c r="Q49" s="7">
        <v>88475.13</v>
      </c>
      <c r="R49" s="7">
        <f t="shared" si="5"/>
        <v>2492350.5779321343</v>
      </c>
      <c r="S49" s="7">
        <v>0</v>
      </c>
      <c r="T49" s="14">
        <f t="shared" si="6"/>
        <v>11309.877943386349</v>
      </c>
      <c r="U49" s="1">
        <f t="shared" si="8"/>
        <v>-23.5</v>
      </c>
      <c r="V49" s="7">
        <f t="shared" si="8"/>
        <v>-213565.79999999981</v>
      </c>
      <c r="W49" s="7">
        <f t="shared" si="8"/>
        <v>80072.159374231938</v>
      </c>
      <c r="X49" s="7">
        <f t="shared" si="7"/>
        <v>-133493.64062576788</v>
      </c>
      <c r="Y49" s="7">
        <f t="shared" si="7"/>
        <v>230706.70153784996</v>
      </c>
      <c r="Z49" s="7">
        <f t="shared" si="7"/>
        <v>6203.5400000000081</v>
      </c>
      <c r="AA49" s="7">
        <f t="shared" si="7"/>
        <v>-370403.88216361776</v>
      </c>
      <c r="AB49" s="7">
        <f t="shared" si="7"/>
        <v>0</v>
      </c>
      <c r="AC49" s="14">
        <f t="shared" si="7"/>
        <v>407.04151090403502</v>
      </c>
    </row>
    <row r="50" spans="1:29" x14ac:dyDescent="0.35">
      <c r="A50" s="7" t="s">
        <v>74</v>
      </c>
      <c r="B50" s="7" t="s">
        <v>74</v>
      </c>
      <c r="C50" s="1">
        <v>236.5</v>
      </c>
      <c r="D50" s="7">
        <v>3427247.76</v>
      </c>
      <c r="E50" s="22">
        <v>-481341.32532016427</v>
      </c>
      <c r="F50" s="7">
        <f t="shared" si="1"/>
        <v>2945906.4346798356</v>
      </c>
      <c r="G50" s="7">
        <v>533561.10878000001</v>
      </c>
      <c r="H50" s="7">
        <v>86860.39</v>
      </c>
      <c r="I50" s="7">
        <f t="shared" si="2"/>
        <v>2325484.9358998355</v>
      </c>
      <c r="J50" s="7">
        <v>0</v>
      </c>
      <c r="K50" s="14">
        <f t="shared" si="3"/>
        <v>12456.26399441791</v>
      </c>
      <c r="L50" s="1">
        <v>255.5</v>
      </c>
      <c r="M50" s="7">
        <v>3528261.17</v>
      </c>
      <c r="N50" s="22">
        <v>-450325.99367511465</v>
      </c>
      <c r="O50" s="7">
        <f t="shared" si="4"/>
        <v>3077935.1763248853</v>
      </c>
      <c r="P50" s="7">
        <v>534207.22589600005</v>
      </c>
      <c r="Q50" s="7">
        <v>90906.86</v>
      </c>
      <c r="R50" s="7">
        <f t="shared" si="5"/>
        <v>2452821.0904288855</v>
      </c>
      <c r="S50" s="7">
        <v>0</v>
      </c>
      <c r="T50" s="14">
        <f t="shared" si="6"/>
        <v>12046.713018884091</v>
      </c>
      <c r="U50" s="1">
        <f t="shared" si="8"/>
        <v>19</v>
      </c>
      <c r="V50" s="7">
        <f t="shared" si="8"/>
        <v>101013.41000000015</v>
      </c>
      <c r="W50" s="7">
        <f t="shared" si="8"/>
        <v>31015.33164504962</v>
      </c>
      <c r="X50" s="7">
        <f t="shared" si="7"/>
        <v>132028.74164504977</v>
      </c>
      <c r="Y50" s="7">
        <f t="shared" si="7"/>
        <v>646.11711600003764</v>
      </c>
      <c r="Z50" s="7">
        <f t="shared" si="7"/>
        <v>4046.4700000000012</v>
      </c>
      <c r="AA50" s="7">
        <f t="shared" si="7"/>
        <v>127336.15452904999</v>
      </c>
      <c r="AB50" s="7">
        <f t="shared" si="7"/>
        <v>0</v>
      </c>
      <c r="AC50" s="14">
        <f t="shared" si="7"/>
        <v>-409.55097553381893</v>
      </c>
    </row>
    <row r="51" spans="1:29" x14ac:dyDescent="0.35">
      <c r="A51" s="7" t="s">
        <v>74</v>
      </c>
      <c r="B51" s="7" t="s">
        <v>78</v>
      </c>
      <c r="C51" s="1">
        <v>50</v>
      </c>
      <c r="D51" s="7">
        <v>1037959.23</v>
      </c>
      <c r="E51" s="22">
        <v>-145776.6424790069</v>
      </c>
      <c r="F51" s="7">
        <f t="shared" si="1"/>
        <v>892182.58752099308</v>
      </c>
      <c r="G51" s="7">
        <v>321671.23484599992</v>
      </c>
      <c r="H51" s="7">
        <v>54656.49</v>
      </c>
      <c r="I51" s="7">
        <f t="shared" si="2"/>
        <v>515854.86267499323</v>
      </c>
      <c r="J51" s="7">
        <v>0</v>
      </c>
      <c r="K51" s="14">
        <f t="shared" si="3"/>
        <v>17843.65175041986</v>
      </c>
      <c r="L51" s="1">
        <v>67</v>
      </c>
      <c r="M51" s="7">
        <v>1329907.71</v>
      </c>
      <c r="N51" s="22">
        <v>-169741.40579336596</v>
      </c>
      <c r="O51" s="7">
        <f t="shared" si="4"/>
        <v>1160166.3042066339</v>
      </c>
      <c r="P51" s="7">
        <v>337245.04699999996</v>
      </c>
      <c r="Q51" s="7">
        <v>54129.27</v>
      </c>
      <c r="R51" s="7">
        <f t="shared" si="5"/>
        <v>768791.9872066339</v>
      </c>
      <c r="S51" s="7">
        <v>0</v>
      </c>
      <c r="T51" s="14">
        <f t="shared" si="6"/>
        <v>17315.914988158715</v>
      </c>
      <c r="U51" s="1">
        <f t="shared" si="8"/>
        <v>17</v>
      </c>
      <c r="V51" s="7">
        <f t="shared" si="8"/>
        <v>291948.48</v>
      </c>
      <c r="W51" s="7">
        <f t="shared" si="8"/>
        <v>-23964.763314359065</v>
      </c>
      <c r="X51" s="7">
        <f t="shared" si="7"/>
        <v>267983.71668564086</v>
      </c>
      <c r="Y51" s="7">
        <f t="shared" si="7"/>
        <v>15573.812154000043</v>
      </c>
      <c r="Z51" s="7">
        <f t="shared" si="7"/>
        <v>-527.22000000000116</v>
      </c>
      <c r="AA51" s="7">
        <f t="shared" si="7"/>
        <v>252937.12453164067</v>
      </c>
      <c r="AB51" s="7">
        <f t="shared" si="7"/>
        <v>0</v>
      </c>
      <c r="AC51" s="14">
        <f t="shared" si="7"/>
        <v>-527.73676226114549</v>
      </c>
    </row>
    <row r="52" spans="1:29" x14ac:dyDescent="0.35">
      <c r="A52" s="7" t="s">
        <v>79</v>
      </c>
      <c r="B52" s="7" t="s">
        <v>80</v>
      </c>
      <c r="C52" s="1">
        <v>462</v>
      </c>
      <c r="D52" s="7">
        <v>4990680.59</v>
      </c>
      <c r="E52" s="22">
        <v>-700918.3396301117</v>
      </c>
      <c r="F52" s="7">
        <f t="shared" si="1"/>
        <v>4289762.2503698878</v>
      </c>
      <c r="G52" s="7">
        <v>1223024.8319999999</v>
      </c>
      <c r="H52" s="7">
        <v>143506.49</v>
      </c>
      <c r="I52" s="7">
        <f t="shared" si="2"/>
        <v>2923230.9283698881</v>
      </c>
      <c r="J52" s="7">
        <v>0</v>
      </c>
      <c r="K52" s="14">
        <f t="shared" si="3"/>
        <v>9285.1996761252976</v>
      </c>
      <c r="L52" s="1">
        <v>448.8</v>
      </c>
      <c r="M52" s="7">
        <v>4872541.2699999996</v>
      </c>
      <c r="N52" s="22">
        <v>-621901.80471695494</v>
      </c>
      <c r="O52" s="7">
        <f t="shared" si="4"/>
        <v>4250639.4652830446</v>
      </c>
      <c r="P52" s="7">
        <v>1192495.419</v>
      </c>
      <c r="Q52" s="7">
        <v>143936.81</v>
      </c>
      <c r="R52" s="7">
        <f t="shared" si="5"/>
        <v>2914207.2362830448</v>
      </c>
      <c r="S52" s="7">
        <v>0</v>
      </c>
      <c r="T52" s="14">
        <f t="shared" si="6"/>
        <v>9471.1218032153392</v>
      </c>
      <c r="U52" s="1">
        <f t="shared" si="8"/>
        <v>-13.199999999999989</v>
      </c>
      <c r="V52" s="7">
        <f t="shared" si="8"/>
        <v>-118139.3200000003</v>
      </c>
      <c r="W52" s="7">
        <f t="shared" si="8"/>
        <v>79016.534913156764</v>
      </c>
      <c r="X52" s="7">
        <f t="shared" si="7"/>
        <v>-39122.785086843185</v>
      </c>
      <c r="Y52" s="7">
        <f t="shared" si="7"/>
        <v>-30529.412999999942</v>
      </c>
      <c r="Z52" s="7">
        <f t="shared" si="7"/>
        <v>430.32000000000698</v>
      </c>
      <c r="AA52" s="7">
        <f t="shared" si="7"/>
        <v>-9023.6920868433081</v>
      </c>
      <c r="AB52" s="7">
        <f t="shared" si="7"/>
        <v>0</v>
      </c>
      <c r="AC52" s="14">
        <f t="shared" si="7"/>
        <v>185.92212709004161</v>
      </c>
    </row>
    <row r="53" spans="1:29" x14ac:dyDescent="0.35">
      <c r="A53" s="7" t="s">
        <v>79</v>
      </c>
      <c r="B53" s="7" t="s">
        <v>81</v>
      </c>
      <c r="C53" s="1">
        <v>11699.2</v>
      </c>
      <c r="D53" s="7">
        <v>113768374.73999999</v>
      </c>
      <c r="E53" s="22">
        <v>-15978249.636925198</v>
      </c>
      <c r="F53" s="7">
        <f t="shared" si="1"/>
        <v>97790125.103074789</v>
      </c>
      <c r="G53" s="7">
        <v>11356277.355719998</v>
      </c>
      <c r="H53" s="7">
        <v>1001052.56</v>
      </c>
      <c r="I53" s="7">
        <f t="shared" si="2"/>
        <v>85432795.187354788</v>
      </c>
      <c r="J53" s="7">
        <v>0</v>
      </c>
      <c r="K53" s="14">
        <f t="shared" si="3"/>
        <v>8358.7018858618358</v>
      </c>
      <c r="L53" s="1">
        <v>11620.6</v>
      </c>
      <c r="M53" s="7">
        <v>111845622.81999999</v>
      </c>
      <c r="N53" s="22">
        <v>-14275301.290870307</v>
      </c>
      <c r="O53" s="7">
        <f t="shared" si="4"/>
        <v>97570321.529129684</v>
      </c>
      <c r="P53" s="7">
        <v>10749369.797999999</v>
      </c>
      <c r="Q53" s="7">
        <v>1173685.8700000001</v>
      </c>
      <c r="R53" s="7">
        <f t="shared" si="5"/>
        <v>85647265.861129686</v>
      </c>
      <c r="S53" s="7">
        <v>0</v>
      </c>
      <c r="T53" s="14">
        <f t="shared" si="6"/>
        <v>8396.3239014448209</v>
      </c>
      <c r="U53" s="1">
        <f t="shared" si="8"/>
        <v>-78.600000000000364</v>
      </c>
      <c r="V53" s="7">
        <f t="shared" si="8"/>
        <v>-1922751.9200000018</v>
      </c>
      <c r="W53" s="7">
        <f t="shared" si="8"/>
        <v>1702948.3460548911</v>
      </c>
      <c r="X53" s="7">
        <f t="shared" si="7"/>
        <v>-219803.57394510508</v>
      </c>
      <c r="Y53" s="7">
        <f t="shared" si="7"/>
        <v>-606907.55771999992</v>
      </c>
      <c r="Z53" s="7">
        <f t="shared" si="7"/>
        <v>172633.31000000006</v>
      </c>
      <c r="AA53" s="7">
        <f t="shared" si="7"/>
        <v>214470.67377489805</v>
      </c>
      <c r="AB53" s="7">
        <f t="shared" si="7"/>
        <v>0</v>
      </c>
      <c r="AC53" s="14">
        <f t="shared" si="7"/>
        <v>37.622015582985114</v>
      </c>
    </row>
    <row r="54" spans="1:29" x14ac:dyDescent="0.35">
      <c r="A54" s="7" t="s">
        <v>79</v>
      </c>
      <c r="B54" s="7" t="s">
        <v>82</v>
      </c>
      <c r="C54" s="1">
        <v>9448.7999999999993</v>
      </c>
      <c r="D54" s="7">
        <v>84256756.409999996</v>
      </c>
      <c r="E54" s="22">
        <v>-11833477.36656414</v>
      </c>
      <c r="F54" s="7">
        <f t="shared" si="1"/>
        <v>72423279.043435857</v>
      </c>
      <c r="G54" s="7">
        <v>10128565.979747998</v>
      </c>
      <c r="H54" s="7">
        <v>949634.79</v>
      </c>
      <c r="I54" s="7">
        <f t="shared" si="2"/>
        <v>61345078.273687862</v>
      </c>
      <c r="J54" s="7">
        <v>0</v>
      </c>
      <c r="K54" s="14">
        <f t="shared" si="3"/>
        <v>7664.8123617216852</v>
      </c>
      <c r="L54" s="1">
        <v>9231.4</v>
      </c>
      <c r="M54" s="7">
        <v>81674257.620000005</v>
      </c>
      <c r="N54" s="22">
        <v>-10424410.055904055</v>
      </c>
      <c r="O54" s="7">
        <f t="shared" si="4"/>
        <v>71249847.564095944</v>
      </c>
      <c r="P54" s="7">
        <v>10122908.964239998</v>
      </c>
      <c r="Q54" s="7">
        <v>1245501.7</v>
      </c>
      <c r="R54" s="7">
        <f t="shared" si="5"/>
        <v>59881436.899855942</v>
      </c>
      <c r="S54" s="7">
        <v>0</v>
      </c>
      <c r="T54" s="14">
        <f t="shared" si="6"/>
        <v>7718.2060753619116</v>
      </c>
      <c r="U54" s="1">
        <f t="shared" si="8"/>
        <v>-217.39999999999964</v>
      </c>
      <c r="V54" s="7">
        <f t="shared" si="8"/>
        <v>-2582498.7899999917</v>
      </c>
      <c r="W54" s="7">
        <f t="shared" si="8"/>
        <v>1409067.3106600847</v>
      </c>
      <c r="X54" s="7">
        <f t="shared" si="7"/>
        <v>-1173431.4793399125</v>
      </c>
      <c r="Y54" s="7">
        <f t="shared" si="7"/>
        <v>-5657.0155079998076</v>
      </c>
      <c r="Z54" s="7">
        <f t="shared" si="7"/>
        <v>295866.90999999992</v>
      </c>
      <c r="AA54" s="7">
        <f t="shared" si="7"/>
        <v>-1463641.3738319203</v>
      </c>
      <c r="AB54" s="7">
        <f t="shared" si="7"/>
        <v>0</v>
      </c>
      <c r="AC54" s="14">
        <f t="shared" si="7"/>
        <v>53.393713640226451</v>
      </c>
    </row>
    <row r="55" spans="1:29" x14ac:dyDescent="0.35">
      <c r="A55" s="7" t="s">
        <v>79</v>
      </c>
      <c r="B55" s="7" t="s">
        <v>83</v>
      </c>
      <c r="C55" s="1">
        <v>8444.4</v>
      </c>
      <c r="D55" s="7">
        <v>75302456.680000007</v>
      </c>
      <c r="E55" s="22">
        <v>-10575886.786257748</v>
      </c>
      <c r="F55" s="7">
        <f t="shared" si="1"/>
        <v>64726569.893742263</v>
      </c>
      <c r="G55" s="7">
        <v>3523585.125984</v>
      </c>
      <c r="H55" s="7">
        <v>384513.81</v>
      </c>
      <c r="I55" s="7">
        <f t="shared" si="2"/>
        <v>60818470.957758263</v>
      </c>
      <c r="J55" s="7">
        <v>0</v>
      </c>
      <c r="K55" s="14">
        <f t="shared" si="3"/>
        <v>7665.0288823057017</v>
      </c>
      <c r="L55" s="1">
        <v>8186.3</v>
      </c>
      <c r="M55" s="7">
        <v>72427644.849999994</v>
      </c>
      <c r="N55" s="22">
        <v>-9244228.1240264736</v>
      </c>
      <c r="O55" s="7">
        <f t="shared" si="4"/>
        <v>63183416.725973517</v>
      </c>
      <c r="P55" s="7">
        <v>3438811.5314000002</v>
      </c>
      <c r="Q55" s="7">
        <v>367754.18</v>
      </c>
      <c r="R55" s="7">
        <f t="shared" si="5"/>
        <v>59376851.014573514</v>
      </c>
      <c r="S55" s="7">
        <v>0</v>
      </c>
      <c r="T55" s="14">
        <f t="shared" si="6"/>
        <v>7718.1897470131216</v>
      </c>
      <c r="U55" s="1">
        <f t="shared" si="8"/>
        <v>-258.09999999999945</v>
      </c>
      <c r="V55" s="7">
        <f t="shared" si="8"/>
        <v>-2874811.8300000131</v>
      </c>
      <c r="W55" s="7">
        <f t="shared" si="8"/>
        <v>1331658.6622312739</v>
      </c>
      <c r="X55" s="7">
        <f t="shared" si="7"/>
        <v>-1543153.1677687466</v>
      </c>
      <c r="Y55" s="7">
        <f t="shared" si="7"/>
        <v>-84773.594583999831</v>
      </c>
      <c r="Z55" s="7">
        <f t="shared" si="7"/>
        <v>-16759.630000000005</v>
      </c>
      <c r="AA55" s="7">
        <f t="shared" si="7"/>
        <v>-1441619.9431847483</v>
      </c>
      <c r="AB55" s="7">
        <f t="shared" si="7"/>
        <v>0</v>
      </c>
      <c r="AC55" s="14">
        <f t="shared" si="7"/>
        <v>53.160864707419933</v>
      </c>
    </row>
    <row r="56" spans="1:29" x14ac:dyDescent="0.35">
      <c r="A56" s="7" t="s">
        <v>79</v>
      </c>
      <c r="B56" s="7" t="s">
        <v>84</v>
      </c>
      <c r="C56" s="1">
        <v>29699.3</v>
      </c>
      <c r="D56" s="7">
        <v>275532968.27999997</v>
      </c>
      <c r="E56" s="22">
        <v>-38697349.4210684</v>
      </c>
      <c r="F56" s="7">
        <f t="shared" si="1"/>
        <v>236835618.85893157</v>
      </c>
      <c r="G56" s="7">
        <v>62110392.478209004</v>
      </c>
      <c r="H56" s="7">
        <v>7304398.5099999998</v>
      </c>
      <c r="I56" s="7">
        <f t="shared" si="2"/>
        <v>167420827.87072259</v>
      </c>
      <c r="J56" s="7">
        <v>0</v>
      </c>
      <c r="K56" s="14">
        <f t="shared" si="3"/>
        <v>7974.4512112720358</v>
      </c>
      <c r="L56" s="1">
        <v>29809.200000000001</v>
      </c>
      <c r="M56" s="7">
        <v>273664953.64999998</v>
      </c>
      <c r="N56" s="22">
        <v>-34928945.51978147</v>
      </c>
      <c r="O56" s="7">
        <f t="shared" si="4"/>
        <v>238736008.13021851</v>
      </c>
      <c r="P56" s="7">
        <v>61870464.104999989</v>
      </c>
      <c r="Q56" s="7">
        <v>6902547.7599999998</v>
      </c>
      <c r="R56" s="7">
        <f t="shared" si="5"/>
        <v>169962996.26521853</v>
      </c>
      <c r="S56" s="7">
        <v>0</v>
      </c>
      <c r="T56" s="14">
        <f t="shared" si="6"/>
        <v>8008.8029242723223</v>
      </c>
      <c r="U56" s="1">
        <f t="shared" si="8"/>
        <v>109.90000000000146</v>
      </c>
      <c r="V56" s="7">
        <f t="shared" si="8"/>
        <v>-1868014.6299999952</v>
      </c>
      <c r="W56" s="7">
        <f t="shared" si="8"/>
        <v>3768403.9012869298</v>
      </c>
      <c r="X56" s="7">
        <f t="shared" si="7"/>
        <v>1900389.2712869346</v>
      </c>
      <c r="Y56" s="7">
        <f t="shared" si="7"/>
        <v>-239928.37320901453</v>
      </c>
      <c r="Z56" s="7">
        <f t="shared" si="7"/>
        <v>-401850.75</v>
      </c>
      <c r="AA56" s="7">
        <f t="shared" si="7"/>
        <v>2542168.3944959342</v>
      </c>
      <c r="AB56" s="7">
        <f t="shared" si="7"/>
        <v>0</v>
      </c>
      <c r="AC56" s="14">
        <f t="shared" si="7"/>
        <v>34.351713000286509</v>
      </c>
    </row>
    <row r="57" spans="1:29" x14ac:dyDescent="0.35">
      <c r="A57" s="7" t="s">
        <v>79</v>
      </c>
      <c r="B57" s="7" t="s">
        <v>85</v>
      </c>
      <c r="C57" s="1">
        <v>5197.2</v>
      </c>
      <c r="D57" s="7">
        <v>46346082.969999999</v>
      </c>
      <c r="E57" s="22">
        <v>-6509096.0917800982</v>
      </c>
      <c r="F57" s="7">
        <f t="shared" si="1"/>
        <v>39836986.878219903</v>
      </c>
      <c r="G57" s="7">
        <v>11275536.879000001</v>
      </c>
      <c r="H57" s="7">
        <v>1343287.14</v>
      </c>
      <c r="I57" s="7">
        <f t="shared" si="2"/>
        <v>27218162.859219901</v>
      </c>
      <c r="J57" s="7">
        <v>0</v>
      </c>
      <c r="K57" s="14">
        <f t="shared" si="3"/>
        <v>7665.0863692411112</v>
      </c>
      <c r="L57" s="1">
        <v>5172.8999999999996</v>
      </c>
      <c r="M57" s="7">
        <v>45766922.380000003</v>
      </c>
      <c r="N57" s="22">
        <v>-5841414.1712262603</v>
      </c>
      <c r="O57" s="7">
        <f t="shared" si="4"/>
        <v>39925508.20877374</v>
      </c>
      <c r="P57" s="7">
        <v>11214878.220000001</v>
      </c>
      <c r="Q57" s="7">
        <v>1235615.68</v>
      </c>
      <c r="R57" s="7">
        <f t="shared" si="5"/>
        <v>27475014.308773741</v>
      </c>
      <c r="S57" s="7">
        <v>0</v>
      </c>
      <c r="T57" s="14">
        <f t="shared" si="6"/>
        <v>7718.2060756584779</v>
      </c>
      <c r="U57" s="1">
        <f t="shared" si="8"/>
        <v>-24.300000000000182</v>
      </c>
      <c r="V57" s="7">
        <f t="shared" si="8"/>
        <v>-579160.58999999613</v>
      </c>
      <c r="W57" s="7">
        <f t="shared" si="8"/>
        <v>667681.9205538379</v>
      </c>
      <c r="X57" s="7">
        <f t="shared" si="7"/>
        <v>88521.330553837121</v>
      </c>
      <c r="Y57" s="7">
        <f t="shared" si="7"/>
        <v>-60658.658999999985</v>
      </c>
      <c r="Z57" s="7">
        <f t="shared" si="7"/>
        <v>-107671.45999999996</v>
      </c>
      <c r="AA57" s="7">
        <f t="shared" si="7"/>
        <v>256851.44955383986</v>
      </c>
      <c r="AB57" s="7">
        <f t="shared" si="7"/>
        <v>0</v>
      </c>
      <c r="AC57" s="14">
        <f t="shared" si="7"/>
        <v>53.119706417366615</v>
      </c>
    </row>
    <row r="58" spans="1:29" x14ac:dyDescent="0.35">
      <c r="A58" s="7" t="s">
        <v>79</v>
      </c>
      <c r="B58" s="7" t="s">
        <v>86</v>
      </c>
      <c r="C58" s="1">
        <v>1425.5</v>
      </c>
      <c r="D58" s="7">
        <v>13572582.33</v>
      </c>
      <c r="E58" s="22">
        <v>-1906207.3197588855</v>
      </c>
      <c r="F58" s="7">
        <f t="shared" si="1"/>
        <v>11666375.010241114</v>
      </c>
      <c r="G58" s="7">
        <v>3024007.724928</v>
      </c>
      <c r="H58" s="7">
        <v>323982.49</v>
      </c>
      <c r="I58" s="7">
        <f t="shared" si="2"/>
        <v>8318384.7953131143</v>
      </c>
      <c r="J58" s="7">
        <v>0</v>
      </c>
      <c r="K58" s="14">
        <f t="shared" si="3"/>
        <v>8184.0582323683711</v>
      </c>
      <c r="L58" s="1">
        <v>1397.2</v>
      </c>
      <c r="M58" s="7">
        <v>13255326.43</v>
      </c>
      <c r="N58" s="22">
        <v>-1691829.9860658445</v>
      </c>
      <c r="O58" s="7">
        <f t="shared" si="4"/>
        <v>11563496.443934156</v>
      </c>
      <c r="P58" s="7">
        <v>3005548.0294399997</v>
      </c>
      <c r="Q58" s="7">
        <v>336686.29</v>
      </c>
      <c r="R58" s="7">
        <f t="shared" si="5"/>
        <v>8221262.1244941568</v>
      </c>
      <c r="S58" s="7">
        <v>0</v>
      </c>
      <c r="T58" s="14">
        <f t="shared" si="6"/>
        <v>8276.1927025008263</v>
      </c>
      <c r="U58" s="1">
        <f t="shared" si="8"/>
        <v>-28.299999999999955</v>
      </c>
      <c r="V58" s="7">
        <f t="shared" si="8"/>
        <v>-317255.90000000037</v>
      </c>
      <c r="W58" s="7">
        <f t="shared" si="8"/>
        <v>214377.333693041</v>
      </c>
      <c r="X58" s="7">
        <f t="shared" si="7"/>
        <v>-102878.56630695798</v>
      </c>
      <c r="Y58" s="7">
        <f t="shared" si="7"/>
        <v>-18459.695488000289</v>
      </c>
      <c r="Z58" s="7">
        <f t="shared" si="7"/>
        <v>12703.799999999988</v>
      </c>
      <c r="AA58" s="7">
        <f t="shared" si="7"/>
        <v>-97122.6708189575</v>
      </c>
      <c r="AB58" s="7">
        <f t="shared" si="7"/>
        <v>0</v>
      </c>
      <c r="AC58" s="14">
        <f t="shared" si="7"/>
        <v>92.134470132455135</v>
      </c>
    </row>
    <row r="59" spans="1:29" x14ac:dyDescent="0.35">
      <c r="A59" s="7" t="s">
        <v>79</v>
      </c>
      <c r="B59" s="7" t="s">
        <v>87</v>
      </c>
      <c r="C59" s="1">
        <v>25965.9</v>
      </c>
      <c r="D59" s="7">
        <v>231210356.06</v>
      </c>
      <c r="E59" s="22">
        <v>-32472440.572451491</v>
      </c>
      <c r="F59" s="7">
        <f t="shared" si="1"/>
        <v>198737915.4875485</v>
      </c>
      <c r="G59" s="7">
        <v>50784408.228936002</v>
      </c>
      <c r="H59" s="7">
        <v>5588442.04</v>
      </c>
      <c r="I59" s="7">
        <f t="shared" si="2"/>
        <v>142365065.21861252</v>
      </c>
      <c r="J59" s="7">
        <v>0</v>
      </c>
      <c r="K59" s="14">
        <f t="shared" si="3"/>
        <v>7653.8042389267648</v>
      </c>
      <c r="L59" s="1">
        <v>25262.7</v>
      </c>
      <c r="M59" s="7">
        <v>223448633.84</v>
      </c>
      <c r="N59" s="22">
        <v>-28519637.073619712</v>
      </c>
      <c r="O59" s="7">
        <f t="shared" si="4"/>
        <v>194928996.76638028</v>
      </c>
      <c r="P59" s="7">
        <v>49649750.779200003</v>
      </c>
      <c r="Q59" s="7">
        <v>4932691.92</v>
      </c>
      <c r="R59" s="7">
        <f t="shared" si="5"/>
        <v>140346554.06718031</v>
      </c>
      <c r="S59" s="7">
        <v>0</v>
      </c>
      <c r="T59" s="14">
        <f t="shared" si="6"/>
        <v>7716.0793092733666</v>
      </c>
      <c r="U59" s="1">
        <f t="shared" si="8"/>
        <v>-703.20000000000073</v>
      </c>
      <c r="V59" s="7">
        <f t="shared" si="8"/>
        <v>-7761722.2199999988</v>
      </c>
      <c r="W59" s="7">
        <f t="shared" si="8"/>
        <v>3952803.4988317788</v>
      </c>
      <c r="X59" s="7">
        <f t="shared" si="7"/>
        <v>-3808918.72116822</v>
      </c>
      <c r="Y59" s="7">
        <f t="shared" si="7"/>
        <v>-1134657.4497359991</v>
      </c>
      <c r="Z59" s="7">
        <f t="shared" si="7"/>
        <v>-655750.12000000011</v>
      </c>
      <c r="AA59" s="7">
        <f t="shared" si="7"/>
        <v>-2018511.1514322162</v>
      </c>
      <c r="AB59" s="7">
        <f t="shared" si="7"/>
        <v>0</v>
      </c>
      <c r="AC59" s="14">
        <f t="shared" si="7"/>
        <v>62.275070346601751</v>
      </c>
    </row>
    <row r="60" spans="1:29" x14ac:dyDescent="0.35">
      <c r="A60" s="7" t="s">
        <v>79</v>
      </c>
      <c r="B60" s="7" t="s">
        <v>88</v>
      </c>
      <c r="C60" s="1">
        <v>1094.9000000000001</v>
      </c>
      <c r="D60" s="7">
        <v>10759422.619999999</v>
      </c>
      <c r="E60" s="22">
        <v>-1511111.8618370779</v>
      </c>
      <c r="F60" s="7">
        <f t="shared" si="1"/>
        <v>9248310.7581629213</v>
      </c>
      <c r="G60" s="7">
        <v>1017461.628</v>
      </c>
      <c r="H60" s="7">
        <v>120478.95</v>
      </c>
      <c r="I60" s="7">
        <f t="shared" si="2"/>
        <v>8110370.1801629206</v>
      </c>
      <c r="J60" s="7">
        <v>0</v>
      </c>
      <c r="K60" s="14">
        <f t="shared" si="3"/>
        <v>8446.7172875723081</v>
      </c>
      <c r="L60" s="1">
        <v>1034.8</v>
      </c>
      <c r="M60" s="7">
        <v>10089611.99</v>
      </c>
      <c r="N60" s="22">
        <v>-1287777.2722230484</v>
      </c>
      <c r="O60" s="7">
        <f t="shared" si="4"/>
        <v>8801834.7177769523</v>
      </c>
      <c r="P60" s="7">
        <v>1030656.42</v>
      </c>
      <c r="Q60" s="7">
        <v>40962.07</v>
      </c>
      <c r="R60" s="7">
        <f t="shared" si="5"/>
        <v>7730216.2277769521</v>
      </c>
      <c r="S60" s="7">
        <v>0</v>
      </c>
      <c r="T60" s="14">
        <f t="shared" si="6"/>
        <v>8505.8317721076073</v>
      </c>
      <c r="U60" s="1">
        <f t="shared" si="8"/>
        <v>-60.100000000000136</v>
      </c>
      <c r="V60" s="7">
        <f t="shared" si="8"/>
        <v>-669810.62999999896</v>
      </c>
      <c r="W60" s="7">
        <f t="shared" si="8"/>
        <v>223334.58961402951</v>
      </c>
      <c r="X60" s="7">
        <f t="shared" si="7"/>
        <v>-446476.04038596898</v>
      </c>
      <c r="Y60" s="7">
        <f t="shared" si="7"/>
        <v>13194.792000000016</v>
      </c>
      <c r="Z60" s="7">
        <f t="shared" si="7"/>
        <v>-79516.88</v>
      </c>
      <c r="AA60" s="7">
        <f t="shared" si="7"/>
        <v>-380153.95238596853</v>
      </c>
      <c r="AB60" s="7">
        <f t="shared" si="7"/>
        <v>0</v>
      </c>
      <c r="AC60" s="14">
        <f t="shared" si="7"/>
        <v>59.114484535299198</v>
      </c>
    </row>
    <row r="61" spans="1:29" x14ac:dyDescent="0.35">
      <c r="A61" s="7" t="s">
        <v>79</v>
      </c>
      <c r="B61" s="7" t="s">
        <v>89</v>
      </c>
      <c r="C61" s="1">
        <v>639.79999999999995</v>
      </c>
      <c r="D61" s="7">
        <v>6509727.29</v>
      </c>
      <c r="E61" s="22">
        <v>-914261.52430877707</v>
      </c>
      <c r="F61" s="7">
        <f t="shared" si="1"/>
        <v>5595465.7656912226</v>
      </c>
      <c r="G61" s="7">
        <v>1102057.45627</v>
      </c>
      <c r="H61" s="7">
        <v>119334.84</v>
      </c>
      <c r="I61" s="7">
        <f t="shared" si="2"/>
        <v>4374073.4694212228</v>
      </c>
      <c r="J61" s="7">
        <v>0</v>
      </c>
      <c r="K61" s="14">
        <f t="shared" si="3"/>
        <v>8745.648273978155</v>
      </c>
      <c r="L61" s="1">
        <v>608.5</v>
      </c>
      <c r="M61" s="7">
        <v>6228376.1799999997</v>
      </c>
      <c r="N61" s="22">
        <v>-794952.40207541513</v>
      </c>
      <c r="O61" s="7">
        <f t="shared" si="4"/>
        <v>5433423.7779245842</v>
      </c>
      <c r="P61" s="7">
        <v>1090180.8777980001</v>
      </c>
      <c r="Q61" s="7">
        <v>116825.51</v>
      </c>
      <c r="R61" s="7">
        <f t="shared" si="5"/>
        <v>4226417.3901265841</v>
      </c>
      <c r="S61" s="7">
        <v>0</v>
      </c>
      <c r="T61" s="14">
        <f t="shared" si="6"/>
        <v>8929.2091666796787</v>
      </c>
      <c r="U61" s="1">
        <f t="shared" si="8"/>
        <v>-31.299999999999955</v>
      </c>
      <c r="V61" s="7">
        <f t="shared" si="8"/>
        <v>-281351.11000000034</v>
      </c>
      <c r="W61" s="7">
        <f t="shared" si="8"/>
        <v>119309.12223336194</v>
      </c>
      <c r="X61" s="7">
        <f t="shared" si="7"/>
        <v>-162041.9877666384</v>
      </c>
      <c r="Y61" s="7">
        <f t="shared" si="7"/>
        <v>-11876.578471999848</v>
      </c>
      <c r="Z61" s="7">
        <f t="shared" si="7"/>
        <v>-2509.3300000000017</v>
      </c>
      <c r="AA61" s="7">
        <f t="shared" si="7"/>
        <v>-147656.07929463871</v>
      </c>
      <c r="AB61" s="7">
        <f t="shared" si="7"/>
        <v>0</v>
      </c>
      <c r="AC61" s="14">
        <f t="shared" si="7"/>
        <v>183.5608927015237</v>
      </c>
    </row>
    <row r="62" spans="1:29" x14ac:dyDescent="0.35">
      <c r="A62" s="7" t="s">
        <v>79</v>
      </c>
      <c r="B62" s="7" t="s">
        <v>90</v>
      </c>
      <c r="C62" s="1">
        <v>250.8</v>
      </c>
      <c r="D62" s="7">
        <v>3511283.66</v>
      </c>
      <c r="E62" s="22">
        <v>-493143.78441068332</v>
      </c>
      <c r="F62" s="7">
        <f t="shared" si="1"/>
        <v>3018139.8755893167</v>
      </c>
      <c r="G62" s="7">
        <v>310986.20343599998</v>
      </c>
      <c r="H62" s="7">
        <v>15980.23</v>
      </c>
      <c r="I62" s="7">
        <f t="shared" si="2"/>
        <v>2691173.4421533169</v>
      </c>
      <c r="J62" s="7">
        <v>0</v>
      </c>
      <c r="K62" s="14">
        <f t="shared" si="3"/>
        <v>12034.050540627259</v>
      </c>
      <c r="L62" s="1">
        <v>252.6</v>
      </c>
      <c r="M62" s="7">
        <v>3546544.95</v>
      </c>
      <c r="N62" s="22">
        <v>-452659.6251723083</v>
      </c>
      <c r="O62" s="7">
        <f t="shared" si="4"/>
        <v>3093885.324827692</v>
      </c>
      <c r="P62" s="7">
        <v>349121.14019999997</v>
      </c>
      <c r="Q62" s="7">
        <v>14014.79</v>
      </c>
      <c r="R62" s="7">
        <f t="shared" si="5"/>
        <v>2730749.3946276922</v>
      </c>
      <c r="S62" s="7">
        <v>0</v>
      </c>
      <c r="T62" s="14">
        <f t="shared" si="6"/>
        <v>12248.160430830136</v>
      </c>
      <c r="U62" s="1">
        <f t="shared" si="8"/>
        <v>1.7999999999999829</v>
      </c>
      <c r="V62" s="7">
        <f t="shared" si="8"/>
        <v>35261.290000000037</v>
      </c>
      <c r="W62" s="7">
        <f t="shared" si="8"/>
        <v>40484.159238375025</v>
      </c>
      <c r="X62" s="7">
        <f t="shared" si="7"/>
        <v>75745.449238375295</v>
      </c>
      <c r="Y62" s="7">
        <f t="shared" si="7"/>
        <v>38134.936763999984</v>
      </c>
      <c r="Z62" s="7">
        <f t="shared" si="7"/>
        <v>-1965.4399999999987</v>
      </c>
      <c r="AA62" s="7">
        <f t="shared" si="7"/>
        <v>39575.952474375255</v>
      </c>
      <c r="AB62" s="7">
        <f t="shared" si="7"/>
        <v>0</v>
      </c>
      <c r="AC62" s="14">
        <f t="shared" si="7"/>
        <v>214.10989020287707</v>
      </c>
    </row>
    <row r="63" spans="1:29" x14ac:dyDescent="0.35">
      <c r="A63" s="7" t="s">
        <v>79</v>
      </c>
      <c r="B63" s="7" t="s">
        <v>91</v>
      </c>
      <c r="C63" s="1">
        <v>6593.5</v>
      </c>
      <c r="D63" s="7">
        <v>58796472.659999996</v>
      </c>
      <c r="E63" s="22">
        <v>-8257696.5705902763</v>
      </c>
      <c r="F63" s="7">
        <f t="shared" si="1"/>
        <v>50538776.089409724</v>
      </c>
      <c r="G63" s="7">
        <v>14096801.327808</v>
      </c>
      <c r="H63" s="7">
        <v>1523309.07</v>
      </c>
      <c r="I63" s="7">
        <f t="shared" si="2"/>
        <v>34918665.691601723</v>
      </c>
      <c r="J63" s="7">
        <v>0</v>
      </c>
      <c r="K63" s="14">
        <f t="shared" si="3"/>
        <v>7664.9391202562711</v>
      </c>
      <c r="L63" s="1">
        <v>6413</v>
      </c>
      <c r="M63" s="7">
        <v>56831460.380000003</v>
      </c>
      <c r="N63" s="22">
        <v>-7253625.1242510518</v>
      </c>
      <c r="O63" s="7">
        <f t="shared" si="4"/>
        <v>49577835.25574895</v>
      </c>
      <c r="P63" s="7">
        <v>13818000.0724</v>
      </c>
      <c r="Q63" s="7">
        <v>1504828.51</v>
      </c>
      <c r="R63" s="7">
        <f t="shared" si="5"/>
        <v>34255006.673348956</v>
      </c>
      <c r="S63" s="7">
        <v>0</v>
      </c>
      <c r="T63" s="14">
        <f t="shared" si="6"/>
        <v>7730.8335031574852</v>
      </c>
      <c r="U63" s="1">
        <f t="shared" si="8"/>
        <v>-180.5</v>
      </c>
      <c r="V63" s="7">
        <f t="shared" si="8"/>
        <v>-1965012.2799999937</v>
      </c>
      <c r="W63" s="7">
        <f t="shared" si="8"/>
        <v>1004071.4463392245</v>
      </c>
      <c r="X63" s="7">
        <f t="shared" si="7"/>
        <v>-960940.83366077393</v>
      </c>
      <c r="Y63" s="7">
        <f t="shared" si="7"/>
        <v>-278801.2554080002</v>
      </c>
      <c r="Z63" s="7">
        <f t="shared" si="7"/>
        <v>-18480.560000000056</v>
      </c>
      <c r="AA63" s="7">
        <f t="shared" si="7"/>
        <v>-663659.01825276762</v>
      </c>
      <c r="AB63" s="7">
        <f t="shared" si="7"/>
        <v>0</v>
      </c>
      <c r="AC63" s="14">
        <f t="shared" si="7"/>
        <v>65.894382901214158</v>
      </c>
    </row>
    <row r="64" spans="1:29" x14ac:dyDescent="0.35">
      <c r="A64" s="7" t="s">
        <v>79</v>
      </c>
      <c r="B64" s="7" t="s">
        <v>92</v>
      </c>
      <c r="C64" s="1">
        <v>26662.7</v>
      </c>
      <c r="D64" s="7">
        <v>238518648.96000001</v>
      </c>
      <c r="E64" s="22">
        <v>-33498856.996548578</v>
      </c>
      <c r="F64" s="7">
        <f t="shared" si="1"/>
        <v>205019791.96345145</v>
      </c>
      <c r="G64" s="7">
        <v>26884128.756806999</v>
      </c>
      <c r="H64" s="7">
        <v>2054604.31</v>
      </c>
      <c r="I64" s="7">
        <f t="shared" si="2"/>
        <v>176081058.89664444</v>
      </c>
      <c r="J64" s="7">
        <v>0</v>
      </c>
      <c r="K64" s="14">
        <f t="shared" si="3"/>
        <v>7689.3859947961546</v>
      </c>
      <c r="L64" s="1">
        <v>28434.7</v>
      </c>
      <c r="M64" s="7">
        <v>253501918.31999999</v>
      </c>
      <c r="N64" s="22">
        <v>-32355457.197065078</v>
      </c>
      <c r="O64" s="7">
        <f t="shared" si="4"/>
        <v>221146461.12293491</v>
      </c>
      <c r="P64" s="7">
        <v>26425241.644109998</v>
      </c>
      <c r="Q64" s="7">
        <v>2692753.57</v>
      </c>
      <c r="R64" s="7">
        <f t="shared" si="5"/>
        <v>192028465.90882492</v>
      </c>
      <c r="S64" s="7">
        <v>0</v>
      </c>
      <c r="T64" s="14">
        <f t="shared" si="6"/>
        <v>7777.3446219912612</v>
      </c>
      <c r="U64" s="1">
        <f t="shared" si="8"/>
        <v>1772</v>
      </c>
      <c r="V64" s="7">
        <f t="shared" si="8"/>
        <v>14983269.359999985</v>
      </c>
      <c r="W64" s="7">
        <f t="shared" si="8"/>
        <v>1143399.7994835004</v>
      </c>
      <c r="X64" s="7">
        <f t="shared" si="8"/>
        <v>16126669.159483463</v>
      </c>
      <c r="Y64" s="7">
        <f t="shared" si="8"/>
        <v>-458887.11269700155</v>
      </c>
      <c r="Z64" s="7">
        <f t="shared" si="8"/>
        <v>638149.25999999978</v>
      </c>
      <c r="AA64" s="7">
        <f t="shared" si="8"/>
        <v>15947407.012180477</v>
      </c>
      <c r="AB64" s="7">
        <f t="shared" si="8"/>
        <v>0</v>
      </c>
      <c r="AC64" s="14">
        <f t="shared" si="8"/>
        <v>87.958627195106601</v>
      </c>
    </row>
    <row r="65" spans="1:29" x14ac:dyDescent="0.35">
      <c r="A65" s="7" t="s">
        <v>79</v>
      </c>
      <c r="B65" s="7" t="s">
        <v>93</v>
      </c>
      <c r="C65" s="1">
        <v>213</v>
      </c>
      <c r="D65" s="7">
        <v>3203317.89</v>
      </c>
      <c r="E65" s="22">
        <v>-449891.39582788508</v>
      </c>
      <c r="F65" s="7">
        <f t="shared" si="1"/>
        <v>2753426.4941721149</v>
      </c>
      <c r="G65" s="7">
        <v>170474.193</v>
      </c>
      <c r="H65" s="7">
        <v>13577.56</v>
      </c>
      <c r="I65" s="7">
        <f t="shared" si="2"/>
        <v>2569374.7411721149</v>
      </c>
      <c r="J65" s="7">
        <v>0</v>
      </c>
      <c r="K65" s="14">
        <f t="shared" si="3"/>
        <v>12926.884949164858</v>
      </c>
      <c r="L65" s="1">
        <v>190.8</v>
      </c>
      <c r="M65" s="7">
        <v>2943935.77</v>
      </c>
      <c r="N65" s="22">
        <v>-375746.22089015134</v>
      </c>
      <c r="O65" s="7">
        <f t="shared" si="4"/>
        <v>2568189.5491098487</v>
      </c>
      <c r="P65" s="7">
        <v>163199.12400000001</v>
      </c>
      <c r="Q65" s="7">
        <v>11622.77</v>
      </c>
      <c r="R65" s="7">
        <f t="shared" si="5"/>
        <v>2393367.6551098488</v>
      </c>
      <c r="S65" s="7">
        <v>0</v>
      </c>
      <c r="T65" s="14">
        <f t="shared" si="6"/>
        <v>13460.112940827299</v>
      </c>
      <c r="U65" s="1">
        <f t="shared" ref="U65:AC93" si="9">L65-C65</f>
        <v>-22.199999999999989</v>
      </c>
      <c r="V65" s="7">
        <f t="shared" si="9"/>
        <v>-259382.12000000011</v>
      </c>
      <c r="W65" s="7">
        <f t="shared" si="9"/>
        <v>74145.17493773374</v>
      </c>
      <c r="X65" s="7">
        <f t="shared" si="9"/>
        <v>-185236.9450622662</v>
      </c>
      <c r="Y65" s="7">
        <f t="shared" si="9"/>
        <v>-7275.0689999999886</v>
      </c>
      <c r="Z65" s="7">
        <f t="shared" si="9"/>
        <v>-1954.7899999999991</v>
      </c>
      <c r="AA65" s="7">
        <f t="shared" si="9"/>
        <v>-176007.08606226603</v>
      </c>
      <c r="AB65" s="7">
        <f t="shared" si="9"/>
        <v>0</v>
      </c>
      <c r="AC65" s="14">
        <f t="shared" si="9"/>
        <v>533.22799166244113</v>
      </c>
    </row>
    <row r="66" spans="1:29" x14ac:dyDescent="0.35">
      <c r="A66" s="7" t="s">
        <v>79</v>
      </c>
      <c r="B66" s="7" t="s">
        <v>94</v>
      </c>
      <c r="C66" s="1">
        <v>283.2</v>
      </c>
      <c r="D66" s="7">
        <v>3656244.57</v>
      </c>
      <c r="E66" s="22">
        <v>-513502.88343859161</v>
      </c>
      <c r="F66" s="7">
        <f t="shared" si="1"/>
        <v>3142741.6865614085</v>
      </c>
      <c r="G66" s="7">
        <v>570403.66899999999</v>
      </c>
      <c r="H66" s="7">
        <v>64733.51</v>
      </c>
      <c r="I66" s="7">
        <f t="shared" si="2"/>
        <v>2507604.5075614089</v>
      </c>
      <c r="J66" s="7">
        <v>0</v>
      </c>
      <c r="K66" s="14">
        <f t="shared" si="3"/>
        <v>11097.25171808407</v>
      </c>
      <c r="L66" s="1">
        <v>275.5</v>
      </c>
      <c r="M66" s="7">
        <v>3581106.41</v>
      </c>
      <c r="N66" s="22">
        <v>-457070.84165188734</v>
      </c>
      <c r="O66" s="7">
        <f t="shared" si="4"/>
        <v>3124035.568348113</v>
      </c>
      <c r="P66" s="7">
        <v>625744.91902999999</v>
      </c>
      <c r="Q66" s="7">
        <v>65519.24</v>
      </c>
      <c r="R66" s="7">
        <f t="shared" si="5"/>
        <v>2432771.4093181128</v>
      </c>
      <c r="S66" s="7">
        <v>0</v>
      </c>
      <c r="T66" s="14">
        <f t="shared" si="6"/>
        <v>11339.512044820736</v>
      </c>
      <c r="U66" s="1">
        <f t="shared" si="9"/>
        <v>-7.6999999999999886</v>
      </c>
      <c r="V66" s="7">
        <f t="shared" si="9"/>
        <v>-75138.159999999683</v>
      </c>
      <c r="W66" s="7">
        <f t="shared" si="9"/>
        <v>56432.041786704271</v>
      </c>
      <c r="X66" s="7">
        <f t="shared" si="9"/>
        <v>-18706.118213295471</v>
      </c>
      <c r="Y66" s="7">
        <f t="shared" si="9"/>
        <v>55341.250029999996</v>
      </c>
      <c r="Z66" s="7">
        <f t="shared" si="9"/>
        <v>785.72999999999593</v>
      </c>
      <c r="AA66" s="7">
        <f t="shared" si="9"/>
        <v>-74833.098243296146</v>
      </c>
      <c r="AB66" s="7">
        <f t="shared" si="9"/>
        <v>0</v>
      </c>
      <c r="AC66" s="14">
        <f t="shared" si="9"/>
        <v>242.26032673666668</v>
      </c>
    </row>
    <row r="67" spans="1:29" x14ac:dyDescent="0.35">
      <c r="A67" s="7" t="s">
        <v>95</v>
      </c>
      <c r="B67" s="7" t="s">
        <v>96</v>
      </c>
      <c r="C67" s="1">
        <v>3681</v>
      </c>
      <c r="D67" s="7">
        <v>32825354.309999999</v>
      </c>
      <c r="E67" s="22">
        <v>-4610171.3836058844</v>
      </c>
      <c r="F67" s="7">
        <f t="shared" si="1"/>
        <v>28215182.926394112</v>
      </c>
      <c r="G67" s="7">
        <v>7287222.2129999995</v>
      </c>
      <c r="H67" s="7">
        <v>1051968.3999999999</v>
      </c>
      <c r="I67" s="7">
        <f t="shared" si="2"/>
        <v>19875992.313394114</v>
      </c>
      <c r="J67" s="7">
        <v>0</v>
      </c>
      <c r="K67" s="14">
        <f t="shared" si="3"/>
        <v>7665.0863695718863</v>
      </c>
      <c r="L67" s="1">
        <v>3643.9</v>
      </c>
      <c r="M67" s="7">
        <v>32237654.420000002</v>
      </c>
      <c r="N67" s="22">
        <v>-4114619.939102029</v>
      </c>
      <c r="O67" s="7">
        <f t="shared" si="4"/>
        <v>28123034.480897974</v>
      </c>
      <c r="P67" s="7">
        <v>7234333.6140000001</v>
      </c>
      <c r="Q67" s="7">
        <v>1101390.83</v>
      </c>
      <c r="R67" s="7">
        <f t="shared" si="5"/>
        <v>19787310.036897972</v>
      </c>
      <c r="S67" s="7">
        <v>0</v>
      </c>
      <c r="T67" s="14">
        <f t="shared" si="6"/>
        <v>7717.8392603798056</v>
      </c>
      <c r="U67" s="1">
        <f t="shared" si="9"/>
        <v>-37.099999999999909</v>
      </c>
      <c r="V67" s="7">
        <f t="shared" si="9"/>
        <v>-587699.88999999687</v>
      </c>
      <c r="W67" s="7">
        <f t="shared" si="9"/>
        <v>495551.44450385543</v>
      </c>
      <c r="X67" s="7">
        <f t="shared" si="9"/>
        <v>-92148.445496138185</v>
      </c>
      <c r="Y67" s="7">
        <f t="shared" si="9"/>
        <v>-52888.598999999464</v>
      </c>
      <c r="Z67" s="7">
        <f t="shared" si="9"/>
        <v>49422.430000000168</v>
      </c>
      <c r="AA67" s="7">
        <f t="shared" si="9"/>
        <v>-88682.276496142149</v>
      </c>
      <c r="AB67" s="7">
        <f t="shared" si="9"/>
        <v>0</v>
      </c>
      <c r="AC67" s="14">
        <f t="shared" si="9"/>
        <v>52.752890807919357</v>
      </c>
    </row>
    <row r="68" spans="1:29" x14ac:dyDescent="0.35">
      <c r="A68" s="7" t="s">
        <v>95</v>
      </c>
      <c r="B68" s="7" t="s">
        <v>97</v>
      </c>
      <c r="C68" s="1">
        <v>1366.5</v>
      </c>
      <c r="D68" s="7">
        <v>12672401.84</v>
      </c>
      <c r="E68" s="22">
        <v>-1779781.0732700832</v>
      </c>
      <c r="F68" s="7">
        <f t="shared" si="1"/>
        <v>10892620.766729917</v>
      </c>
      <c r="G68" s="7">
        <v>2395695.7637859997</v>
      </c>
      <c r="H68" s="7">
        <v>378332.85</v>
      </c>
      <c r="I68" s="7">
        <f t="shared" si="2"/>
        <v>8118592.1529439185</v>
      </c>
      <c r="J68" s="7">
        <v>0</v>
      </c>
      <c r="K68" s="14">
        <f t="shared" si="3"/>
        <v>7971.1824125356143</v>
      </c>
      <c r="L68" s="1">
        <v>1363</v>
      </c>
      <c r="M68" s="7">
        <v>12438423.23</v>
      </c>
      <c r="N68" s="22">
        <v>-1587565.3844529258</v>
      </c>
      <c r="O68" s="7">
        <f t="shared" si="4"/>
        <v>10850857.845547074</v>
      </c>
      <c r="P68" s="7">
        <v>2345417.846471</v>
      </c>
      <c r="Q68" s="7">
        <v>232969.28</v>
      </c>
      <c r="R68" s="7">
        <f t="shared" si="5"/>
        <v>8272470.7190760737</v>
      </c>
      <c r="S68" s="7">
        <v>0</v>
      </c>
      <c r="T68" s="14">
        <f t="shared" si="6"/>
        <v>7961.0108918173692</v>
      </c>
      <c r="U68" s="1">
        <f t="shared" si="9"/>
        <v>-3.5</v>
      </c>
      <c r="V68" s="7">
        <f t="shared" si="9"/>
        <v>-233978.6099999994</v>
      </c>
      <c r="W68" s="7">
        <f t="shared" si="9"/>
        <v>192215.68881715741</v>
      </c>
      <c r="X68" s="7">
        <f t="shared" si="9"/>
        <v>-41762.921182842925</v>
      </c>
      <c r="Y68" s="7">
        <f t="shared" si="9"/>
        <v>-50277.917314999737</v>
      </c>
      <c r="Z68" s="7">
        <f t="shared" si="9"/>
        <v>-145363.56999999998</v>
      </c>
      <c r="AA68" s="7">
        <f t="shared" si="9"/>
        <v>153878.56613215525</v>
      </c>
      <c r="AB68" s="7">
        <f t="shared" si="9"/>
        <v>0</v>
      </c>
      <c r="AC68" s="14">
        <f t="shared" si="9"/>
        <v>-10.171520718245119</v>
      </c>
    </row>
    <row r="69" spans="1:29" x14ac:dyDescent="0.35">
      <c r="A69" s="7" t="s">
        <v>95</v>
      </c>
      <c r="B69" s="7" t="s">
        <v>98</v>
      </c>
      <c r="C69" s="1">
        <v>220</v>
      </c>
      <c r="D69" s="7">
        <v>3176928.83</v>
      </c>
      <c r="E69" s="22">
        <v>-446185.17264127964</v>
      </c>
      <c r="F69" s="7">
        <f t="shared" ref="F69:F132" si="10">D69+E69</f>
        <v>2730743.6573587204</v>
      </c>
      <c r="G69" s="7">
        <v>1454576.6368080003</v>
      </c>
      <c r="H69" s="7">
        <v>226298.14</v>
      </c>
      <c r="I69" s="7">
        <f t="shared" ref="I69:I132" si="11">F69-G69-H69</f>
        <v>1049868.8805507203</v>
      </c>
      <c r="J69" s="7">
        <v>0</v>
      </c>
      <c r="K69" s="14">
        <f t="shared" ref="K69:K132" si="12">F69/C69</f>
        <v>12412.471169812366</v>
      </c>
      <c r="L69" s="1">
        <v>201.7</v>
      </c>
      <c r="M69" s="7">
        <v>3013252.93</v>
      </c>
      <c r="N69" s="22">
        <v>-384593.44547237724</v>
      </c>
      <c r="O69" s="7">
        <f t="shared" ref="O69:O132" si="13">M69+N69</f>
        <v>2628659.4845276228</v>
      </c>
      <c r="P69" s="7">
        <v>1476662.2196580002</v>
      </c>
      <c r="Q69" s="7">
        <v>214467.66</v>
      </c>
      <c r="R69" s="7">
        <f t="shared" ref="R69:R132" si="14">O69-P69-Q69</f>
        <v>937529.60486962262</v>
      </c>
      <c r="S69" s="7">
        <v>0</v>
      </c>
      <c r="T69" s="14">
        <f t="shared" ref="T69:T132" si="15">O69/L69</f>
        <v>13032.52099418752</v>
      </c>
      <c r="U69" s="1">
        <f t="shared" si="9"/>
        <v>-18.300000000000011</v>
      </c>
      <c r="V69" s="7">
        <f t="shared" si="9"/>
        <v>-163675.89999999991</v>
      </c>
      <c r="W69" s="7">
        <f t="shared" si="9"/>
        <v>61591.727168902406</v>
      </c>
      <c r="X69" s="7">
        <f t="shared" si="9"/>
        <v>-102084.17283109762</v>
      </c>
      <c r="Y69" s="7">
        <f t="shared" si="9"/>
        <v>22085.58284999989</v>
      </c>
      <c r="Z69" s="7">
        <f t="shared" si="9"/>
        <v>-11830.48000000001</v>
      </c>
      <c r="AA69" s="7">
        <f t="shared" si="9"/>
        <v>-112339.27568109764</v>
      </c>
      <c r="AB69" s="7">
        <f t="shared" si="9"/>
        <v>0</v>
      </c>
      <c r="AC69" s="14">
        <f t="shared" si="9"/>
        <v>620.04982437515355</v>
      </c>
    </row>
    <row r="70" spans="1:29" x14ac:dyDescent="0.35">
      <c r="A70" s="7" t="s">
        <v>99</v>
      </c>
      <c r="B70" s="7" t="s">
        <v>100</v>
      </c>
      <c r="C70" s="1">
        <v>6239.3</v>
      </c>
      <c r="D70" s="7">
        <v>60587715.479999997</v>
      </c>
      <c r="E70" s="22">
        <v>-8509268.459559584</v>
      </c>
      <c r="F70" s="7">
        <f t="shared" si="10"/>
        <v>52078447.020440415</v>
      </c>
      <c r="G70" s="7">
        <v>25145861.220890999</v>
      </c>
      <c r="H70" s="7">
        <v>1488888.26</v>
      </c>
      <c r="I70" s="7">
        <f t="shared" si="11"/>
        <v>25443697.539549414</v>
      </c>
      <c r="J70" s="7">
        <v>0</v>
      </c>
      <c r="K70" s="14">
        <f t="shared" si="12"/>
        <v>8346.8413156027782</v>
      </c>
      <c r="L70" s="1">
        <v>6194.8</v>
      </c>
      <c r="M70" s="7">
        <v>59275280.82</v>
      </c>
      <c r="N70" s="22">
        <v>-7565539.6382229738</v>
      </c>
      <c r="O70" s="7">
        <f t="shared" si="13"/>
        <v>51709741.18177703</v>
      </c>
      <c r="P70" s="7">
        <v>25277311.278270002</v>
      </c>
      <c r="Q70" s="7">
        <v>1517029.65</v>
      </c>
      <c r="R70" s="7">
        <f t="shared" si="14"/>
        <v>24915400.253507029</v>
      </c>
      <c r="S70" s="7">
        <v>0</v>
      </c>
      <c r="T70" s="14">
        <f t="shared" si="15"/>
        <v>8347.2817817810137</v>
      </c>
      <c r="U70" s="1">
        <f t="shared" si="9"/>
        <v>-44.5</v>
      </c>
      <c r="V70" s="7">
        <f t="shared" si="9"/>
        <v>-1312434.6599999964</v>
      </c>
      <c r="W70" s="7">
        <f t="shared" si="9"/>
        <v>943728.82133661024</v>
      </c>
      <c r="X70" s="7">
        <f t="shared" si="9"/>
        <v>-368705.83866338432</v>
      </c>
      <c r="Y70" s="7">
        <f t="shared" si="9"/>
        <v>131450.05737900361</v>
      </c>
      <c r="Z70" s="7">
        <f t="shared" si="9"/>
        <v>28141.389999999898</v>
      </c>
      <c r="AA70" s="7">
        <f t="shared" si="9"/>
        <v>-528297.2860423848</v>
      </c>
      <c r="AB70" s="7">
        <f t="shared" si="9"/>
        <v>0</v>
      </c>
      <c r="AC70" s="14">
        <f t="shared" si="9"/>
        <v>0.4404661782355106</v>
      </c>
    </row>
    <row r="71" spans="1:29" x14ac:dyDescent="0.35">
      <c r="A71" s="7" t="s">
        <v>99</v>
      </c>
      <c r="B71" s="7" t="s">
        <v>101</v>
      </c>
      <c r="C71" s="1">
        <v>4813.3</v>
      </c>
      <c r="D71" s="7">
        <v>43639376.329999998</v>
      </c>
      <c r="E71" s="22">
        <v>-6128951.4822901534</v>
      </c>
      <c r="F71" s="7">
        <f t="shared" si="10"/>
        <v>37510424.847709842</v>
      </c>
      <c r="G71" s="7">
        <v>3891387.6352000004</v>
      </c>
      <c r="H71" s="7">
        <v>297371.87</v>
      </c>
      <c r="I71" s="7">
        <f t="shared" si="11"/>
        <v>33321665.34250984</v>
      </c>
      <c r="J71" s="7">
        <v>0</v>
      </c>
      <c r="K71" s="14">
        <f t="shared" si="12"/>
        <v>7793.0785215361275</v>
      </c>
      <c r="L71" s="1">
        <v>4744.8</v>
      </c>
      <c r="M71" s="7">
        <v>42799388.780000001</v>
      </c>
      <c r="N71" s="22">
        <v>-5462656.0655205278</v>
      </c>
      <c r="O71" s="7">
        <f t="shared" si="13"/>
        <v>37336732.714479476</v>
      </c>
      <c r="P71" s="7">
        <v>3504340.398</v>
      </c>
      <c r="Q71" s="7">
        <v>267132.48</v>
      </c>
      <c r="R71" s="7">
        <f t="shared" si="14"/>
        <v>33565259.836479478</v>
      </c>
      <c r="S71" s="7">
        <v>0</v>
      </c>
      <c r="T71" s="14">
        <f t="shared" si="15"/>
        <v>7868.9792434832816</v>
      </c>
      <c r="U71" s="1">
        <f t="shared" si="9"/>
        <v>-68.5</v>
      </c>
      <c r="V71" s="7">
        <f t="shared" si="9"/>
        <v>-839987.54999999702</v>
      </c>
      <c r="W71" s="7">
        <f t="shared" si="9"/>
        <v>666295.41676962562</v>
      </c>
      <c r="X71" s="7">
        <f t="shared" si="9"/>
        <v>-173692.13323036581</v>
      </c>
      <c r="Y71" s="7">
        <f t="shared" si="9"/>
        <v>-387047.23720000032</v>
      </c>
      <c r="Z71" s="7">
        <f t="shared" si="9"/>
        <v>-30239.390000000014</v>
      </c>
      <c r="AA71" s="7">
        <f t="shared" si="9"/>
        <v>243594.4939696379</v>
      </c>
      <c r="AB71" s="7">
        <f t="shared" si="9"/>
        <v>0</v>
      </c>
      <c r="AC71" s="14">
        <f t="shared" si="9"/>
        <v>75.900721947154125</v>
      </c>
    </row>
    <row r="72" spans="1:29" x14ac:dyDescent="0.35">
      <c r="A72" s="7" t="s">
        <v>99</v>
      </c>
      <c r="B72" s="7" t="s">
        <v>102</v>
      </c>
      <c r="C72" s="1">
        <v>1308.2</v>
      </c>
      <c r="D72" s="7">
        <v>12978954.5</v>
      </c>
      <c r="E72" s="22">
        <v>-1822834.9969948221</v>
      </c>
      <c r="F72" s="7">
        <f t="shared" si="10"/>
        <v>11156119.503005179</v>
      </c>
      <c r="G72" s="7">
        <v>1573010.565399</v>
      </c>
      <c r="H72" s="7">
        <v>175155.61</v>
      </c>
      <c r="I72" s="7">
        <f t="shared" si="11"/>
        <v>9407953.3276061788</v>
      </c>
      <c r="J72" s="7">
        <v>0</v>
      </c>
      <c r="K72" s="14">
        <f t="shared" si="12"/>
        <v>8527.8393999428063</v>
      </c>
      <c r="L72" s="1">
        <v>1207.8</v>
      </c>
      <c r="M72" s="7">
        <v>11964248.42</v>
      </c>
      <c r="N72" s="22">
        <v>-1527044.5691843217</v>
      </c>
      <c r="O72" s="7">
        <f t="shared" si="13"/>
        <v>10437203.850815678</v>
      </c>
      <c r="P72" s="7">
        <v>1275498.86451</v>
      </c>
      <c r="Q72" s="7">
        <v>111389.08</v>
      </c>
      <c r="R72" s="7">
        <f t="shared" si="14"/>
        <v>9050315.9063056782</v>
      </c>
      <c r="S72" s="7">
        <v>0</v>
      </c>
      <c r="T72" s="14">
        <f t="shared" si="15"/>
        <v>8641.5001248680892</v>
      </c>
      <c r="U72" s="1">
        <f t="shared" si="9"/>
        <v>-100.40000000000009</v>
      </c>
      <c r="V72" s="7">
        <f t="shared" si="9"/>
        <v>-1014706.0800000001</v>
      </c>
      <c r="W72" s="7">
        <f t="shared" si="9"/>
        <v>295790.42781050038</v>
      </c>
      <c r="X72" s="7">
        <f t="shared" si="9"/>
        <v>-718915.65218950063</v>
      </c>
      <c r="Y72" s="7">
        <f t="shared" si="9"/>
        <v>-297511.70088899997</v>
      </c>
      <c r="Z72" s="7">
        <f t="shared" si="9"/>
        <v>-63766.529999999984</v>
      </c>
      <c r="AA72" s="7">
        <f t="shared" si="9"/>
        <v>-357637.42130050063</v>
      </c>
      <c r="AB72" s="7">
        <f t="shared" si="9"/>
        <v>0</v>
      </c>
      <c r="AC72" s="14">
        <f t="shared" si="9"/>
        <v>113.66072492528292</v>
      </c>
    </row>
    <row r="73" spans="1:29" x14ac:dyDescent="0.35">
      <c r="A73" s="7" t="s">
        <v>103</v>
      </c>
      <c r="B73" s="7" t="s">
        <v>103</v>
      </c>
      <c r="C73" s="1">
        <v>453.7</v>
      </c>
      <c r="D73" s="7">
        <v>4959091.26</v>
      </c>
      <c r="E73" s="22">
        <v>-696481.7622266222</v>
      </c>
      <c r="F73" s="7">
        <f t="shared" si="10"/>
        <v>4262609.4977733772</v>
      </c>
      <c r="G73" s="7">
        <v>1576271.2839250001</v>
      </c>
      <c r="H73" s="7">
        <v>125600.51</v>
      </c>
      <c r="I73" s="7">
        <f t="shared" si="11"/>
        <v>2560737.7038483773</v>
      </c>
      <c r="J73" s="7">
        <v>0</v>
      </c>
      <c r="K73" s="14">
        <f t="shared" si="12"/>
        <v>9395.2159968555807</v>
      </c>
      <c r="L73" s="1">
        <v>445.5</v>
      </c>
      <c r="M73" s="7">
        <v>4888254.9400000004</v>
      </c>
      <c r="N73" s="22">
        <v>-623907.40286178654</v>
      </c>
      <c r="O73" s="7">
        <f t="shared" si="13"/>
        <v>4264347.5371382143</v>
      </c>
      <c r="P73" s="7">
        <v>1622788.2066062503</v>
      </c>
      <c r="Q73" s="7">
        <v>105355.9</v>
      </c>
      <c r="R73" s="7">
        <f t="shared" si="14"/>
        <v>2536203.4305319642</v>
      </c>
      <c r="S73" s="7">
        <v>0</v>
      </c>
      <c r="T73" s="14">
        <f t="shared" si="15"/>
        <v>9572.0483437445891</v>
      </c>
      <c r="U73" s="1">
        <f t="shared" si="9"/>
        <v>-8.1999999999999886</v>
      </c>
      <c r="V73" s="7">
        <f t="shared" si="9"/>
        <v>-70836.319999999367</v>
      </c>
      <c r="W73" s="7">
        <f t="shared" si="9"/>
        <v>72574.359364835662</v>
      </c>
      <c r="X73" s="7">
        <f t="shared" si="9"/>
        <v>1738.03936483711</v>
      </c>
      <c r="Y73" s="7">
        <f t="shared" si="9"/>
        <v>46516.922681250144</v>
      </c>
      <c r="Z73" s="7">
        <f t="shared" si="9"/>
        <v>-20244.61</v>
      </c>
      <c r="AA73" s="7">
        <f t="shared" si="9"/>
        <v>-24534.273316413164</v>
      </c>
      <c r="AB73" s="7">
        <f t="shared" si="9"/>
        <v>0</v>
      </c>
      <c r="AC73" s="14">
        <f t="shared" si="9"/>
        <v>176.83234688900848</v>
      </c>
    </row>
    <row r="74" spans="1:29" x14ac:dyDescent="0.35">
      <c r="A74" s="7" t="s">
        <v>104</v>
      </c>
      <c r="B74" s="7" t="s">
        <v>105</v>
      </c>
      <c r="C74" s="1">
        <v>443.4</v>
      </c>
      <c r="D74" s="7">
        <v>4941392.4000000004</v>
      </c>
      <c r="E74" s="22">
        <v>-693996.03801710205</v>
      </c>
      <c r="F74" s="7">
        <f t="shared" si="10"/>
        <v>4247396.3619828988</v>
      </c>
      <c r="G74" s="7">
        <v>1621993.1883750001</v>
      </c>
      <c r="H74" s="7">
        <v>134910.79</v>
      </c>
      <c r="I74" s="7">
        <f t="shared" si="11"/>
        <v>2490492.3836078988</v>
      </c>
      <c r="J74" s="7">
        <v>0</v>
      </c>
      <c r="K74" s="14">
        <f t="shared" si="12"/>
        <v>9579.1528235969763</v>
      </c>
      <c r="L74" s="1">
        <v>428</v>
      </c>
      <c r="M74" s="7">
        <v>4794416.83</v>
      </c>
      <c r="N74" s="22">
        <v>-611930.47199010022</v>
      </c>
      <c r="O74" s="7">
        <f t="shared" si="13"/>
        <v>4182486.3580099</v>
      </c>
      <c r="P74" s="7">
        <v>1678864.33134</v>
      </c>
      <c r="Q74" s="7">
        <v>109016.69</v>
      </c>
      <c r="R74" s="7">
        <f t="shared" si="14"/>
        <v>2394605.3366699</v>
      </c>
      <c r="S74" s="7">
        <v>0</v>
      </c>
      <c r="T74" s="14">
        <f t="shared" si="15"/>
        <v>9772.1643878735977</v>
      </c>
      <c r="U74" s="1">
        <f t="shared" si="9"/>
        <v>-15.399999999999977</v>
      </c>
      <c r="V74" s="7">
        <f t="shared" si="9"/>
        <v>-146975.5700000003</v>
      </c>
      <c r="W74" s="7">
        <f t="shared" si="9"/>
        <v>82065.566027001827</v>
      </c>
      <c r="X74" s="7">
        <f t="shared" si="9"/>
        <v>-64910.00397299882</v>
      </c>
      <c r="Y74" s="7">
        <f t="shared" si="9"/>
        <v>56871.14296499989</v>
      </c>
      <c r="Z74" s="7">
        <f t="shared" si="9"/>
        <v>-25894.100000000006</v>
      </c>
      <c r="AA74" s="7">
        <f t="shared" si="9"/>
        <v>-95887.04693799885</v>
      </c>
      <c r="AB74" s="7">
        <f t="shared" si="9"/>
        <v>0</v>
      </c>
      <c r="AC74" s="14">
        <f t="shared" si="9"/>
        <v>193.01156427662136</v>
      </c>
    </row>
    <row r="75" spans="1:29" x14ac:dyDescent="0.35">
      <c r="A75" s="7" t="s">
        <v>104</v>
      </c>
      <c r="B75" s="7" t="s">
        <v>106</v>
      </c>
      <c r="C75" s="1">
        <v>1328.8</v>
      </c>
      <c r="D75" s="7">
        <v>12507049.77</v>
      </c>
      <c r="E75" s="22">
        <v>-1756558.1287700823</v>
      </c>
      <c r="F75" s="7">
        <f t="shared" si="10"/>
        <v>10750491.641229916</v>
      </c>
      <c r="G75" s="7">
        <v>8248439.7810000004</v>
      </c>
      <c r="H75" s="7">
        <v>634535.35</v>
      </c>
      <c r="I75" s="7">
        <f t="shared" si="11"/>
        <v>1867516.5102299158</v>
      </c>
      <c r="J75" s="7">
        <v>0</v>
      </c>
      <c r="K75" s="14">
        <f t="shared" si="12"/>
        <v>8090.3760093542423</v>
      </c>
      <c r="L75" s="1">
        <v>1305.7</v>
      </c>
      <c r="M75" s="7">
        <v>12186100.23</v>
      </c>
      <c r="N75" s="22">
        <v>-1555360.397285809</v>
      </c>
      <c r="O75" s="7">
        <f t="shared" si="13"/>
        <v>10630739.832714191</v>
      </c>
      <c r="P75" s="7">
        <v>8217453.9862500001</v>
      </c>
      <c r="Q75" s="7">
        <v>673199.6</v>
      </c>
      <c r="R75" s="7">
        <f t="shared" si="14"/>
        <v>1740086.2464641905</v>
      </c>
      <c r="S75" s="7">
        <v>0</v>
      </c>
      <c r="T75" s="14">
        <f t="shared" si="15"/>
        <v>8141.7935457717622</v>
      </c>
      <c r="U75" s="1">
        <f t="shared" si="9"/>
        <v>-23.099999999999909</v>
      </c>
      <c r="V75" s="7">
        <f t="shared" si="9"/>
        <v>-320949.53999999911</v>
      </c>
      <c r="W75" s="7">
        <f t="shared" si="9"/>
        <v>201197.73148427322</v>
      </c>
      <c r="X75" s="7">
        <f t="shared" si="9"/>
        <v>-119751.80851572566</v>
      </c>
      <c r="Y75" s="7">
        <f t="shared" si="9"/>
        <v>-30985.79475000035</v>
      </c>
      <c r="Z75" s="7">
        <f t="shared" si="9"/>
        <v>38664.25</v>
      </c>
      <c r="AA75" s="7">
        <f t="shared" si="9"/>
        <v>-127430.26376572531</v>
      </c>
      <c r="AB75" s="7">
        <f t="shared" si="9"/>
        <v>0</v>
      </c>
      <c r="AC75" s="14">
        <f t="shared" si="9"/>
        <v>51.417536417519841</v>
      </c>
    </row>
    <row r="76" spans="1:29" x14ac:dyDescent="0.35">
      <c r="A76" s="7" t="s">
        <v>107</v>
      </c>
      <c r="B76" s="7" t="s">
        <v>107</v>
      </c>
      <c r="C76" s="1">
        <v>2070.1</v>
      </c>
      <c r="D76" s="7">
        <v>19085297.050000001</v>
      </c>
      <c r="E76" s="22">
        <v>-2680442.9733367227</v>
      </c>
      <c r="F76" s="7">
        <f t="shared" si="10"/>
        <v>16404854.076663278</v>
      </c>
      <c r="G76" s="7">
        <v>10372233.502499999</v>
      </c>
      <c r="H76" s="7">
        <v>643842.82999999996</v>
      </c>
      <c r="I76" s="7">
        <f t="shared" si="11"/>
        <v>5388777.7441632785</v>
      </c>
      <c r="J76" s="7">
        <v>0</v>
      </c>
      <c r="K76" s="14">
        <f t="shared" si="12"/>
        <v>7924.667444405236</v>
      </c>
      <c r="L76" s="1">
        <v>2054.3000000000002</v>
      </c>
      <c r="M76" s="7">
        <v>18840159.989999998</v>
      </c>
      <c r="N76" s="22">
        <v>-2404644.4862512508</v>
      </c>
      <c r="O76" s="7">
        <f t="shared" si="13"/>
        <v>16435515.503748748</v>
      </c>
      <c r="P76" s="7">
        <v>10353731.338500001</v>
      </c>
      <c r="Q76" s="7">
        <v>674534.79</v>
      </c>
      <c r="R76" s="7">
        <f t="shared" si="14"/>
        <v>5407249.3752487479</v>
      </c>
      <c r="S76" s="7">
        <v>0</v>
      </c>
      <c r="T76" s="14">
        <f t="shared" si="15"/>
        <v>8000.5430091752651</v>
      </c>
      <c r="U76" s="1">
        <f t="shared" si="9"/>
        <v>-15.799999999999727</v>
      </c>
      <c r="V76" s="7">
        <f t="shared" si="9"/>
        <v>-245137.06000000238</v>
      </c>
      <c r="W76" s="7">
        <f t="shared" si="9"/>
        <v>275798.48708547186</v>
      </c>
      <c r="X76" s="7">
        <f t="shared" si="9"/>
        <v>30661.427085470408</v>
      </c>
      <c r="Y76" s="7">
        <f t="shared" si="9"/>
        <v>-18502.163999998942</v>
      </c>
      <c r="Z76" s="7">
        <f t="shared" si="9"/>
        <v>30691.960000000079</v>
      </c>
      <c r="AA76" s="7">
        <f t="shared" si="9"/>
        <v>18471.631085469387</v>
      </c>
      <c r="AB76" s="7">
        <f t="shared" si="9"/>
        <v>0</v>
      </c>
      <c r="AC76" s="14">
        <f t="shared" si="9"/>
        <v>75.875564770029087</v>
      </c>
    </row>
    <row r="77" spans="1:29" x14ac:dyDescent="0.35">
      <c r="A77" s="7" t="s">
        <v>108</v>
      </c>
      <c r="B77" s="7" t="s">
        <v>108</v>
      </c>
      <c r="C77" s="1">
        <v>89.9</v>
      </c>
      <c r="D77" s="7">
        <v>1730242.8</v>
      </c>
      <c r="E77" s="22">
        <v>-243004.71421933966</v>
      </c>
      <c r="F77" s="7">
        <f t="shared" si="10"/>
        <v>1487238.0857806604</v>
      </c>
      <c r="G77" s="7">
        <v>925551.02755499992</v>
      </c>
      <c r="H77" s="7">
        <v>52986.14</v>
      </c>
      <c r="I77" s="7">
        <f t="shared" si="11"/>
        <v>508700.91822566045</v>
      </c>
      <c r="J77" s="7">
        <v>0</v>
      </c>
      <c r="K77" s="14">
        <f t="shared" si="12"/>
        <v>16543.249007571303</v>
      </c>
      <c r="L77" s="1">
        <v>80.900000000000006</v>
      </c>
      <c r="M77" s="7">
        <v>1560548.63</v>
      </c>
      <c r="N77" s="22">
        <v>-199179.02293017862</v>
      </c>
      <c r="O77" s="7">
        <f t="shared" si="13"/>
        <v>1361369.6070698213</v>
      </c>
      <c r="P77" s="7">
        <v>932682.53891999996</v>
      </c>
      <c r="Q77" s="7">
        <v>74945.5</v>
      </c>
      <c r="R77" s="7">
        <f t="shared" si="14"/>
        <v>353741.56814982137</v>
      </c>
      <c r="S77" s="7">
        <v>0</v>
      </c>
      <c r="T77" s="14">
        <f t="shared" si="15"/>
        <v>16827.807256734501</v>
      </c>
      <c r="U77" s="1">
        <f t="shared" si="9"/>
        <v>-9</v>
      </c>
      <c r="V77" s="7">
        <f t="shared" si="9"/>
        <v>-169694.17000000016</v>
      </c>
      <c r="W77" s="7">
        <f t="shared" si="9"/>
        <v>43825.691289161041</v>
      </c>
      <c r="X77" s="7">
        <f t="shared" si="9"/>
        <v>-125868.47871083906</v>
      </c>
      <c r="Y77" s="7">
        <f t="shared" si="9"/>
        <v>7131.5113650000421</v>
      </c>
      <c r="Z77" s="7">
        <f t="shared" si="9"/>
        <v>21959.360000000001</v>
      </c>
      <c r="AA77" s="7">
        <f t="shared" si="9"/>
        <v>-154959.35007583909</v>
      </c>
      <c r="AB77" s="7">
        <f t="shared" si="9"/>
        <v>0</v>
      </c>
      <c r="AC77" s="14">
        <f t="shared" si="9"/>
        <v>284.55824916319762</v>
      </c>
    </row>
    <row r="78" spans="1:29" x14ac:dyDescent="0.35">
      <c r="A78" s="7" t="s">
        <v>109</v>
      </c>
      <c r="B78" s="7" t="s">
        <v>109</v>
      </c>
      <c r="C78" s="1">
        <v>527.70000000000005</v>
      </c>
      <c r="D78" s="7">
        <v>5493504.4100000001</v>
      </c>
      <c r="E78" s="22">
        <v>-771537.65310552495</v>
      </c>
      <c r="F78" s="7">
        <f t="shared" si="10"/>
        <v>4721966.7568944748</v>
      </c>
      <c r="G78" s="7">
        <v>2325300.6390269999</v>
      </c>
      <c r="H78" s="7">
        <v>274145.89</v>
      </c>
      <c r="I78" s="7">
        <f t="shared" si="11"/>
        <v>2122520.2278674748</v>
      </c>
      <c r="J78" s="7">
        <v>0</v>
      </c>
      <c r="K78" s="14">
        <f t="shared" si="12"/>
        <v>8948.203064041074</v>
      </c>
      <c r="L78" s="1">
        <v>526.5</v>
      </c>
      <c r="M78" s="7">
        <v>5472832.6200000001</v>
      </c>
      <c r="N78" s="22">
        <v>-698519.37514565606</v>
      </c>
      <c r="O78" s="7">
        <f t="shared" si="13"/>
        <v>4774313.2448543441</v>
      </c>
      <c r="P78" s="7">
        <v>2401756.5064650001</v>
      </c>
      <c r="Q78" s="7">
        <v>274798.46000000002</v>
      </c>
      <c r="R78" s="7">
        <f t="shared" si="14"/>
        <v>2097758.278389344</v>
      </c>
      <c r="S78" s="7">
        <v>0</v>
      </c>
      <c r="T78" s="14">
        <f t="shared" si="15"/>
        <v>9068.0213577480426</v>
      </c>
      <c r="U78" s="1">
        <f t="shared" si="9"/>
        <v>-1.2000000000000455</v>
      </c>
      <c r="V78" s="7">
        <f t="shared" si="9"/>
        <v>-20671.790000000037</v>
      </c>
      <c r="W78" s="7">
        <f t="shared" si="9"/>
        <v>73018.277959868894</v>
      </c>
      <c r="X78" s="7">
        <f t="shared" si="9"/>
        <v>52346.487959869206</v>
      </c>
      <c r="Y78" s="7">
        <f t="shared" si="9"/>
        <v>76455.867438000161</v>
      </c>
      <c r="Z78" s="7">
        <f t="shared" si="9"/>
        <v>652.57000000000698</v>
      </c>
      <c r="AA78" s="7">
        <f t="shared" si="9"/>
        <v>-24761.949478130788</v>
      </c>
      <c r="AB78" s="7">
        <f t="shared" si="9"/>
        <v>0</v>
      </c>
      <c r="AC78" s="14">
        <f t="shared" si="9"/>
        <v>119.81829370696869</v>
      </c>
    </row>
    <row r="79" spans="1:29" x14ac:dyDescent="0.35">
      <c r="A79" s="7" t="s">
        <v>109</v>
      </c>
      <c r="B79" s="7" t="s">
        <v>110</v>
      </c>
      <c r="C79" s="1">
        <v>212</v>
      </c>
      <c r="D79" s="7">
        <v>3006626.62</v>
      </c>
      <c r="E79" s="22">
        <v>-422267.00354271621</v>
      </c>
      <c r="F79" s="7">
        <f t="shared" si="10"/>
        <v>2584359.616457284</v>
      </c>
      <c r="G79" s="7">
        <v>843598.55694400007</v>
      </c>
      <c r="H79" s="7">
        <v>107501.18</v>
      </c>
      <c r="I79" s="7">
        <f t="shared" si="11"/>
        <v>1633259.879513284</v>
      </c>
      <c r="J79" s="7">
        <v>0</v>
      </c>
      <c r="K79" s="14">
        <f t="shared" si="12"/>
        <v>12190.375549326811</v>
      </c>
      <c r="L79" s="1">
        <v>215.8</v>
      </c>
      <c r="M79" s="7">
        <v>2994285.99</v>
      </c>
      <c r="N79" s="22">
        <v>-382172.61954965326</v>
      </c>
      <c r="O79" s="7">
        <f t="shared" si="13"/>
        <v>2612113.3704503467</v>
      </c>
      <c r="P79" s="7">
        <v>851138.20792000007</v>
      </c>
      <c r="Q79" s="7">
        <v>89349.11</v>
      </c>
      <c r="R79" s="7">
        <f t="shared" si="14"/>
        <v>1671626.0525303467</v>
      </c>
      <c r="S79" s="7">
        <v>0</v>
      </c>
      <c r="T79" s="14">
        <f t="shared" si="15"/>
        <v>12104.32516427408</v>
      </c>
      <c r="U79" s="1">
        <f t="shared" si="9"/>
        <v>3.8000000000000114</v>
      </c>
      <c r="V79" s="7">
        <f t="shared" si="9"/>
        <v>-12340.629999999888</v>
      </c>
      <c r="W79" s="7">
        <f t="shared" si="9"/>
        <v>40094.383993062947</v>
      </c>
      <c r="X79" s="7">
        <f t="shared" si="9"/>
        <v>27753.753993062768</v>
      </c>
      <c r="Y79" s="7">
        <f t="shared" si="9"/>
        <v>7539.6509760000044</v>
      </c>
      <c r="Z79" s="7">
        <f t="shared" si="9"/>
        <v>-18152.069999999992</v>
      </c>
      <c r="AA79" s="7">
        <f t="shared" si="9"/>
        <v>38366.173017062712</v>
      </c>
      <c r="AB79" s="7">
        <f t="shared" si="9"/>
        <v>0</v>
      </c>
      <c r="AC79" s="14">
        <f t="shared" si="9"/>
        <v>-86.050385052731144</v>
      </c>
    </row>
    <row r="80" spans="1:29" x14ac:dyDescent="0.35">
      <c r="A80" s="7" t="s">
        <v>111</v>
      </c>
      <c r="B80" s="7" t="s">
        <v>112</v>
      </c>
      <c r="C80" s="1">
        <v>170</v>
      </c>
      <c r="D80" s="7">
        <v>2781129.44</v>
      </c>
      <c r="E80" s="22">
        <v>-2.9235199995455332</v>
      </c>
      <c r="F80" s="7">
        <f t="shared" si="10"/>
        <v>2781126.5164800002</v>
      </c>
      <c r="G80" s="7">
        <v>2460459.4264800004</v>
      </c>
      <c r="H80" s="7">
        <v>320667.09000000003</v>
      </c>
      <c r="I80" s="7">
        <f t="shared" si="11"/>
        <v>0</v>
      </c>
      <c r="J80" s="7">
        <v>13117.666986145457</v>
      </c>
      <c r="K80" s="14">
        <f t="shared" si="12"/>
        <v>16359.567744000002</v>
      </c>
      <c r="L80" s="1">
        <v>164</v>
      </c>
      <c r="M80" s="7">
        <v>2673096.9</v>
      </c>
      <c r="N80" s="22">
        <v>-20.56</v>
      </c>
      <c r="O80" s="7">
        <f t="shared" si="13"/>
        <v>2673076.34</v>
      </c>
      <c r="P80" s="7">
        <v>2361749.0692799999</v>
      </c>
      <c r="Q80" s="7">
        <v>311327.27</v>
      </c>
      <c r="R80" s="7">
        <f t="shared" si="14"/>
        <v>7.1999989449977875E-4</v>
      </c>
      <c r="S80" s="7">
        <v>8.7978085129725514</v>
      </c>
      <c r="T80" s="14">
        <f t="shared" si="15"/>
        <v>16299.245975609756</v>
      </c>
      <c r="U80" s="1">
        <f t="shared" si="9"/>
        <v>-6</v>
      </c>
      <c r="V80" s="7">
        <f t="shared" si="9"/>
        <v>-108032.54000000004</v>
      </c>
      <c r="W80" s="7">
        <f t="shared" si="9"/>
        <v>-17.636480000454466</v>
      </c>
      <c r="X80" s="7">
        <f t="shared" si="9"/>
        <v>-108050.17648000037</v>
      </c>
      <c r="Y80" s="7">
        <f t="shared" si="9"/>
        <v>-98710.357200000435</v>
      </c>
      <c r="Z80" s="7">
        <f t="shared" si="9"/>
        <v>-9339.820000000007</v>
      </c>
      <c r="AA80" s="7">
        <f t="shared" si="9"/>
        <v>7.1999989449977875E-4</v>
      </c>
      <c r="AB80" s="7">
        <f t="shared" si="9"/>
        <v>-13108.869177632485</v>
      </c>
      <c r="AC80" s="14">
        <f t="shared" si="9"/>
        <v>-60.321768390245779</v>
      </c>
    </row>
    <row r="81" spans="1:29" x14ac:dyDescent="0.35">
      <c r="A81" s="7" t="s">
        <v>113</v>
      </c>
      <c r="B81" s="7" t="s">
        <v>113</v>
      </c>
      <c r="C81" s="1">
        <v>82293.600000000006</v>
      </c>
      <c r="D81" s="7">
        <v>755510129.37</v>
      </c>
      <c r="E81" s="22">
        <v>-106107953.79548649</v>
      </c>
      <c r="F81" s="7">
        <f t="shared" si="10"/>
        <v>649402175.57451355</v>
      </c>
      <c r="G81" s="7">
        <v>285640448.53627998</v>
      </c>
      <c r="H81" s="7">
        <v>21936978.27</v>
      </c>
      <c r="I81" s="7">
        <f t="shared" si="11"/>
        <v>341824748.7682336</v>
      </c>
      <c r="J81" s="7">
        <v>0</v>
      </c>
      <c r="K81" s="14">
        <f t="shared" si="12"/>
        <v>7891.2840801048142</v>
      </c>
      <c r="L81" s="1">
        <v>81739.100000000006</v>
      </c>
      <c r="M81" s="7">
        <v>744382881.95000005</v>
      </c>
      <c r="N81" s="22">
        <v>-95008545.240113094</v>
      </c>
      <c r="O81" s="7">
        <f t="shared" si="13"/>
        <v>649374336.70988691</v>
      </c>
      <c r="P81" s="7">
        <v>280900163.09293997</v>
      </c>
      <c r="Q81" s="7">
        <v>22314875.190000001</v>
      </c>
      <c r="R81" s="7">
        <f t="shared" si="14"/>
        <v>346159298.42694694</v>
      </c>
      <c r="S81" s="7">
        <v>0</v>
      </c>
      <c r="T81" s="14">
        <f t="shared" si="15"/>
        <v>7944.4762263089133</v>
      </c>
      <c r="U81" s="1">
        <f t="shared" si="9"/>
        <v>-554.5</v>
      </c>
      <c r="V81" s="7">
        <f t="shared" si="9"/>
        <v>-11127247.419999957</v>
      </c>
      <c r="W81" s="7">
        <f t="shared" si="9"/>
        <v>11099408.5553734</v>
      </c>
      <c r="X81" s="7">
        <f t="shared" si="9"/>
        <v>-27838.864626646042</v>
      </c>
      <c r="Y81" s="7">
        <f t="shared" si="9"/>
        <v>-4740285.4433400035</v>
      </c>
      <c r="Z81" s="7">
        <f t="shared" si="9"/>
        <v>377896.92000000179</v>
      </c>
      <c r="AA81" s="7">
        <f t="shared" si="9"/>
        <v>4334549.6587133408</v>
      </c>
      <c r="AB81" s="7">
        <f t="shared" si="9"/>
        <v>0</v>
      </c>
      <c r="AC81" s="14">
        <f t="shared" si="9"/>
        <v>53.192146204099117</v>
      </c>
    </row>
    <row r="82" spans="1:29" x14ac:dyDescent="0.35">
      <c r="A82" s="7" t="s">
        <v>76</v>
      </c>
      <c r="B82" s="7" t="s">
        <v>114</v>
      </c>
      <c r="C82" s="1">
        <v>176.5</v>
      </c>
      <c r="D82" s="7">
        <v>2664046.6800000002</v>
      </c>
      <c r="E82" s="22">
        <v>-374153.21256668755</v>
      </c>
      <c r="F82" s="7">
        <f t="shared" si="10"/>
        <v>2289893.4674333124</v>
      </c>
      <c r="G82" s="7">
        <v>499169.59986999998</v>
      </c>
      <c r="H82" s="7">
        <v>85192.01</v>
      </c>
      <c r="I82" s="7">
        <f t="shared" si="11"/>
        <v>1705531.8575633124</v>
      </c>
      <c r="J82" s="7">
        <v>0</v>
      </c>
      <c r="K82" s="14">
        <f t="shared" si="12"/>
        <v>12973.900665344547</v>
      </c>
      <c r="L82" s="1">
        <v>195.5</v>
      </c>
      <c r="M82" s="7">
        <v>2815809.29</v>
      </c>
      <c r="N82" s="22">
        <v>-359392.9291007868</v>
      </c>
      <c r="O82" s="7">
        <f t="shared" si="13"/>
        <v>2456416.3608992132</v>
      </c>
      <c r="P82" s="7">
        <v>471359.35863999999</v>
      </c>
      <c r="Q82" s="7">
        <v>90954.29</v>
      </c>
      <c r="R82" s="7">
        <f t="shared" si="14"/>
        <v>1894102.7122592132</v>
      </c>
      <c r="S82" s="7">
        <v>0</v>
      </c>
      <c r="T82" s="14">
        <f t="shared" si="15"/>
        <v>12564.789569816947</v>
      </c>
      <c r="U82" s="1">
        <f t="shared" si="9"/>
        <v>19</v>
      </c>
      <c r="V82" s="7">
        <f t="shared" si="9"/>
        <v>151762.60999999987</v>
      </c>
      <c r="W82" s="7">
        <f t="shared" si="9"/>
        <v>14760.283465900749</v>
      </c>
      <c r="X82" s="7">
        <f t="shared" si="9"/>
        <v>166522.89346590079</v>
      </c>
      <c r="Y82" s="7">
        <f t="shared" si="9"/>
        <v>-27810.241229999985</v>
      </c>
      <c r="Z82" s="7">
        <f t="shared" si="9"/>
        <v>5762.2799999999988</v>
      </c>
      <c r="AA82" s="7">
        <f t="shared" si="9"/>
        <v>188570.85469590081</v>
      </c>
      <c r="AB82" s="7">
        <f t="shared" si="9"/>
        <v>0</v>
      </c>
      <c r="AC82" s="14">
        <f t="shared" si="9"/>
        <v>-409.1110955275999</v>
      </c>
    </row>
    <row r="83" spans="1:29" x14ac:dyDescent="0.35">
      <c r="A83" s="7" t="s">
        <v>76</v>
      </c>
      <c r="B83" s="7" t="s">
        <v>115</v>
      </c>
      <c r="C83" s="1">
        <v>53.7</v>
      </c>
      <c r="D83" s="7">
        <v>1014159.39</v>
      </c>
      <c r="E83" s="22">
        <v>-142434.06343884792</v>
      </c>
      <c r="F83" s="7">
        <f t="shared" si="10"/>
        <v>871725.32656115212</v>
      </c>
      <c r="G83" s="7">
        <v>349714.63967999996</v>
      </c>
      <c r="H83" s="7">
        <v>33009.620000000003</v>
      </c>
      <c r="I83" s="7">
        <f t="shared" si="11"/>
        <v>489001.06688115216</v>
      </c>
      <c r="J83" s="7">
        <v>0</v>
      </c>
      <c r="K83" s="14">
        <f t="shared" si="12"/>
        <v>16233.246304676948</v>
      </c>
      <c r="L83" s="1">
        <v>50.6</v>
      </c>
      <c r="M83" s="7">
        <v>947817.47</v>
      </c>
      <c r="N83" s="22">
        <v>-120973.71011805885</v>
      </c>
      <c r="O83" s="7">
        <f t="shared" si="13"/>
        <v>826843.75988194114</v>
      </c>
      <c r="P83" s="7">
        <v>328920.78399999999</v>
      </c>
      <c r="Q83" s="7">
        <v>32048.17</v>
      </c>
      <c r="R83" s="7">
        <f t="shared" si="14"/>
        <v>465874.80588194117</v>
      </c>
      <c r="S83" s="7">
        <v>0</v>
      </c>
      <c r="T83" s="14">
        <f t="shared" si="15"/>
        <v>16340.785768417809</v>
      </c>
      <c r="U83" s="1">
        <f t="shared" si="9"/>
        <v>-3.1000000000000014</v>
      </c>
      <c r="V83" s="7">
        <f t="shared" si="9"/>
        <v>-66341.920000000042</v>
      </c>
      <c r="W83" s="7">
        <f t="shared" si="9"/>
        <v>21460.353320789072</v>
      </c>
      <c r="X83" s="7">
        <f t="shared" si="9"/>
        <v>-44881.566679210984</v>
      </c>
      <c r="Y83" s="7">
        <f t="shared" si="9"/>
        <v>-20793.855679999979</v>
      </c>
      <c r="Z83" s="7">
        <f t="shared" si="9"/>
        <v>-961.45000000000437</v>
      </c>
      <c r="AA83" s="7">
        <f t="shared" si="9"/>
        <v>-23126.260999210994</v>
      </c>
      <c r="AB83" s="7">
        <f t="shared" si="9"/>
        <v>0</v>
      </c>
      <c r="AC83" s="14">
        <f t="shared" si="9"/>
        <v>107.53946374086081</v>
      </c>
    </row>
    <row r="84" spans="1:29" x14ac:dyDescent="0.35">
      <c r="A84" s="7" t="s">
        <v>57</v>
      </c>
      <c r="B84" s="7" t="s">
        <v>116</v>
      </c>
      <c r="C84" s="1">
        <v>157.4</v>
      </c>
      <c r="D84" s="7">
        <v>2481709.67</v>
      </c>
      <c r="E84" s="22">
        <v>-348544.81066687388</v>
      </c>
      <c r="F84" s="7">
        <f t="shared" si="10"/>
        <v>2133164.8593331259</v>
      </c>
      <c r="G84" s="7">
        <v>923112.23399999994</v>
      </c>
      <c r="H84" s="7">
        <v>76020.259999999995</v>
      </c>
      <c r="I84" s="7">
        <f t="shared" si="11"/>
        <v>1134032.3653331259</v>
      </c>
      <c r="J84" s="7">
        <v>0</v>
      </c>
      <c r="K84" s="14">
        <f t="shared" si="12"/>
        <v>13552.508636169796</v>
      </c>
      <c r="L84" s="1">
        <v>157.80000000000001</v>
      </c>
      <c r="M84" s="7">
        <v>2451173.09</v>
      </c>
      <c r="N84" s="22">
        <v>-312852.96190926572</v>
      </c>
      <c r="O84" s="7">
        <f t="shared" si="13"/>
        <v>2138320.1280907341</v>
      </c>
      <c r="P84" s="7">
        <v>992304.18900000001</v>
      </c>
      <c r="Q84" s="7">
        <v>75226.67</v>
      </c>
      <c r="R84" s="7">
        <f t="shared" si="14"/>
        <v>1070789.2690907342</v>
      </c>
      <c r="S84" s="7">
        <v>0</v>
      </c>
      <c r="T84" s="14">
        <f t="shared" si="15"/>
        <v>13550.824639358263</v>
      </c>
      <c r="U84" s="1">
        <f t="shared" si="9"/>
        <v>0.40000000000000568</v>
      </c>
      <c r="V84" s="7">
        <f t="shared" si="9"/>
        <v>-30536.580000000075</v>
      </c>
      <c r="W84" s="7">
        <f t="shared" si="9"/>
        <v>35691.848757608153</v>
      </c>
      <c r="X84" s="7">
        <f t="shared" si="9"/>
        <v>5155.2687576082535</v>
      </c>
      <c r="Y84" s="7">
        <f t="shared" si="9"/>
        <v>69191.955000000075</v>
      </c>
      <c r="Z84" s="7">
        <f t="shared" si="9"/>
        <v>-793.58999999999651</v>
      </c>
      <c r="AA84" s="7">
        <f t="shared" si="9"/>
        <v>-63243.096242391737</v>
      </c>
      <c r="AB84" s="7">
        <f t="shared" si="9"/>
        <v>0</v>
      </c>
      <c r="AC84" s="14">
        <f t="shared" si="9"/>
        <v>-1.6839968115327792</v>
      </c>
    </row>
    <row r="85" spans="1:29" x14ac:dyDescent="0.35">
      <c r="A85" s="7" t="s">
        <v>57</v>
      </c>
      <c r="B85" s="7" t="s">
        <v>117</v>
      </c>
      <c r="C85" s="1">
        <v>118.7</v>
      </c>
      <c r="D85" s="7">
        <v>1947525.85</v>
      </c>
      <c r="E85" s="22">
        <v>-273521.12814110634</v>
      </c>
      <c r="F85" s="7">
        <f t="shared" si="10"/>
        <v>1674004.7218588938</v>
      </c>
      <c r="G85" s="7">
        <v>710726.96138500003</v>
      </c>
      <c r="H85" s="7">
        <v>87593.82</v>
      </c>
      <c r="I85" s="7">
        <f t="shared" si="11"/>
        <v>875683.94047389366</v>
      </c>
      <c r="J85" s="7">
        <v>0</v>
      </c>
      <c r="K85" s="14">
        <f t="shared" si="12"/>
        <v>14102.819897716037</v>
      </c>
      <c r="L85" s="1">
        <v>141</v>
      </c>
      <c r="M85" s="7">
        <v>2212225.31</v>
      </c>
      <c r="N85" s="22">
        <v>-282355.10722098517</v>
      </c>
      <c r="O85" s="7">
        <f t="shared" si="13"/>
        <v>1929870.2027790148</v>
      </c>
      <c r="P85" s="7">
        <v>725565.05327599996</v>
      </c>
      <c r="Q85" s="7">
        <v>78811.02</v>
      </c>
      <c r="R85" s="7">
        <f t="shared" si="14"/>
        <v>1125494.129503015</v>
      </c>
      <c r="S85" s="7">
        <v>0</v>
      </c>
      <c r="T85" s="14">
        <f t="shared" si="15"/>
        <v>13687.022714744786</v>
      </c>
      <c r="U85" s="1">
        <f t="shared" si="9"/>
        <v>22.299999999999997</v>
      </c>
      <c r="V85" s="7">
        <f t="shared" si="9"/>
        <v>264699.45999999996</v>
      </c>
      <c r="W85" s="7">
        <f t="shared" si="9"/>
        <v>-8833.9790798788308</v>
      </c>
      <c r="X85" s="7">
        <f t="shared" si="9"/>
        <v>255865.48092012107</v>
      </c>
      <c r="Y85" s="7">
        <f t="shared" si="9"/>
        <v>14838.091890999931</v>
      </c>
      <c r="Z85" s="7">
        <f t="shared" si="9"/>
        <v>-8782.8000000000029</v>
      </c>
      <c r="AA85" s="7">
        <f t="shared" si="9"/>
        <v>249810.18902912131</v>
      </c>
      <c r="AB85" s="7">
        <f t="shared" si="9"/>
        <v>0</v>
      </c>
      <c r="AC85" s="14">
        <f t="shared" si="9"/>
        <v>-415.79718297125146</v>
      </c>
    </row>
    <row r="86" spans="1:29" x14ac:dyDescent="0.35">
      <c r="A86" s="7" t="s">
        <v>57</v>
      </c>
      <c r="B86" s="7" t="s">
        <v>118</v>
      </c>
      <c r="C86" s="1">
        <v>219.9</v>
      </c>
      <c r="D86" s="7">
        <v>3042295.4</v>
      </c>
      <c r="E86" s="22">
        <v>-427276.5211031721</v>
      </c>
      <c r="F86" s="7">
        <f t="shared" si="10"/>
        <v>2615018.8788968278</v>
      </c>
      <c r="G86" s="7">
        <v>648998.973</v>
      </c>
      <c r="H86" s="7">
        <v>68959.820000000007</v>
      </c>
      <c r="I86" s="7">
        <f t="shared" si="11"/>
        <v>1897060.0858968277</v>
      </c>
      <c r="J86" s="7">
        <v>0</v>
      </c>
      <c r="K86" s="14">
        <f t="shared" si="12"/>
        <v>11891.854838093805</v>
      </c>
      <c r="L86" s="1">
        <v>213</v>
      </c>
      <c r="M86" s="7">
        <v>2967854.68</v>
      </c>
      <c r="N86" s="22">
        <v>-378799.08642203477</v>
      </c>
      <c r="O86" s="7">
        <f t="shared" si="13"/>
        <v>2589055.5935779652</v>
      </c>
      <c r="P86" s="7">
        <v>665502.42599999998</v>
      </c>
      <c r="Q86" s="7">
        <v>63657.3</v>
      </c>
      <c r="R86" s="7">
        <f t="shared" si="14"/>
        <v>1859895.8675779651</v>
      </c>
      <c r="S86" s="7">
        <v>0</v>
      </c>
      <c r="T86" s="14">
        <f t="shared" si="15"/>
        <v>12155.19058017824</v>
      </c>
      <c r="U86" s="1">
        <f t="shared" si="9"/>
        <v>-6.9000000000000057</v>
      </c>
      <c r="V86" s="7">
        <f t="shared" si="9"/>
        <v>-74440.719999999739</v>
      </c>
      <c r="W86" s="7">
        <f t="shared" si="9"/>
        <v>48477.434681137325</v>
      </c>
      <c r="X86" s="7">
        <f t="shared" si="9"/>
        <v>-25963.285318862647</v>
      </c>
      <c r="Y86" s="7">
        <f t="shared" si="9"/>
        <v>16503.45299999998</v>
      </c>
      <c r="Z86" s="7">
        <f t="shared" si="9"/>
        <v>-5302.5200000000041</v>
      </c>
      <c r="AA86" s="7">
        <f t="shared" si="9"/>
        <v>-37164.218318862608</v>
      </c>
      <c r="AB86" s="7">
        <f t="shared" si="9"/>
        <v>0</v>
      </c>
      <c r="AC86" s="14">
        <f t="shared" si="9"/>
        <v>263.33574208443497</v>
      </c>
    </row>
    <row r="87" spans="1:29" x14ac:dyDescent="0.35">
      <c r="A87" s="7" t="s">
        <v>57</v>
      </c>
      <c r="B87" s="7" t="s">
        <v>119</v>
      </c>
      <c r="C87" s="1">
        <v>115.5</v>
      </c>
      <c r="D87" s="7">
        <v>1991349.24</v>
      </c>
      <c r="E87" s="22">
        <v>-279675.92350455048</v>
      </c>
      <c r="F87" s="7">
        <f t="shared" si="10"/>
        <v>1711673.3164954495</v>
      </c>
      <c r="G87" s="7">
        <v>443670.27172799996</v>
      </c>
      <c r="H87" s="7">
        <v>46839.85</v>
      </c>
      <c r="I87" s="7">
        <f t="shared" si="11"/>
        <v>1221163.1947674495</v>
      </c>
      <c r="J87" s="7">
        <v>0</v>
      </c>
      <c r="K87" s="14">
        <f t="shared" si="12"/>
        <v>14819.682393899995</v>
      </c>
      <c r="L87" s="1">
        <v>110.8</v>
      </c>
      <c r="M87" s="7">
        <v>1912192.66</v>
      </c>
      <c r="N87" s="22">
        <v>-244060.74783652159</v>
      </c>
      <c r="O87" s="7">
        <f t="shared" si="13"/>
        <v>1668131.9121634783</v>
      </c>
      <c r="P87" s="7">
        <v>434674.30244399997</v>
      </c>
      <c r="Q87" s="7">
        <v>21402</v>
      </c>
      <c r="R87" s="7">
        <f t="shared" si="14"/>
        <v>1212055.6097194783</v>
      </c>
      <c r="S87" s="7">
        <v>0</v>
      </c>
      <c r="T87" s="14">
        <f t="shared" si="15"/>
        <v>15055.342167540419</v>
      </c>
      <c r="U87" s="1">
        <f t="shared" si="9"/>
        <v>-4.7000000000000028</v>
      </c>
      <c r="V87" s="7">
        <f t="shared" si="9"/>
        <v>-79156.580000000075</v>
      </c>
      <c r="W87" s="7">
        <f t="shared" si="9"/>
        <v>35615.175668028882</v>
      </c>
      <c r="X87" s="7">
        <f t="shared" si="9"/>
        <v>-43541.404331971193</v>
      </c>
      <c r="Y87" s="7">
        <f t="shared" si="9"/>
        <v>-8995.9692839999916</v>
      </c>
      <c r="Z87" s="7">
        <f t="shared" si="9"/>
        <v>-25437.85</v>
      </c>
      <c r="AA87" s="7">
        <f t="shared" si="9"/>
        <v>-9107.5850479712244</v>
      </c>
      <c r="AB87" s="7">
        <f t="shared" si="9"/>
        <v>0</v>
      </c>
      <c r="AC87" s="14">
        <f t="shared" si="9"/>
        <v>235.65977364042374</v>
      </c>
    </row>
    <row r="88" spans="1:29" x14ac:dyDescent="0.35">
      <c r="A88" s="7" t="s">
        <v>57</v>
      </c>
      <c r="B88" s="7" t="s">
        <v>120</v>
      </c>
      <c r="C88" s="1">
        <v>735.1</v>
      </c>
      <c r="D88" s="7">
        <v>7051369.3600000003</v>
      </c>
      <c r="E88" s="22">
        <v>-990332.68404978083</v>
      </c>
      <c r="F88" s="7">
        <f t="shared" si="10"/>
        <v>6061036.6759502199</v>
      </c>
      <c r="G88" s="7">
        <v>2544266.0255999998</v>
      </c>
      <c r="H88" s="7">
        <v>1243320.31</v>
      </c>
      <c r="I88" s="7">
        <f t="shared" si="11"/>
        <v>2273450.34035022</v>
      </c>
      <c r="J88" s="7">
        <v>0</v>
      </c>
      <c r="K88" s="14">
        <f t="shared" si="12"/>
        <v>8245.1866085569582</v>
      </c>
      <c r="L88" s="1">
        <v>724.3</v>
      </c>
      <c r="M88" s="7">
        <v>6847607.8099999996</v>
      </c>
      <c r="N88" s="22">
        <v>-873987.39570509898</v>
      </c>
      <c r="O88" s="7">
        <f t="shared" si="13"/>
        <v>5973620.4142949004</v>
      </c>
      <c r="P88" s="7">
        <v>2538063.68634</v>
      </c>
      <c r="Q88" s="7">
        <v>243985.28</v>
      </c>
      <c r="R88" s="7">
        <f t="shared" si="14"/>
        <v>3191571.4479549006</v>
      </c>
      <c r="S88" s="7">
        <v>0</v>
      </c>
      <c r="T88" s="14">
        <f t="shared" si="15"/>
        <v>8247.4394785239547</v>
      </c>
      <c r="U88" s="1">
        <f t="shared" si="9"/>
        <v>-10.800000000000068</v>
      </c>
      <c r="V88" s="7">
        <f t="shared" si="9"/>
        <v>-203761.55000000075</v>
      </c>
      <c r="W88" s="7">
        <f t="shared" si="9"/>
        <v>116345.28834468185</v>
      </c>
      <c r="X88" s="7">
        <f t="shared" si="9"/>
        <v>-87416.261655319482</v>
      </c>
      <c r="Y88" s="7">
        <f t="shared" si="9"/>
        <v>-6202.3392599998042</v>
      </c>
      <c r="Z88" s="7">
        <f t="shared" si="9"/>
        <v>-999335.03</v>
      </c>
      <c r="AA88" s="7">
        <f t="shared" si="9"/>
        <v>918121.10760468058</v>
      </c>
      <c r="AB88" s="7">
        <f t="shared" si="9"/>
        <v>0</v>
      </c>
      <c r="AC88" s="14">
        <f t="shared" si="9"/>
        <v>2.2528699669965135</v>
      </c>
    </row>
    <row r="89" spans="1:29" x14ac:dyDescent="0.35">
      <c r="A89" s="7" t="s">
        <v>121</v>
      </c>
      <c r="B89" s="7" t="s">
        <v>121</v>
      </c>
      <c r="C89" s="1">
        <v>1052.8</v>
      </c>
      <c r="D89" s="7">
        <v>10176874.32</v>
      </c>
      <c r="E89" s="22">
        <v>-1429295.6085572133</v>
      </c>
      <c r="F89" s="7">
        <f t="shared" si="10"/>
        <v>8747578.7114427872</v>
      </c>
      <c r="G89" s="7">
        <v>6104353.9509330001</v>
      </c>
      <c r="H89" s="7">
        <v>315779</v>
      </c>
      <c r="I89" s="7">
        <f t="shared" si="11"/>
        <v>2327445.7605097871</v>
      </c>
      <c r="J89" s="7">
        <v>0</v>
      </c>
      <c r="K89" s="14">
        <f t="shared" si="12"/>
        <v>8308.87035661359</v>
      </c>
      <c r="L89" s="1">
        <v>997.5</v>
      </c>
      <c r="M89" s="7">
        <v>9688450.4199999999</v>
      </c>
      <c r="N89" s="22">
        <v>-1236575.426914494</v>
      </c>
      <c r="O89" s="7">
        <f t="shared" si="13"/>
        <v>8451874.9930855054</v>
      </c>
      <c r="P89" s="7">
        <v>5227711.7236019997</v>
      </c>
      <c r="Q89" s="7">
        <v>274331.17</v>
      </c>
      <c r="R89" s="7">
        <f t="shared" si="14"/>
        <v>2949832.0994835058</v>
      </c>
      <c r="S89" s="7">
        <v>0</v>
      </c>
      <c r="T89" s="14">
        <f t="shared" si="15"/>
        <v>8473.0576371784518</v>
      </c>
      <c r="U89" s="1">
        <f t="shared" si="9"/>
        <v>-55.299999999999955</v>
      </c>
      <c r="V89" s="7">
        <f t="shared" si="9"/>
        <v>-488423.90000000037</v>
      </c>
      <c r="W89" s="7">
        <f t="shared" si="9"/>
        <v>192720.18164271931</v>
      </c>
      <c r="X89" s="7">
        <f t="shared" si="9"/>
        <v>-295703.71835728176</v>
      </c>
      <c r="Y89" s="7">
        <f t="shared" si="9"/>
        <v>-876642.22733100038</v>
      </c>
      <c r="Z89" s="7">
        <f t="shared" si="9"/>
        <v>-41447.830000000016</v>
      </c>
      <c r="AA89" s="7">
        <f t="shared" si="9"/>
        <v>622386.3389737187</v>
      </c>
      <c r="AB89" s="7">
        <f t="shared" si="9"/>
        <v>0</v>
      </c>
      <c r="AC89" s="14">
        <f t="shared" si="9"/>
        <v>164.18728056486179</v>
      </c>
    </row>
    <row r="90" spans="1:29" x14ac:dyDescent="0.35">
      <c r="A90" s="7" t="s">
        <v>122</v>
      </c>
      <c r="B90" s="7" t="s">
        <v>123</v>
      </c>
      <c r="C90" s="1">
        <v>5877.2</v>
      </c>
      <c r="D90" s="7">
        <v>54139722.829999998</v>
      </c>
      <c r="E90" s="22">
        <v>-7603677.2840311248</v>
      </c>
      <c r="F90" s="7">
        <f t="shared" si="10"/>
        <v>46536045.545968875</v>
      </c>
      <c r="G90" s="7">
        <v>9454385.2256000005</v>
      </c>
      <c r="H90" s="7">
        <v>1206641.6100000001</v>
      </c>
      <c r="I90" s="7">
        <f t="shared" si="11"/>
        <v>35875018.710368872</v>
      </c>
      <c r="J90" s="7">
        <v>0</v>
      </c>
      <c r="K90" s="14">
        <f t="shared" si="12"/>
        <v>7918.0639668496697</v>
      </c>
      <c r="L90" s="1">
        <v>7301.6</v>
      </c>
      <c r="M90" s="7">
        <v>66525372.780000001</v>
      </c>
      <c r="N90" s="22">
        <v>-8490897.6853776742</v>
      </c>
      <c r="O90" s="7">
        <f t="shared" si="13"/>
        <v>58034475.094622329</v>
      </c>
      <c r="P90" s="7">
        <v>8978677.4275800008</v>
      </c>
      <c r="Q90" s="7">
        <v>936389.26</v>
      </c>
      <c r="R90" s="7">
        <f t="shared" si="14"/>
        <v>48119408.407042332</v>
      </c>
      <c r="S90" s="7">
        <v>0</v>
      </c>
      <c r="T90" s="14">
        <f t="shared" si="15"/>
        <v>7948.1860269834451</v>
      </c>
      <c r="U90" s="1">
        <f t="shared" si="9"/>
        <v>1424.4000000000005</v>
      </c>
      <c r="V90" s="7">
        <f t="shared" si="9"/>
        <v>12385649.950000003</v>
      </c>
      <c r="W90" s="7">
        <f t="shared" si="9"/>
        <v>-887220.40134654939</v>
      </c>
      <c r="X90" s="7">
        <f t="shared" si="9"/>
        <v>11498429.548653454</v>
      </c>
      <c r="Y90" s="7">
        <f t="shared" si="9"/>
        <v>-475707.79801999964</v>
      </c>
      <c r="Z90" s="7">
        <f t="shared" si="9"/>
        <v>-270252.35000000009</v>
      </c>
      <c r="AA90" s="7">
        <f t="shared" si="9"/>
        <v>12244389.69667346</v>
      </c>
      <c r="AB90" s="7">
        <f t="shared" si="9"/>
        <v>0</v>
      </c>
      <c r="AC90" s="14">
        <f t="shared" si="9"/>
        <v>30.122060133775449</v>
      </c>
    </row>
    <row r="91" spans="1:29" x14ac:dyDescent="0.35">
      <c r="A91" s="7" t="s">
        <v>122</v>
      </c>
      <c r="B91" s="7" t="s">
        <v>124</v>
      </c>
      <c r="C91" s="1">
        <v>1431.4</v>
      </c>
      <c r="D91" s="7">
        <v>13813478.92</v>
      </c>
      <c r="E91" s="22">
        <v>-1940040.1477350304</v>
      </c>
      <c r="F91" s="7">
        <f t="shared" si="10"/>
        <v>11873438.772264969</v>
      </c>
      <c r="G91" s="7">
        <v>1929078.0008369996</v>
      </c>
      <c r="H91" s="7">
        <v>205487.72</v>
      </c>
      <c r="I91" s="7">
        <f t="shared" si="11"/>
        <v>9738873.0514279678</v>
      </c>
      <c r="J91" s="7">
        <v>0</v>
      </c>
      <c r="K91" s="14">
        <f t="shared" si="12"/>
        <v>8294.9830740987618</v>
      </c>
      <c r="L91" s="1">
        <v>1389.2</v>
      </c>
      <c r="M91" s="7">
        <v>13404933.109999999</v>
      </c>
      <c r="N91" s="22">
        <v>-1710924.8811388854</v>
      </c>
      <c r="O91" s="7">
        <f t="shared" si="13"/>
        <v>11694008.228861114</v>
      </c>
      <c r="P91" s="7">
        <v>1770343.2817199996</v>
      </c>
      <c r="Q91" s="7">
        <v>198991.81</v>
      </c>
      <c r="R91" s="7">
        <f t="shared" si="14"/>
        <v>9724673.1371411141</v>
      </c>
      <c r="S91" s="7">
        <v>0</v>
      </c>
      <c r="T91" s="14">
        <f t="shared" si="15"/>
        <v>8417.8003375044009</v>
      </c>
      <c r="U91" s="1">
        <f t="shared" si="9"/>
        <v>-42.200000000000045</v>
      </c>
      <c r="V91" s="7">
        <f t="shared" si="9"/>
        <v>-408545.81000000052</v>
      </c>
      <c r="W91" s="7">
        <f t="shared" si="9"/>
        <v>229115.266596145</v>
      </c>
      <c r="X91" s="7">
        <f t="shared" si="9"/>
        <v>-179430.54340385459</v>
      </c>
      <c r="Y91" s="7">
        <f t="shared" si="9"/>
        <v>-158734.719117</v>
      </c>
      <c r="Z91" s="7">
        <f t="shared" si="9"/>
        <v>-6495.9100000000035</v>
      </c>
      <c r="AA91" s="7">
        <f t="shared" si="9"/>
        <v>-14199.914286853746</v>
      </c>
      <c r="AB91" s="7">
        <f t="shared" si="9"/>
        <v>0</v>
      </c>
      <c r="AC91" s="14">
        <f t="shared" si="9"/>
        <v>122.8172634056391</v>
      </c>
    </row>
    <row r="92" spans="1:29" x14ac:dyDescent="0.35">
      <c r="A92" s="7" t="s">
        <v>122</v>
      </c>
      <c r="B92" s="7" t="s">
        <v>125</v>
      </c>
      <c r="C92" s="1">
        <v>863.7</v>
      </c>
      <c r="D92" s="7">
        <v>8951940.0600000005</v>
      </c>
      <c r="E92" s="22">
        <v>-1257259.1754110802</v>
      </c>
      <c r="F92" s="7">
        <f t="shared" si="10"/>
        <v>7694680.8845889205</v>
      </c>
      <c r="G92" s="7">
        <v>604975.76272200001</v>
      </c>
      <c r="H92" s="7">
        <v>65667.350000000006</v>
      </c>
      <c r="I92" s="7">
        <f t="shared" si="11"/>
        <v>7024037.7718669213</v>
      </c>
      <c r="J92" s="7">
        <v>0</v>
      </c>
      <c r="K92" s="14">
        <f t="shared" si="12"/>
        <v>8908.9740472257963</v>
      </c>
      <c r="L92" s="1">
        <v>796.8</v>
      </c>
      <c r="M92" s="7">
        <v>8200162.3399999999</v>
      </c>
      <c r="N92" s="22">
        <v>-1046619.3051286375</v>
      </c>
      <c r="O92" s="7">
        <f t="shared" si="13"/>
        <v>7153543.0348713621</v>
      </c>
      <c r="P92" s="7">
        <v>505877.20085999998</v>
      </c>
      <c r="Q92" s="7">
        <v>64624.65</v>
      </c>
      <c r="R92" s="7">
        <f t="shared" si="14"/>
        <v>6583041.1840113616</v>
      </c>
      <c r="S92" s="7">
        <v>0</v>
      </c>
      <c r="T92" s="14">
        <f t="shared" si="15"/>
        <v>8977.8401542060274</v>
      </c>
      <c r="U92" s="1">
        <f t="shared" si="9"/>
        <v>-66.900000000000091</v>
      </c>
      <c r="V92" s="7">
        <f t="shared" si="9"/>
        <v>-751777.72000000067</v>
      </c>
      <c r="W92" s="7">
        <f t="shared" si="9"/>
        <v>210639.87028244277</v>
      </c>
      <c r="X92" s="7">
        <f t="shared" si="9"/>
        <v>-541137.84971755836</v>
      </c>
      <c r="Y92" s="7">
        <f t="shared" si="9"/>
        <v>-99098.561862000031</v>
      </c>
      <c r="Z92" s="7">
        <f t="shared" si="9"/>
        <v>-1042.7000000000044</v>
      </c>
      <c r="AA92" s="7">
        <f t="shared" si="9"/>
        <v>-440996.58785555977</v>
      </c>
      <c r="AB92" s="7">
        <f t="shared" si="9"/>
        <v>0</v>
      </c>
      <c r="AC92" s="14">
        <f t="shared" si="9"/>
        <v>68.866106980231052</v>
      </c>
    </row>
    <row r="93" spans="1:29" x14ac:dyDescent="0.35">
      <c r="A93" s="7" t="s">
        <v>126</v>
      </c>
      <c r="B93" s="7" t="s">
        <v>127</v>
      </c>
      <c r="C93" s="1">
        <v>32383.9</v>
      </c>
      <c r="D93" s="7">
        <v>288656943.51999998</v>
      </c>
      <c r="E93" s="22">
        <v>-40540551.91994191</v>
      </c>
      <c r="F93" s="7">
        <f t="shared" si="10"/>
        <v>248116391.60005808</v>
      </c>
      <c r="G93" s="7">
        <v>102924001.08</v>
      </c>
      <c r="H93" s="7">
        <v>8381279.3399999999</v>
      </c>
      <c r="I93" s="7">
        <f t="shared" si="11"/>
        <v>136811111.18005809</v>
      </c>
      <c r="J93" s="7">
        <v>0</v>
      </c>
      <c r="K93" s="14">
        <f t="shared" si="12"/>
        <v>7661.7205339708335</v>
      </c>
      <c r="L93" s="1">
        <v>32210.3</v>
      </c>
      <c r="M93" s="7">
        <v>284879256.85000002</v>
      </c>
      <c r="N93" s="22">
        <v>-36360271.600416839</v>
      </c>
      <c r="O93" s="7">
        <f t="shared" si="13"/>
        <v>248518985.24958318</v>
      </c>
      <c r="P93" s="7">
        <v>101298041.505</v>
      </c>
      <c r="Q93" s="7">
        <v>7549613.7000000002</v>
      </c>
      <c r="R93" s="7">
        <f t="shared" si="14"/>
        <v>139671330.0445832</v>
      </c>
      <c r="S93" s="7">
        <v>0</v>
      </c>
      <c r="T93" s="14">
        <f t="shared" si="15"/>
        <v>7715.5129026920949</v>
      </c>
      <c r="U93" s="1">
        <f t="shared" si="9"/>
        <v>-173.60000000000218</v>
      </c>
      <c r="V93" s="7">
        <f t="shared" si="9"/>
        <v>-3777686.6699999571</v>
      </c>
      <c r="W93" s="7">
        <f t="shared" si="9"/>
        <v>4180280.3195250705</v>
      </c>
      <c r="X93" s="7">
        <f t="shared" ref="X93:AC124" si="16">O93-F93</f>
        <v>402593.64952510595</v>
      </c>
      <c r="Y93" s="7">
        <f t="shared" si="16"/>
        <v>-1625959.575000003</v>
      </c>
      <c r="Z93" s="7">
        <f t="shared" si="16"/>
        <v>-831665.63999999966</v>
      </c>
      <c r="AA93" s="7">
        <f t="shared" si="16"/>
        <v>2860218.8645251095</v>
      </c>
      <c r="AB93" s="7">
        <f t="shared" si="16"/>
        <v>0</v>
      </c>
      <c r="AC93" s="14">
        <f t="shared" si="16"/>
        <v>53.792368721261482</v>
      </c>
    </row>
    <row r="94" spans="1:29" x14ac:dyDescent="0.35">
      <c r="A94" s="7" t="s">
        <v>126</v>
      </c>
      <c r="B94" s="7" t="s">
        <v>128</v>
      </c>
      <c r="C94" s="1">
        <v>15648.6</v>
      </c>
      <c r="D94" s="7">
        <v>139538075.50999999</v>
      </c>
      <c r="E94" s="22">
        <v>-19597486.642929066</v>
      </c>
      <c r="F94" s="7">
        <f t="shared" si="10"/>
        <v>119940588.86707093</v>
      </c>
      <c r="G94" s="7">
        <v>55142208.397639997</v>
      </c>
      <c r="H94" s="7">
        <v>3468099.03</v>
      </c>
      <c r="I94" s="7">
        <f t="shared" si="11"/>
        <v>61330281.43943093</v>
      </c>
      <c r="J94" s="7">
        <v>0</v>
      </c>
      <c r="K94" s="14">
        <f t="shared" si="12"/>
        <v>7664.6210438678809</v>
      </c>
      <c r="L94" s="1">
        <v>15268.4</v>
      </c>
      <c r="M94" s="7">
        <v>135079511.22</v>
      </c>
      <c r="N94" s="22">
        <v>-17240734.7938178</v>
      </c>
      <c r="O94" s="7">
        <f t="shared" si="13"/>
        <v>117838776.4261822</v>
      </c>
      <c r="P94" s="7">
        <v>51802049.036399998</v>
      </c>
      <c r="Q94" s="7">
        <v>4066382.74</v>
      </c>
      <c r="R94" s="7">
        <f t="shared" si="14"/>
        <v>61970344.649782196</v>
      </c>
      <c r="S94" s="7">
        <v>0</v>
      </c>
      <c r="T94" s="14">
        <f t="shared" si="15"/>
        <v>7717.8208866798223</v>
      </c>
      <c r="U94" s="1">
        <f t="shared" ref="U94:AC125" si="17">L94-C94</f>
        <v>-380.20000000000073</v>
      </c>
      <c r="V94" s="7">
        <f t="shared" si="17"/>
        <v>-4458564.2899999917</v>
      </c>
      <c r="W94" s="7">
        <f t="shared" si="17"/>
        <v>2356751.8491112664</v>
      </c>
      <c r="X94" s="7">
        <f t="shared" si="16"/>
        <v>-2101812.4408887327</v>
      </c>
      <c r="Y94" s="7">
        <f t="shared" si="16"/>
        <v>-3340159.3612399995</v>
      </c>
      <c r="Z94" s="7">
        <f t="shared" si="16"/>
        <v>598283.71000000043</v>
      </c>
      <c r="AA94" s="7">
        <f t="shared" si="16"/>
        <v>640063.21035126597</v>
      </c>
      <c r="AB94" s="7">
        <f t="shared" si="16"/>
        <v>0</v>
      </c>
      <c r="AC94" s="14">
        <f t="shared" si="16"/>
        <v>53.19984281194138</v>
      </c>
    </row>
    <row r="95" spans="1:29" x14ac:dyDescent="0.35">
      <c r="A95" s="7" t="s">
        <v>126</v>
      </c>
      <c r="B95" s="7" t="s">
        <v>129</v>
      </c>
      <c r="C95" s="1">
        <v>1096.8</v>
      </c>
      <c r="D95" s="7">
        <v>10782675.85</v>
      </c>
      <c r="E95" s="22">
        <v>-890848.1656530014</v>
      </c>
      <c r="F95" s="7">
        <f t="shared" si="10"/>
        <v>9891827.6843469981</v>
      </c>
      <c r="G95" s="7">
        <v>9191820.5143469982</v>
      </c>
      <c r="H95" s="7">
        <v>700007.17</v>
      </c>
      <c r="I95" s="7">
        <f t="shared" si="11"/>
        <v>0</v>
      </c>
      <c r="J95" s="7">
        <v>320247.96053050744</v>
      </c>
      <c r="K95" s="14">
        <f t="shared" si="12"/>
        <v>9018.8071520304511</v>
      </c>
      <c r="L95" s="1">
        <v>1066.9000000000001</v>
      </c>
      <c r="M95" s="7">
        <v>10476187.58</v>
      </c>
      <c r="N95" s="22">
        <v>-724747.58</v>
      </c>
      <c r="O95" s="7">
        <f t="shared" si="13"/>
        <v>9751440</v>
      </c>
      <c r="P95" s="7">
        <v>9088364.3751039989</v>
      </c>
      <c r="Q95" s="7">
        <v>663075.62</v>
      </c>
      <c r="R95" s="7">
        <f t="shared" si="14"/>
        <v>4.8960010753944516E-3</v>
      </c>
      <c r="S95" s="7">
        <v>327101.99612896948</v>
      </c>
      <c r="T95" s="14">
        <f t="shared" si="15"/>
        <v>9139.9756303308641</v>
      </c>
      <c r="U95" s="1">
        <f t="shared" si="17"/>
        <v>-29.899999999999864</v>
      </c>
      <c r="V95" s="7">
        <f t="shared" si="17"/>
        <v>-306488.26999999955</v>
      </c>
      <c r="W95" s="7">
        <f t="shared" si="17"/>
        <v>166100.58565300144</v>
      </c>
      <c r="X95" s="7">
        <f t="shared" si="16"/>
        <v>-140387.68434699811</v>
      </c>
      <c r="Y95" s="7">
        <f t="shared" si="16"/>
        <v>-103456.13924299926</v>
      </c>
      <c r="Z95" s="7">
        <f t="shared" si="16"/>
        <v>-36931.550000000047</v>
      </c>
      <c r="AA95" s="7">
        <f t="shared" si="16"/>
        <v>4.8960010753944516E-3</v>
      </c>
      <c r="AB95" s="7">
        <f t="shared" si="16"/>
        <v>6854.0355984620401</v>
      </c>
      <c r="AC95" s="14">
        <f t="shared" si="16"/>
        <v>121.16847830041297</v>
      </c>
    </row>
    <row r="96" spans="1:29" x14ac:dyDescent="0.35">
      <c r="A96" s="7" t="s">
        <v>49</v>
      </c>
      <c r="B96" s="7" t="s">
        <v>130</v>
      </c>
      <c r="C96" s="1">
        <v>992.5</v>
      </c>
      <c r="D96" s="7">
        <v>9794420.1600000001</v>
      </c>
      <c r="E96" s="22">
        <v>-1375581.6651425678</v>
      </c>
      <c r="F96" s="7">
        <f t="shared" si="10"/>
        <v>8418838.4948574323</v>
      </c>
      <c r="G96" s="7">
        <v>1667928.7139369999</v>
      </c>
      <c r="H96" s="7">
        <v>228874.73</v>
      </c>
      <c r="I96" s="7">
        <f t="shared" si="11"/>
        <v>6522035.0509204324</v>
      </c>
      <c r="J96" s="7">
        <v>0</v>
      </c>
      <c r="K96" s="14">
        <f t="shared" si="12"/>
        <v>8482.4569217707121</v>
      </c>
      <c r="L96" s="1">
        <v>966.1</v>
      </c>
      <c r="M96" s="7">
        <v>9843380.6099999994</v>
      </c>
      <c r="N96" s="22">
        <v>-1256349.7827233141</v>
      </c>
      <c r="O96" s="7">
        <f t="shared" si="13"/>
        <v>8587030.8272766843</v>
      </c>
      <c r="P96" s="7">
        <v>1612507.2639899999</v>
      </c>
      <c r="Q96" s="7">
        <v>226169.73</v>
      </c>
      <c r="R96" s="7">
        <f t="shared" si="14"/>
        <v>6748353.833286684</v>
      </c>
      <c r="S96" s="7">
        <v>0</v>
      </c>
      <c r="T96" s="14">
        <f t="shared" si="15"/>
        <v>8888.3457481385813</v>
      </c>
      <c r="U96" s="1">
        <f t="shared" si="17"/>
        <v>-26.399999999999977</v>
      </c>
      <c r="V96" s="7">
        <f t="shared" si="17"/>
        <v>48960.449999999255</v>
      </c>
      <c r="W96" s="7">
        <f t="shared" si="17"/>
        <v>119231.8824192537</v>
      </c>
      <c r="X96" s="7">
        <f t="shared" si="16"/>
        <v>168192.33241925202</v>
      </c>
      <c r="Y96" s="7">
        <f t="shared" si="16"/>
        <v>-55421.449947000016</v>
      </c>
      <c r="Z96" s="7">
        <f t="shared" si="16"/>
        <v>-2705</v>
      </c>
      <c r="AA96" s="7">
        <f t="shared" si="16"/>
        <v>226318.78236625157</v>
      </c>
      <c r="AB96" s="7">
        <f t="shared" si="16"/>
        <v>0</v>
      </c>
      <c r="AC96" s="14">
        <f t="shared" si="16"/>
        <v>405.88882636786911</v>
      </c>
    </row>
    <row r="97" spans="1:29" x14ac:dyDescent="0.35">
      <c r="A97" s="7" t="s">
        <v>49</v>
      </c>
      <c r="B97" s="7" t="s">
        <v>131</v>
      </c>
      <c r="C97" s="1">
        <v>188.3</v>
      </c>
      <c r="D97" s="7">
        <v>2913940.41</v>
      </c>
      <c r="E97" s="22">
        <v>-409249.64784377976</v>
      </c>
      <c r="F97" s="7">
        <f t="shared" si="10"/>
        <v>2504690.7621562202</v>
      </c>
      <c r="G97" s="7">
        <v>171071.14247999998</v>
      </c>
      <c r="H97" s="7">
        <v>55224.18</v>
      </c>
      <c r="I97" s="7">
        <f t="shared" si="11"/>
        <v>2278395.4396762201</v>
      </c>
      <c r="J97" s="7">
        <v>0</v>
      </c>
      <c r="K97" s="14">
        <f t="shared" si="12"/>
        <v>13301.597249900266</v>
      </c>
      <c r="L97" s="1">
        <v>207.5</v>
      </c>
      <c r="M97" s="7">
        <v>3083373.04</v>
      </c>
      <c r="N97" s="22">
        <v>-393543.15375385294</v>
      </c>
      <c r="O97" s="7">
        <f t="shared" si="13"/>
        <v>2689829.8862461471</v>
      </c>
      <c r="P97" s="7">
        <v>145822.5048</v>
      </c>
      <c r="Q97" s="7">
        <v>47545.91</v>
      </c>
      <c r="R97" s="7">
        <f t="shared" si="14"/>
        <v>2496461.4714461472</v>
      </c>
      <c r="S97" s="7">
        <v>0</v>
      </c>
      <c r="T97" s="14">
        <f t="shared" si="15"/>
        <v>12963.035596366974</v>
      </c>
      <c r="U97" s="1">
        <f t="shared" si="17"/>
        <v>19.199999999999989</v>
      </c>
      <c r="V97" s="7">
        <f t="shared" si="17"/>
        <v>169432.62999999989</v>
      </c>
      <c r="W97" s="7">
        <f t="shared" si="17"/>
        <v>15706.494089926826</v>
      </c>
      <c r="X97" s="7">
        <f t="shared" si="16"/>
        <v>185139.12408992695</v>
      </c>
      <c r="Y97" s="7">
        <f t="shared" si="16"/>
        <v>-25248.637679999985</v>
      </c>
      <c r="Z97" s="7">
        <f t="shared" si="16"/>
        <v>-7678.2699999999968</v>
      </c>
      <c r="AA97" s="7">
        <f t="shared" si="16"/>
        <v>218066.03176992713</v>
      </c>
      <c r="AB97" s="7">
        <f t="shared" si="16"/>
        <v>0</v>
      </c>
      <c r="AC97" s="14">
        <f t="shared" si="16"/>
        <v>-338.56165353329197</v>
      </c>
    </row>
    <row r="98" spans="1:29" x14ac:dyDescent="0.35">
      <c r="A98" s="7" t="s">
        <v>49</v>
      </c>
      <c r="B98" s="7" t="s">
        <v>132</v>
      </c>
      <c r="C98" s="1">
        <v>369.2</v>
      </c>
      <c r="D98" s="7">
        <v>4149687.81</v>
      </c>
      <c r="E98" s="22">
        <v>-582804.7372129088</v>
      </c>
      <c r="F98" s="7">
        <f t="shared" si="10"/>
        <v>3566883.0727870911</v>
      </c>
      <c r="G98" s="7">
        <v>1089346.7244260001</v>
      </c>
      <c r="H98" s="7">
        <v>217491.73</v>
      </c>
      <c r="I98" s="7">
        <f t="shared" si="11"/>
        <v>2260044.6183610908</v>
      </c>
      <c r="J98" s="7">
        <v>0</v>
      </c>
      <c r="K98" s="14">
        <f t="shared" si="12"/>
        <v>9661.1134149162826</v>
      </c>
      <c r="L98" s="1">
        <v>358.9</v>
      </c>
      <c r="M98" s="7">
        <v>4053889.37</v>
      </c>
      <c r="N98" s="22">
        <v>-517414.00957408</v>
      </c>
      <c r="O98" s="7">
        <f t="shared" si="13"/>
        <v>3536475.3604259202</v>
      </c>
      <c r="P98" s="7">
        <v>1162322.5459</v>
      </c>
      <c r="Q98" s="7">
        <v>173670.03</v>
      </c>
      <c r="R98" s="7">
        <f t="shared" si="14"/>
        <v>2200482.7845259202</v>
      </c>
      <c r="S98" s="7">
        <v>0</v>
      </c>
      <c r="T98" s="14">
        <f t="shared" si="15"/>
        <v>9853.6510460460304</v>
      </c>
      <c r="U98" s="1">
        <f t="shared" si="17"/>
        <v>-10.300000000000011</v>
      </c>
      <c r="V98" s="7">
        <f t="shared" si="17"/>
        <v>-95798.439999999944</v>
      </c>
      <c r="W98" s="7">
        <f t="shared" si="17"/>
        <v>65390.727638828801</v>
      </c>
      <c r="X98" s="7">
        <f t="shared" si="16"/>
        <v>-30407.71236117091</v>
      </c>
      <c r="Y98" s="7">
        <f t="shared" si="16"/>
        <v>72975.82147399988</v>
      </c>
      <c r="Z98" s="7">
        <f t="shared" si="16"/>
        <v>-43821.700000000012</v>
      </c>
      <c r="AA98" s="7">
        <f t="shared" si="16"/>
        <v>-59561.833835170604</v>
      </c>
      <c r="AB98" s="7">
        <f t="shared" si="16"/>
        <v>0</v>
      </c>
      <c r="AC98" s="14">
        <f t="shared" si="16"/>
        <v>192.53763112974775</v>
      </c>
    </row>
    <row r="99" spans="1:29" x14ac:dyDescent="0.35">
      <c r="A99" s="7" t="s">
        <v>49</v>
      </c>
      <c r="B99" s="7" t="s">
        <v>133</v>
      </c>
      <c r="C99" s="1">
        <v>115.6</v>
      </c>
      <c r="D99" s="7">
        <v>2022391.02</v>
      </c>
      <c r="E99" s="22">
        <v>-284035.60000646085</v>
      </c>
      <c r="F99" s="7">
        <f t="shared" si="10"/>
        <v>1738355.4199935391</v>
      </c>
      <c r="G99" s="7">
        <v>339691.88027999998</v>
      </c>
      <c r="H99" s="7">
        <v>65444.35</v>
      </c>
      <c r="I99" s="7">
        <f t="shared" si="11"/>
        <v>1333219.1897135391</v>
      </c>
      <c r="J99" s="7">
        <v>0</v>
      </c>
      <c r="K99" s="14">
        <f t="shared" si="12"/>
        <v>15037.676643542727</v>
      </c>
      <c r="L99" s="1">
        <v>110.1</v>
      </c>
      <c r="M99" s="7">
        <v>1921789.17</v>
      </c>
      <c r="N99" s="22">
        <v>-245285.58854228011</v>
      </c>
      <c r="O99" s="7">
        <f t="shared" si="13"/>
        <v>1676503.5814577199</v>
      </c>
      <c r="P99" s="7">
        <v>362046.9204</v>
      </c>
      <c r="Q99" s="7">
        <v>63621.2</v>
      </c>
      <c r="R99" s="7">
        <f t="shared" si="14"/>
        <v>1250835.46105772</v>
      </c>
      <c r="S99" s="7">
        <v>0</v>
      </c>
      <c r="T99" s="14">
        <f t="shared" si="15"/>
        <v>15227.098832495187</v>
      </c>
      <c r="U99" s="1">
        <f t="shared" si="17"/>
        <v>-5.5</v>
      </c>
      <c r="V99" s="7">
        <f t="shared" si="17"/>
        <v>-100601.85000000009</v>
      </c>
      <c r="W99" s="7">
        <f t="shared" si="17"/>
        <v>38750.011464180745</v>
      </c>
      <c r="X99" s="7">
        <f t="shared" si="16"/>
        <v>-61851.838535819203</v>
      </c>
      <c r="Y99" s="7">
        <f t="shared" si="16"/>
        <v>22355.04012000002</v>
      </c>
      <c r="Z99" s="7">
        <f t="shared" si="16"/>
        <v>-1823.1500000000015</v>
      </c>
      <c r="AA99" s="7">
        <f t="shared" si="16"/>
        <v>-82383.728655819083</v>
      </c>
      <c r="AB99" s="7">
        <f t="shared" si="16"/>
        <v>0</v>
      </c>
      <c r="AC99" s="14">
        <f t="shared" si="16"/>
        <v>189.42218895245969</v>
      </c>
    </row>
    <row r="100" spans="1:29" x14ac:dyDescent="0.35">
      <c r="A100" s="7" t="s">
        <v>49</v>
      </c>
      <c r="B100" s="7" t="s">
        <v>134</v>
      </c>
      <c r="C100" s="1">
        <v>450</v>
      </c>
      <c r="D100" s="7">
        <v>4020615.28</v>
      </c>
      <c r="E100" s="22">
        <v>-564677.08873130998</v>
      </c>
      <c r="F100" s="7">
        <f t="shared" si="10"/>
        <v>3455938.1912686899</v>
      </c>
      <c r="G100" s="7">
        <v>349804.85046399996</v>
      </c>
      <c r="H100" s="7">
        <v>38592.769999999997</v>
      </c>
      <c r="I100" s="7">
        <f t="shared" si="11"/>
        <v>3067540.57080469</v>
      </c>
      <c r="J100" s="7">
        <v>0</v>
      </c>
      <c r="K100" s="14">
        <f t="shared" si="12"/>
        <v>7679.8626472637552</v>
      </c>
      <c r="L100" s="1">
        <v>593.9</v>
      </c>
      <c r="M100" s="7">
        <v>5225866.8099999996</v>
      </c>
      <c r="N100" s="22">
        <v>-666998.14742655563</v>
      </c>
      <c r="O100" s="7">
        <f t="shared" si="13"/>
        <v>4558868.6625734437</v>
      </c>
      <c r="P100" s="7">
        <v>352785.12895999994</v>
      </c>
      <c r="Q100" s="7">
        <v>36485.64</v>
      </c>
      <c r="R100" s="7">
        <f t="shared" si="14"/>
        <v>4169597.8936134432</v>
      </c>
      <c r="S100" s="7">
        <v>0</v>
      </c>
      <c r="T100" s="14">
        <f t="shared" si="15"/>
        <v>7676.1553503509749</v>
      </c>
      <c r="U100" s="1">
        <f t="shared" si="17"/>
        <v>143.89999999999998</v>
      </c>
      <c r="V100" s="7">
        <f t="shared" si="17"/>
        <v>1205251.5299999998</v>
      </c>
      <c r="W100" s="7">
        <f t="shared" si="17"/>
        <v>-102321.05869524565</v>
      </c>
      <c r="X100" s="7">
        <f t="shared" si="16"/>
        <v>1102930.4713047538</v>
      </c>
      <c r="Y100" s="7">
        <f t="shared" si="16"/>
        <v>2980.2784959999844</v>
      </c>
      <c r="Z100" s="7">
        <f t="shared" si="16"/>
        <v>-2107.1299999999974</v>
      </c>
      <c r="AA100" s="7">
        <f t="shared" si="16"/>
        <v>1102057.3228087532</v>
      </c>
      <c r="AB100" s="7">
        <f t="shared" si="16"/>
        <v>0</v>
      </c>
      <c r="AC100" s="14">
        <f t="shared" si="16"/>
        <v>-3.7072969127802935</v>
      </c>
    </row>
    <row r="101" spans="1:29" x14ac:dyDescent="0.35">
      <c r="A101" s="7" t="s">
        <v>49</v>
      </c>
      <c r="B101" s="7" t="s">
        <v>135</v>
      </c>
      <c r="C101" s="1">
        <v>50</v>
      </c>
      <c r="D101" s="7">
        <v>905403.65</v>
      </c>
      <c r="E101" s="22">
        <v>-127159.81550184578</v>
      </c>
      <c r="F101" s="7">
        <f t="shared" si="10"/>
        <v>778243.83449815423</v>
      </c>
      <c r="G101" s="7">
        <v>206077.22433299999</v>
      </c>
      <c r="H101" s="7">
        <v>28836.799999999999</v>
      </c>
      <c r="I101" s="7">
        <f t="shared" si="11"/>
        <v>543329.81016515417</v>
      </c>
      <c r="J101" s="7">
        <v>0</v>
      </c>
      <c r="K101" s="14">
        <f t="shared" si="12"/>
        <v>15564.876689963085</v>
      </c>
      <c r="L101" s="1">
        <v>50</v>
      </c>
      <c r="M101" s="7">
        <v>879868.38</v>
      </c>
      <c r="N101" s="22">
        <v>-112301.09774634779</v>
      </c>
      <c r="O101" s="7">
        <f t="shared" si="13"/>
        <v>767567.28225365223</v>
      </c>
      <c r="P101" s="7">
        <v>242896.54145999998</v>
      </c>
      <c r="Q101" s="7">
        <v>27690</v>
      </c>
      <c r="R101" s="7">
        <f t="shared" si="14"/>
        <v>496980.74079365225</v>
      </c>
      <c r="S101" s="7">
        <v>0</v>
      </c>
      <c r="T101" s="14">
        <f t="shared" si="15"/>
        <v>15351.345645073045</v>
      </c>
      <c r="U101" s="1">
        <f t="shared" si="17"/>
        <v>0</v>
      </c>
      <c r="V101" s="7">
        <f t="shared" si="17"/>
        <v>-25535.270000000019</v>
      </c>
      <c r="W101" s="7">
        <f t="shared" si="17"/>
        <v>14858.717755497986</v>
      </c>
      <c r="X101" s="7">
        <f t="shared" si="16"/>
        <v>-10676.552244502003</v>
      </c>
      <c r="Y101" s="7">
        <f t="shared" si="16"/>
        <v>36819.317126999988</v>
      </c>
      <c r="Z101" s="7">
        <f t="shared" si="16"/>
        <v>-1146.7999999999993</v>
      </c>
      <c r="AA101" s="7">
        <f t="shared" si="16"/>
        <v>-46349.069371501915</v>
      </c>
      <c r="AB101" s="7">
        <f t="shared" si="16"/>
        <v>0</v>
      </c>
      <c r="AC101" s="14">
        <f t="shared" si="16"/>
        <v>-213.53104489003999</v>
      </c>
    </row>
    <row r="102" spans="1:29" x14ac:dyDescent="0.35">
      <c r="A102" s="7" t="s">
        <v>136</v>
      </c>
      <c r="B102" s="7" t="s">
        <v>137</v>
      </c>
      <c r="C102" s="1">
        <v>202.5</v>
      </c>
      <c r="D102" s="7">
        <v>2990238.85</v>
      </c>
      <c r="E102" s="22">
        <v>-419965.41594729765</v>
      </c>
      <c r="F102" s="7">
        <f t="shared" si="10"/>
        <v>2570273.4340527025</v>
      </c>
      <c r="G102" s="7">
        <v>1290194.2774069998</v>
      </c>
      <c r="H102" s="7">
        <v>112138.42</v>
      </c>
      <c r="I102" s="7">
        <f t="shared" si="11"/>
        <v>1167940.7366457027</v>
      </c>
      <c r="J102" s="7">
        <v>0</v>
      </c>
      <c r="K102" s="14">
        <f t="shared" si="12"/>
        <v>12692.708316309641</v>
      </c>
      <c r="L102" s="1">
        <v>200.6</v>
      </c>
      <c r="M102" s="7">
        <v>2953331.67</v>
      </c>
      <c r="N102" s="22">
        <v>-376945.45694442902</v>
      </c>
      <c r="O102" s="7">
        <f t="shared" si="13"/>
        <v>2576386.2130555711</v>
      </c>
      <c r="P102" s="7">
        <v>1202282.1921039999</v>
      </c>
      <c r="Q102" s="7">
        <v>136785.37</v>
      </c>
      <c r="R102" s="7">
        <f t="shared" si="14"/>
        <v>1237318.6509515713</v>
      </c>
      <c r="S102" s="7">
        <v>0</v>
      </c>
      <c r="T102" s="14">
        <f t="shared" si="15"/>
        <v>12843.400862689787</v>
      </c>
      <c r="U102" s="1">
        <f t="shared" si="17"/>
        <v>-1.9000000000000057</v>
      </c>
      <c r="V102" s="7">
        <f t="shared" si="17"/>
        <v>-36907.180000000168</v>
      </c>
      <c r="W102" s="7">
        <f t="shared" si="17"/>
        <v>43019.959002868622</v>
      </c>
      <c r="X102" s="7">
        <f t="shared" si="16"/>
        <v>6112.7790028685704</v>
      </c>
      <c r="Y102" s="7">
        <f t="shared" si="16"/>
        <v>-87912.085302999942</v>
      </c>
      <c r="Z102" s="7">
        <f t="shared" si="16"/>
        <v>24646.949999999997</v>
      </c>
      <c r="AA102" s="7">
        <f t="shared" si="16"/>
        <v>69377.914305868559</v>
      </c>
      <c r="AB102" s="7">
        <f t="shared" si="16"/>
        <v>0</v>
      </c>
      <c r="AC102" s="14">
        <f t="shared" si="16"/>
        <v>150.69254638014536</v>
      </c>
    </row>
    <row r="103" spans="1:29" x14ac:dyDescent="0.35">
      <c r="A103" s="7" t="s">
        <v>136</v>
      </c>
      <c r="B103" s="7" t="s">
        <v>138</v>
      </c>
      <c r="C103" s="1">
        <v>493.2</v>
      </c>
      <c r="D103" s="7">
        <v>5079735.6399999997</v>
      </c>
      <c r="E103" s="22">
        <v>-713425.71545912186</v>
      </c>
      <c r="F103" s="7">
        <f t="shared" si="10"/>
        <v>4366309.9245408773</v>
      </c>
      <c r="G103" s="7">
        <v>1711900.0722560002</v>
      </c>
      <c r="H103" s="7">
        <v>206176.62</v>
      </c>
      <c r="I103" s="7">
        <f t="shared" si="11"/>
        <v>2448233.232284877</v>
      </c>
      <c r="J103" s="7">
        <v>0</v>
      </c>
      <c r="K103" s="14">
        <f t="shared" si="12"/>
        <v>8853.0209337811793</v>
      </c>
      <c r="L103" s="1">
        <v>481.9</v>
      </c>
      <c r="M103" s="7">
        <v>4943490.8600000003</v>
      </c>
      <c r="N103" s="22">
        <v>-630957.38282700523</v>
      </c>
      <c r="O103" s="7">
        <f t="shared" si="13"/>
        <v>4312533.477172995</v>
      </c>
      <c r="P103" s="7">
        <v>1822328.0936960003</v>
      </c>
      <c r="Q103" s="7">
        <v>200831.78</v>
      </c>
      <c r="R103" s="7">
        <f t="shared" si="14"/>
        <v>2289373.6034769951</v>
      </c>
      <c r="S103" s="7">
        <v>0</v>
      </c>
      <c r="T103" s="14">
        <f t="shared" si="15"/>
        <v>8949.0215338721628</v>
      </c>
      <c r="U103" s="1">
        <f t="shared" si="17"/>
        <v>-11.300000000000011</v>
      </c>
      <c r="V103" s="7">
        <f t="shared" si="17"/>
        <v>-136244.77999999933</v>
      </c>
      <c r="W103" s="7">
        <f t="shared" si="17"/>
        <v>82468.332632116624</v>
      </c>
      <c r="X103" s="7">
        <f t="shared" si="16"/>
        <v>-53776.447367882356</v>
      </c>
      <c r="Y103" s="7">
        <f t="shared" si="16"/>
        <v>110428.02144000004</v>
      </c>
      <c r="Z103" s="7">
        <f t="shared" si="16"/>
        <v>-5344.8399999999965</v>
      </c>
      <c r="AA103" s="7">
        <f t="shared" si="16"/>
        <v>-158859.62880788185</v>
      </c>
      <c r="AB103" s="7">
        <f t="shared" si="16"/>
        <v>0</v>
      </c>
      <c r="AC103" s="14">
        <f t="shared" si="16"/>
        <v>96.000600090983426</v>
      </c>
    </row>
    <row r="104" spans="1:29" x14ac:dyDescent="0.35">
      <c r="A104" s="7" t="s">
        <v>136</v>
      </c>
      <c r="B104" s="7" t="s">
        <v>139</v>
      </c>
      <c r="C104" s="1">
        <v>50</v>
      </c>
      <c r="D104" s="7">
        <v>965127.58</v>
      </c>
      <c r="E104" s="22">
        <v>-135547.7692281701</v>
      </c>
      <c r="F104" s="7">
        <f t="shared" si="10"/>
        <v>829579.81077182991</v>
      </c>
      <c r="G104" s="7">
        <v>172096.48800000001</v>
      </c>
      <c r="H104" s="7">
        <v>24191.26</v>
      </c>
      <c r="I104" s="7">
        <f t="shared" si="11"/>
        <v>633292.06277182989</v>
      </c>
      <c r="J104" s="7">
        <v>0</v>
      </c>
      <c r="K104" s="14">
        <f t="shared" si="12"/>
        <v>16591.596215436599</v>
      </c>
      <c r="L104" s="1">
        <v>50</v>
      </c>
      <c r="M104" s="7">
        <v>947511.26</v>
      </c>
      <c r="N104" s="22">
        <v>-120934.62731894644</v>
      </c>
      <c r="O104" s="7">
        <f t="shared" si="13"/>
        <v>826576.6326810536</v>
      </c>
      <c r="P104" s="7">
        <v>180959.454</v>
      </c>
      <c r="Q104" s="7">
        <v>19713.95</v>
      </c>
      <c r="R104" s="7">
        <f t="shared" si="14"/>
        <v>625903.22868105362</v>
      </c>
      <c r="S104" s="7">
        <v>0</v>
      </c>
      <c r="T104" s="14">
        <f t="shared" si="15"/>
        <v>16531.53265362107</v>
      </c>
      <c r="U104" s="1">
        <f t="shared" si="17"/>
        <v>0</v>
      </c>
      <c r="V104" s="7">
        <f t="shared" si="17"/>
        <v>-17616.319999999949</v>
      </c>
      <c r="W104" s="7">
        <f t="shared" si="17"/>
        <v>14613.141909223661</v>
      </c>
      <c r="X104" s="7">
        <f t="shared" si="16"/>
        <v>-3003.1780907763168</v>
      </c>
      <c r="Y104" s="7">
        <f t="shared" si="16"/>
        <v>8862.9659999999858</v>
      </c>
      <c r="Z104" s="7">
        <f t="shared" si="16"/>
        <v>-4477.3099999999977</v>
      </c>
      <c r="AA104" s="7">
        <f t="shared" si="16"/>
        <v>-7388.8340907762758</v>
      </c>
      <c r="AB104" s="7">
        <f t="shared" si="16"/>
        <v>0</v>
      </c>
      <c r="AC104" s="14">
        <f t="shared" si="16"/>
        <v>-60.063561815528374</v>
      </c>
    </row>
    <row r="105" spans="1:29" x14ac:dyDescent="0.35">
      <c r="A105" s="7" t="s">
        <v>140</v>
      </c>
      <c r="B105" s="7" t="s">
        <v>141</v>
      </c>
      <c r="C105" s="1">
        <v>2179.1</v>
      </c>
      <c r="D105" s="7">
        <v>19593081.379999999</v>
      </c>
      <c r="E105" s="22">
        <v>-2751758.9678299283</v>
      </c>
      <c r="F105" s="7">
        <f t="shared" si="10"/>
        <v>16841322.412170071</v>
      </c>
      <c r="G105" s="7">
        <v>5696975.6193209998</v>
      </c>
      <c r="H105" s="7">
        <v>625294.68000000005</v>
      </c>
      <c r="I105" s="7">
        <f t="shared" si="11"/>
        <v>10519052.112849072</v>
      </c>
      <c r="J105" s="7">
        <v>0</v>
      </c>
      <c r="K105" s="14">
        <f t="shared" si="12"/>
        <v>7728.5679464779369</v>
      </c>
      <c r="L105" s="1">
        <v>2133.6</v>
      </c>
      <c r="M105" s="7">
        <v>19126722.670000002</v>
      </c>
      <c r="N105" s="22">
        <v>-2441219.6198378629</v>
      </c>
      <c r="O105" s="7">
        <f t="shared" si="13"/>
        <v>16685503.050162138</v>
      </c>
      <c r="P105" s="7">
        <v>5754874.3571500005</v>
      </c>
      <c r="Q105" s="7">
        <v>654956.89</v>
      </c>
      <c r="R105" s="7">
        <f t="shared" si="14"/>
        <v>10275671.803012136</v>
      </c>
      <c r="S105" s="7">
        <v>0</v>
      </c>
      <c r="T105" s="14">
        <f t="shared" si="15"/>
        <v>7820.3520107621571</v>
      </c>
      <c r="U105" s="1">
        <f t="shared" si="17"/>
        <v>-45.5</v>
      </c>
      <c r="V105" s="7">
        <f t="shared" si="17"/>
        <v>-466358.70999999717</v>
      </c>
      <c r="W105" s="7">
        <f t="shared" si="17"/>
        <v>310539.34799206536</v>
      </c>
      <c r="X105" s="7">
        <f t="shared" si="16"/>
        <v>-155819.36200793274</v>
      </c>
      <c r="Y105" s="7">
        <f t="shared" si="16"/>
        <v>57898.737829000689</v>
      </c>
      <c r="Z105" s="7">
        <f t="shared" si="16"/>
        <v>29662.209999999963</v>
      </c>
      <c r="AA105" s="7">
        <f t="shared" si="16"/>
        <v>-243380.30983693525</v>
      </c>
      <c r="AB105" s="7">
        <f t="shared" si="16"/>
        <v>0</v>
      </c>
      <c r="AC105" s="14">
        <f t="shared" si="16"/>
        <v>91.784064284220221</v>
      </c>
    </row>
    <row r="106" spans="1:29" x14ac:dyDescent="0.35">
      <c r="A106" s="7" t="s">
        <v>140</v>
      </c>
      <c r="B106" s="7" t="s">
        <v>142</v>
      </c>
      <c r="C106" s="1">
        <v>198.4</v>
      </c>
      <c r="D106" s="7">
        <v>2944081.97</v>
      </c>
      <c r="E106" s="22">
        <v>-413482.89255020197</v>
      </c>
      <c r="F106" s="7">
        <f t="shared" si="10"/>
        <v>2530599.0774497981</v>
      </c>
      <c r="G106" s="7">
        <v>1128547.2150000001</v>
      </c>
      <c r="H106" s="7">
        <v>122087.63</v>
      </c>
      <c r="I106" s="7">
        <f t="shared" si="11"/>
        <v>1279964.2324497979</v>
      </c>
      <c r="J106" s="7">
        <v>0</v>
      </c>
      <c r="K106" s="14">
        <f t="shared" si="12"/>
        <v>12755.035672630031</v>
      </c>
      <c r="L106" s="1">
        <v>191</v>
      </c>
      <c r="M106" s="7">
        <v>2832604.63</v>
      </c>
      <c r="N106" s="22">
        <v>-361536.58508604125</v>
      </c>
      <c r="O106" s="7">
        <f t="shared" si="13"/>
        <v>2471068.0449139588</v>
      </c>
      <c r="P106" s="7">
        <v>1152522.27</v>
      </c>
      <c r="Q106" s="7">
        <v>128330.92</v>
      </c>
      <c r="R106" s="7">
        <f t="shared" si="14"/>
        <v>1190214.8549139588</v>
      </c>
      <c r="S106" s="7">
        <v>0</v>
      </c>
      <c r="T106" s="14">
        <f t="shared" si="15"/>
        <v>12937.529030963135</v>
      </c>
      <c r="U106" s="1">
        <f t="shared" si="17"/>
        <v>-7.4000000000000057</v>
      </c>
      <c r="V106" s="7">
        <f t="shared" si="17"/>
        <v>-111477.34000000032</v>
      </c>
      <c r="W106" s="7">
        <f t="shared" si="17"/>
        <v>51946.307464160724</v>
      </c>
      <c r="X106" s="7">
        <f t="shared" si="16"/>
        <v>-59531.03253583936</v>
      </c>
      <c r="Y106" s="7">
        <f t="shared" si="16"/>
        <v>23975.054999999935</v>
      </c>
      <c r="Z106" s="7">
        <f t="shared" si="16"/>
        <v>6243.2899999999936</v>
      </c>
      <c r="AA106" s="7">
        <f t="shared" si="16"/>
        <v>-89749.377535839099</v>
      </c>
      <c r="AB106" s="7">
        <f t="shared" si="16"/>
        <v>0</v>
      </c>
      <c r="AC106" s="14">
        <f t="shared" si="16"/>
        <v>182.49335833310397</v>
      </c>
    </row>
    <row r="107" spans="1:29" x14ac:dyDescent="0.35">
      <c r="A107" s="7" t="s">
        <v>140</v>
      </c>
      <c r="B107" s="7" t="s">
        <v>143</v>
      </c>
      <c r="C107" s="1">
        <v>307.8</v>
      </c>
      <c r="D107" s="7">
        <v>3775612.93</v>
      </c>
      <c r="E107" s="22">
        <v>-530267.62547862867</v>
      </c>
      <c r="F107" s="7">
        <f t="shared" si="10"/>
        <v>3245345.3045213716</v>
      </c>
      <c r="G107" s="7">
        <v>656273.39399999997</v>
      </c>
      <c r="H107" s="7">
        <v>73208.92</v>
      </c>
      <c r="I107" s="7">
        <f t="shared" si="11"/>
        <v>2515862.9905213718</v>
      </c>
      <c r="J107" s="7">
        <v>0</v>
      </c>
      <c r="K107" s="14">
        <f t="shared" si="12"/>
        <v>10543.681951011604</v>
      </c>
      <c r="L107" s="1">
        <v>311</v>
      </c>
      <c r="M107" s="7">
        <v>3775643.33</v>
      </c>
      <c r="N107" s="22">
        <v>-481900.36179920007</v>
      </c>
      <c r="O107" s="7">
        <f t="shared" si="13"/>
        <v>3293742.9682008</v>
      </c>
      <c r="P107" s="7">
        <v>739297.77300000004</v>
      </c>
      <c r="Q107" s="7">
        <v>75394.350000000006</v>
      </c>
      <c r="R107" s="7">
        <f t="shared" si="14"/>
        <v>2479050.8452007999</v>
      </c>
      <c r="S107" s="7">
        <v>0</v>
      </c>
      <c r="T107" s="14">
        <f t="shared" si="15"/>
        <v>10590.81340257492</v>
      </c>
      <c r="U107" s="1">
        <f t="shared" si="17"/>
        <v>3.1999999999999886</v>
      </c>
      <c r="V107" s="7">
        <f t="shared" si="17"/>
        <v>30.399999999906868</v>
      </c>
      <c r="W107" s="7">
        <f t="shared" si="17"/>
        <v>48367.263679428608</v>
      </c>
      <c r="X107" s="7">
        <f t="shared" si="16"/>
        <v>48397.663679428399</v>
      </c>
      <c r="Y107" s="7">
        <f t="shared" si="16"/>
        <v>83024.379000000074</v>
      </c>
      <c r="Z107" s="7">
        <f t="shared" si="16"/>
        <v>2185.4300000000076</v>
      </c>
      <c r="AA107" s="7">
        <f t="shared" si="16"/>
        <v>-36812.145320571959</v>
      </c>
      <c r="AB107" s="7">
        <f t="shared" si="16"/>
        <v>0</v>
      </c>
      <c r="AC107" s="14">
        <f t="shared" si="16"/>
        <v>47.131451563316659</v>
      </c>
    </row>
    <row r="108" spans="1:29" x14ac:dyDescent="0.35">
      <c r="A108" s="7" t="s">
        <v>140</v>
      </c>
      <c r="B108" s="7" t="s">
        <v>144</v>
      </c>
      <c r="C108" s="1">
        <v>156.6</v>
      </c>
      <c r="D108" s="7">
        <v>2513860.1800000002</v>
      </c>
      <c r="E108" s="22">
        <v>-353060.20324331231</v>
      </c>
      <c r="F108" s="7">
        <f t="shared" si="10"/>
        <v>2160799.9767566877</v>
      </c>
      <c r="G108" s="7">
        <v>1093059.431202</v>
      </c>
      <c r="H108" s="7">
        <v>126729.47</v>
      </c>
      <c r="I108" s="7">
        <f t="shared" si="11"/>
        <v>941011.07555468776</v>
      </c>
      <c r="J108" s="7">
        <v>0</v>
      </c>
      <c r="K108" s="14">
        <f t="shared" si="12"/>
        <v>13798.211856683831</v>
      </c>
      <c r="L108" s="1">
        <v>154.5</v>
      </c>
      <c r="M108" s="7">
        <v>2482884.71</v>
      </c>
      <c r="N108" s="22">
        <v>-316900.44198499597</v>
      </c>
      <c r="O108" s="7">
        <f t="shared" si="13"/>
        <v>2165984.2680150038</v>
      </c>
      <c r="P108" s="7">
        <v>1102286.11158</v>
      </c>
      <c r="Q108" s="7">
        <v>130933.04</v>
      </c>
      <c r="R108" s="7">
        <f t="shared" si="14"/>
        <v>932765.1164350037</v>
      </c>
      <c r="S108" s="7">
        <v>0</v>
      </c>
      <c r="T108" s="14">
        <f t="shared" si="15"/>
        <v>14019.315650582548</v>
      </c>
      <c r="U108" s="1">
        <f t="shared" si="17"/>
        <v>-2.0999999999999943</v>
      </c>
      <c r="V108" s="7">
        <f t="shared" si="17"/>
        <v>-30975.470000000205</v>
      </c>
      <c r="W108" s="7">
        <f t="shared" si="17"/>
        <v>36159.761258316343</v>
      </c>
      <c r="X108" s="7">
        <f t="shared" si="16"/>
        <v>5184.2912583160214</v>
      </c>
      <c r="Y108" s="7">
        <f t="shared" si="16"/>
        <v>9226.6803780000191</v>
      </c>
      <c r="Z108" s="7">
        <f t="shared" si="16"/>
        <v>4203.5699999999924</v>
      </c>
      <c r="AA108" s="7">
        <f t="shared" si="16"/>
        <v>-8245.9591196840629</v>
      </c>
      <c r="AB108" s="7">
        <f t="shared" si="16"/>
        <v>0</v>
      </c>
      <c r="AC108" s="14">
        <f t="shared" si="16"/>
        <v>221.10379389871741</v>
      </c>
    </row>
    <row r="109" spans="1:29" x14ac:dyDescent="0.35">
      <c r="A109" s="7" t="s">
        <v>145</v>
      </c>
      <c r="B109" s="7" t="s">
        <v>146</v>
      </c>
      <c r="C109" s="1">
        <v>163.1</v>
      </c>
      <c r="D109" s="7">
        <v>2630188.2000000002</v>
      </c>
      <c r="E109" s="22">
        <v>-369397.94338926271</v>
      </c>
      <c r="F109" s="7">
        <f t="shared" si="10"/>
        <v>2260790.2566107376</v>
      </c>
      <c r="G109" s="7">
        <v>1256505.1874900002</v>
      </c>
      <c r="H109" s="7">
        <v>86193.25</v>
      </c>
      <c r="I109" s="7">
        <f t="shared" si="11"/>
        <v>918091.81912073749</v>
      </c>
      <c r="J109" s="7">
        <v>0</v>
      </c>
      <c r="K109" s="14">
        <f t="shared" si="12"/>
        <v>13861.374963891709</v>
      </c>
      <c r="L109" s="1">
        <v>165</v>
      </c>
      <c r="M109" s="7">
        <v>2639832.21</v>
      </c>
      <c r="N109" s="22">
        <v>-336932.27508547046</v>
      </c>
      <c r="O109" s="7">
        <f t="shared" si="13"/>
        <v>2302899.9349145293</v>
      </c>
      <c r="P109" s="7">
        <v>1069265.1130000001</v>
      </c>
      <c r="Q109" s="7">
        <v>89396.49</v>
      </c>
      <c r="R109" s="7">
        <f t="shared" si="14"/>
        <v>1144238.3319145292</v>
      </c>
      <c r="S109" s="7">
        <v>0</v>
      </c>
      <c r="T109" s="14">
        <f t="shared" si="15"/>
        <v>13956.9693025123</v>
      </c>
      <c r="U109" s="1">
        <f t="shared" si="17"/>
        <v>1.9000000000000057</v>
      </c>
      <c r="V109" s="7">
        <f t="shared" si="17"/>
        <v>9644.0099999997765</v>
      </c>
      <c r="W109" s="7">
        <f t="shared" si="17"/>
        <v>32465.668303792248</v>
      </c>
      <c r="X109" s="7">
        <f t="shared" si="16"/>
        <v>42109.678303791676</v>
      </c>
      <c r="Y109" s="7">
        <f t="shared" si="16"/>
        <v>-187240.07449000003</v>
      </c>
      <c r="Z109" s="7">
        <f t="shared" si="16"/>
        <v>3203.2400000000052</v>
      </c>
      <c r="AA109" s="7">
        <f t="shared" si="16"/>
        <v>226146.51279379171</v>
      </c>
      <c r="AB109" s="7">
        <f t="shared" si="16"/>
        <v>0</v>
      </c>
      <c r="AC109" s="14">
        <f t="shared" si="16"/>
        <v>95.594338620590861</v>
      </c>
    </row>
    <row r="110" spans="1:29" x14ac:dyDescent="0.35">
      <c r="A110" s="7" t="s">
        <v>145</v>
      </c>
      <c r="B110" s="7" t="s">
        <v>147</v>
      </c>
      <c r="C110" s="1">
        <v>424.2</v>
      </c>
      <c r="D110" s="7">
        <v>4563772.99</v>
      </c>
      <c r="E110" s="22">
        <v>-640961.11320150632</v>
      </c>
      <c r="F110" s="7">
        <f t="shared" si="10"/>
        <v>3922811.8767984938</v>
      </c>
      <c r="G110" s="7">
        <v>3242020.7038500002</v>
      </c>
      <c r="H110" s="7">
        <v>276596.76</v>
      </c>
      <c r="I110" s="7">
        <f t="shared" si="11"/>
        <v>404194.41294849361</v>
      </c>
      <c r="J110" s="7">
        <v>0</v>
      </c>
      <c r="K110" s="14">
        <f t="shared" si="12"/>
        <v>9247.5527505857935</v>
      </c>
      <c r="L110" s="1">
        <v>408.3</v>
      </c>
      <c r="M110" s="7">
        <v>4436975.28</v>
      </c>
      <c r="N110" s="22">
        <v>-566308.78656806471</v>
      </c>
      <c r="O110" s="7">
        <f t="shared" si="13"/>
        <v>3870666.4934319356</v>
      </c>
      <c r="P110" s="7">
        <v>2204333.6189999999</v>
      </c>
      <c r="Q110" s="7">
        <v>390289.94</v>
      </c>
      <c r="R110" s="7">
        <f t="shared" si="14"/>
        <v>1276042.9344319357</v>
      </c>
      <c r="S110" s="7">
        <v>0</v>
      </c>
      <c r="T110" s="14">
        <f t="shared" si="15"/>
        <v>9479.9571232719463</v>
      </c>
      <c r="U110" s="1">
        <f t="shared" si="17"/>
        <v>-15.899999999999977</v>
      </c>
      <c r="V110" s="7">
        <f t="shared" si="17"/>
        <v>-126797.70999999996</v>
      </c>
      <c r="W110" s="7">
        <f t="shared" si="17"/>
        <v>74652.326633441611</v>
      </c>
      <c r="X110" s="7">
        <f t="shared" si="16"/>
        <v>-52145.383366558235</v>
      </c>
      <c r="Y110" s="7">
        <f t="shared" si="16"/>
        <v>-1037687.0848500002</v>
      </c>
      <c r="Z110" s="7">
        <f t="shared" si="16"/>
        <v>113693.18</v>
      </c>
      <c r="AA110" s="7">
        <f t="shared" si="16"/>
        <v>871848.52148344205</v>
      </c>
      <c r="AB110" s="7">
        <f t="shared" si="16"/>
        <v>0</v>
      </c>
      <c r="AC110" s="14">
        <f t="shared" si="16"/>
        <v>232.40437268615278</v>
      </c>
    </row>
    <row r="111" spans="1:29" x14ac:dyDescent="0.35">
      <c r="A111" s="7" t="s">
        <v>145</v>
      </c>
      <c r="B111" s="7" t="s">
        <v>148</v>
      </c>
      <c r="C111" s="1">
        <v>22338.3</v>
      </c>
      <c r="D111" s="7">
        <v>199192789.13999999</v>
      </c>
      <c r="E111" s="22">
        <v>-27975719.245598871</v>
      </c>
      <c r="F111" s="7">
        <f t="shared" si="10"/>
        <v>171217069.8944011</v>
      </c>
      <c r="G111" s="7">
        <v>46955443.024080001</v>
      </c>
      <c r="H111" s="7">
        <v>5722910.3600000003</v>
      </c>
      <c r="I111" s="7">
        <f t="shared" si="11"/>
        <v>118538716.5103211</v>
      </c>
      <c r="J111" s="7">
        <v>0</v>
      </c>
      <c r="K111" s="14">
        <f t="shared" si="12"/>
        <v>7664.7314206721685</v>
      </c>
      <c r="L111" s="1">
        <v>21994.5</v>
      </c>
      <c r="M111" s="7">
        <v>194588277.40000001</v>
      </c>
      <c r="N111" s="22">
        <v>-24836075.096357979</v>
      </c>
      <c r="O111" s="7">
        <f t="shared" si="13"/>
        <v>169752202.30364203</v>
      </c>
      <c r="P111" s="7">
        <v>46585110.233839996</v>
      </c>
      <c r="Q111" s="7">
        <v>6060973.0999999996</v>
      </c>
      <c r="R111" s="7">
        <f t="shared" si="14"/>
        <v>117106118.96980205</v>
      </c>
      <c r="S111" s="7">
        <v>0</v>
      </c>
      <c r="T111" s="14">
        <f t="shared" si="15"/>
        <v>7717.9386802901654</v>
      </c>
      <c r="U111" s="1">
        <f t="shared" si="17"/>
        <v>-343.79999999999927</v>
      </c>
      <c r="V111" s="7">
        <f t="shared" si="17"/>
        <v>-4604511.7399999797</v>
      </c>
      <c r="W111" s="7">
        <f t="shared" si="17"/>
        <v>3139644.1492408924</v>
      </c>
      <c r="X111" s="7">
        <f t="shared" si="16"/>
        <v>-1464867.5907590687</v>
      </c>
      <c r="Y111" s="7">
        <f t="shared" si="16"/>
        <v>-370332.79024000466</v>
      </c>
      <c r="Z111" s="7">
        <f t="shared" si="16"/>
        <v>338062.73999999929</v>
      </c>
      <c r="AA111" s="7">
        <f t="shared" si="16"/>
        <v>-1432597.5405190438</v>
      </c>
      <c r="AB111" s="7">
        <f t="shared" si="16"/>
        <v>0</v>
      </c>
      <c r="AC111" s="14">
        <f t="shared" si="16"/>
        <v>53.207259617996897</v>
      </c>
    </row>
    <row r="112" spans="1:29" x14ac:dyDescent="0.35">
      <c r="A112" s="7" t="s">
        <v>149</v>
      </c>
      <c r="B112" s="7" t="s">
        <v>150</v>
      </c>
      <c r="C112" s="1">
        <v>89</v>
      </c>
      <c r="D112" s="7">
        <v>1650013.46</v>
      </c>
      <c r="E112" s="22">
        <v>-231736.86912921345</v>
      </c>
      <c r="F112" s="7">
        <f t="shared" si="10"/>
        <v>1418276.5908707865</v>
      </c>
      <c r="G112" s="7">
        <v>994558.35673100001</v>
      </c>
      <c r="H112" s="7">
        <v>102223.12</v>
      </c>
      <c r="I112" s="7">
        <f t="shared" si="11"/>
        <v>321495.11413978646</v>
      </c>
      <c r="J112" s="7">
        <v>0</v>
      </c>
      <c r="K112" s="14">
        <f t="shared" si="12"/>
        <v>15935.692032256027</v>
      </c>
      <c r="L112" s="1">
        <v>91</v>
      </c>
      <c r="M112" s="7">
        <v>1674965.61</v>
      </c>
      <c r="N112" s="22">
        <v>-213782.51675595052</v>
      </c>
      <c r="O112" s="7">
        <f t="shared" si="13"/>
        <v>1461183.0932440497</v>
      </c>
      <c r="P112" s="7">
        <v>990678.44308399991</v>
      </c>
      <c r="Q112" s="7">
        <v>108710.05</v>
      </c>
      <c r="R112" s="7">
        <f t="shared" si="14"/>
        <v>361794.6001600498</v>
      </c>
      <c r="S112" s="7">
        <v>0</v>
      </c>
      <c r="T112" s="14">
        <f t="shared" si="15"/>
        <v>16056.957068615931</v>
      </c>
      <c r="U112" s="1">
        <f t="shared" si="17"/>
        <v>2</v>
      </c>
      <c r="V112" s="7">
        <f t="shared" si="17"/>
        <v>24952.15000000014</v>
      </c>
      <c r="W112" s="7">
        <f t="shared" si="17"/>
        <v>17954.352373262926</v>
      </c>
      <c r="X112" s="7">
        <f t="shared" si="16"/>
        <v>42906.50237326324</v>
      </c>
      <c r="Y112" s="7">
        <f t="shared" si="16"/>
        <v>-3879.9136470000958</v>
      </c>
      <c r="Z112" s="7">
        <f t="shared" si="16"/>
        <v>6486.9300000000076</v>
      </c>
      <c r="AA112" s="7">
        <f t="shared" si="16"/>
        <v>40299.486020263343</v>
      </c>
      <c r="AB112" s="7">
        <f t="shared" si="16"/>
        <v>0</v>
      </c>
      <c r="AC112" s="14">
        <f t="shared" si="16"/>
        <v>121.26503635990412</v>
      </c>
    </row>
    <row r="113" spans="1:29" x14ac:dyDescent="0.35">
      <c r="A113" s="7" t="s">
        <v>151</v>
      </c>
      <c r="B113" s="7" t="s">
        <v>151</v>
      </c>
      <c r="C113" s="1">
        <v>2127.1</v>
      </c>
      <c r="D113" s="7">
        <v>18968435.52</v>
      </c>
      <c r="E113" s="22">
        <v>-2664030.3041431941</v>
      </c>
      <c r="F113" s="7">
        <f t="shared" si="10"/>
        <v>16304405.215856805</v>
      </c>
      <c r="G113" s="7">
        <v>8513795.7825520001</v>
      </c>
      <c r="H113" s="7">
        <v>877061.34</v>
      </c>
      <c r="I113" s="7">
        <f t="shared" si="11"/>
        <v>6913548.0933048055</v>
      </c>
      <c r="J113" s="7">
        <v>0</v>
      </c>
      <c r="K113" s="14">
        <f t="shared" si="12"/>
        <v>7665.0863691677896</v>
      </c>
      <c r="L113" s="1">
        <v>2104.6</v>
      </c>
      <c r="M113" s="7">
        <v>18620015.780000001</v>
      </c>
      <c r="N113" s="22">
        <v>-2376546.6059233975</v>
      </c>
      <c r="O113" s="7">
        <f t="shared" si="13"/>
        <v>16243469.174076604</v>
      </c>
      <c r="P113" s="7">
        <v>8833097.9231240004</v>
      </c>
      <c r="Q113" s="7">
        <v>862354.19</v>
      </c>
      <c r="R113" s="7">
        <f t="shared" si="14"/>
        <v>6548017.0609526038</v>
      </c>
      <c r="S113" s="7">
        <v>0</v>
      </c>
      <c r="T113" s="14">
        <f t="shared" si="15"/>
        <v>7718.079052587952</v>
      </c>
      <c r="U113" s="1">
        <f t="shared" si="17"/>
        <v>-22.5</v>
      </c>
      <c r="V113" s="7">
        <f t="shared" si="17"/>
        <v>-348419.73999999836</v>
      </c>
      <c r="W113" s="7">
        <f t="shared" si="17"/>
        <v>287483.69821979664</v>
      </c>
      <c r="X113" s="7">
        <f t="shared" si="16"/>
        <v>-60936.041780201718</v>
      </c>
      <c r="Y113" s="7">
        <f t="shared" si="16"/>
        <v>319302.14057200029</v>
      </c>
      <c r="Z113" s="7">
        <f t="shared" si="16"/>
        <v>-14707.150000000023</v>
      </c>
      <c r="AA113" s="7">
        <f t="shared" si="16"/>
        <v>-365531.03235220164</v>
      </c>
      <c r="AB113" s="7">
        <f t="shared" si="16"/>
        <v>0</v>
      </c>
      <c r="AC113" s="14">
        <f t="shared" si="16"/>
        <v>52.992683420162393</v>
      </c>
    </row>
    <row r="114" spans="1:29" x14ac:dyDescent="0.35">
      <c r="A114" s="7" t="s">
        <v>152</v>
      </c>
      <c r="B114" s="7" t="s">
        <v>152</v>
      </c>
      <c r="C114" s="1">
        <v>2765.8</v>
      </c>
      <c r="D114" s="7">
        <v>25160052.23</v>
      </c>
      <c r="E114" s="22">
        <v>-3533614.6475481992</v>
      </c>
      <c r="F114" s="7">
        <f t="shared" si="10"/>
        <v>21626437.582451802</v>
      </c>
      <c r="G114" s="7">
        <v>11341902.749119999</v>
      </c>
      <c r="H114" s="7">
        <v>1026749.56</v>
      </c>
      <c r="I114" s="7">
        <f t="shared" si="11"/>
        <v>9257785.2733318023</v>
      </c>
      <c r="J114" s="7">
        <v>0</v>
      </c>
      <c r="K114" s="14">
        <f t="shared" si="12"/>
        <v>7819.2340669794639</v>
      </c>
      <c r="L114" s="1">
        <v>2702.2</v>
      </c>
      <c r="M114" s="7">
        <v>24194053.559999999</v>
      </c>
      <c r="N114" s="22">
        <v>-3087983.1978073055</v>
      </c>
      <c r="O114" s="7">
        <f t="shared" si="13"/>
        <v>21106070.362192694</v>
      </c>
      <c r="P114" s="7">
        <v>11118469.720299998</v>
      </c>
      <c r="Q114" s="7">
        <v>1100047.1399999999</v>
      </c>
      <c r="R114" s="7">
        <f t="shared" si="14"/>
        <v>8887553.5018926952</v>
      </c>
      <c r="S114" s="7">
        <v>0</v>
      </c>
      <c r="T114" s="14">
        <f t="shared" si="15"/>
        <v>7810.6988239925604</v>
      </c>
      <c r="U114" s="1">
        <f t="shared" si="17"/>
        <v>-63.600000000000364</v>
      </c>
      <c r="V114" s="7">
        <f t="shared" si="17"/>
        <v>-965998.67000000179</v>
      </c>
      <c r="W114" s="7">
        <f t="shared" si="17"/>
        <v>445631.44974089367</v>
      </c>
      <c r="X114" s="7">
        <f t="shared" si="16"/>
        <v>-520367.22025910765</v>
      </c>
      <c r="Y114" s="7">
        <f t="shared" si="16"/>
        <v>-223433.02882000059</v>
      </c>
      <c r="Z114" s="7">
        <f t="shared" si="16"/>
        <v>73297.579999999842</v>
      </c>
      <c r="AA114" s="7">
        <f t="shared" si="16"/>
        <v>-370231.77143910713</v>
      </c>
      <c r="AB114" s="7">
        <f t="shared" si="16"/>
        <v>0</v>
      </c>
      <c r="AC114" s="14">
        <f t="shared" si="16"/>
        <v>-8.5352429869035404</v>
      </c>
    </row>
    <row r="115" spans="1:29" x14ac:dyDescent="0.35">
      <c r="A115" s="7" t="s">
        <v>152</v>
      </c>
      <c r="B115" s="7" t="s">
        <v>71</v>
      </c>
      <c r="C115" s="1">
        <v>672.3</v>
      </c>
      <c r="D115" s="7">
        <v>6752150.7999999998</v>
      </c>
      <c r="E115" s="22">
        <v>-948308.80123869644</v>
      </c>
      <c r="F115" s="7">
        <f t="shared" si="10"/>
        <v>5803841.9987613037</v>
      </c>
      <c r="G115" s="7">
        <v>1243787.449581</v>
      </c>
      <c r="H115" s="7">
        <v>119671.5</v>
      </c>
      <c r="I115" s="7">
        <f t="shared" si="11"/>
        <v>4440383.0491803037</v>
      </c>
      <c r="J115" s="7">
        <v>0</v>
      </c>
      <c r="K115" s="14">
        <f t="shared" si="12"/>
        <v>8632.8157054310632</v>
      </c>
      <c r="L115" s="1">
        <v>671.1</v>
      </c>
      <c r="M115" s="7">
        <v>6780881.8600000003</v>
      </c>
      <c r="N115" s="22">
        <v>-865470.89755208232</v>
      </c>
      <c r="O115" s="7">
        <f t="shared" si="13"/>
        <v>5915410.962447918</v>
      </c>
      <c r="P115" s="7">
        <v>1322992.3458</v>
      </c>
      <c r="Q115" s="7">
        <v>117351.69</v>
      </c>
      <c r="R115" s="7">
        <f t="shared" si="14"/>
        <v>4475066.9266479174</v>
      </c>
      <c r="S115" s="7">
        <v>0</v>
      </c>
      <c r="T115" s="14">
        <f t="shared" si="15"/>
        <v>8814.5000185485296</v>
      </c>
      <c r="U115" s="1">
        <f t="shared" si="17"/>
        <v>-1.1999999999999318</v>
      </c>
      <c r="V115" s="7">
        <f t="shared" si="17"/>
        <v>28731.060000000522</v>
      </c>
      <c r="W115" s="7">
        <f t="shared" si="17"/>
        <v>82837.903686614125</v>
      </c>
      <c r="X115" s="7">
        <f t="shared" si="16"/>
        <v>111568.9636866143</v>
      </c>
      <c r="Y115" s="7">
        <f t="shared" si="16"/>
        <v>79204.896218999987</v>
      </c>
      <c r="Z115" s="7">
        <f t="shared" si="16"/>
        <v>-2319.8099999999977</v>
      </c>
      <c r="AA115" s="7">
        <f t="shared" si="16"/>
        <v>34683.877467613667</v>
      </c>
      <c r="AB115" s="7">
        <f t="shared" si="16"/>
        <v>0</v>
      </c>
      <c r="AC115" s="14">
        <f t="shared" si="16"/>
        <v>181.68431311746644</v>
      </c>
    </row>
    <row r="116" spans="1:29" x14ac:dyDescent="0.35">
      <c r="A116" s="7" t="s">
        <v>152</v>
      </c>
      <c r="B116" s="7" t="s">
        <v>153</v>
      </c>
      <c r="C116" s="1">
        <v>484.3</v>
      </c>
      <c r="D116" s="7">
        <v>5041155.68</v>
      </c>
      <c r="E116" s="22">
        <v>-708007.33593782375</v>
      </c>
      <c r="F116" s="7">
        <f t="shared" si="10"/>
        <v>4333148.3440621756</v>
      </c>
      <c r="G116" s="7">
        <v>791037.71312799992</v>
      </c>
      <c r="H116" s="7">
        <v>55858.93</v>
      </c>
      <c r="I116" s="7">
        <f t="shared" si="11"/>
        <v>3486251.7009341754</v>
      </c>
      <c r="J116" s="7">
        <v>0</v>
      </c>
      <c r="K116" s="14">
        <f t="shared" si="12"/>
        <v>8947.2400249064121</v>
      </c>
      <c r="L116" s="1">
        <v>464.8</v>
      </c>
      <c r="M116" s="7">
        <v>4798652.8600000003</v>
      </c>
      <c r="N116" s="22">
        <v>-612471.1333320688</v>
      </c>
      <c r="O116" s="7">
        <f t="shared" si="13"/>
        <v>4186181.7266679313</v>
      </c>
      <c r="P116" s="7">
        <v>792777.69271999993</v>
      </c>
      <c r="Q116" s="7">
        <v>59990.41</v>
      </c>
      <c r="R116" s="7">
        <f t="shared" si="14"/>
        <v>3333413.6239479315</v>
      </c>
      <c r="S116" s="7">
        <v>0</v>
      </c>
      <c r="T116" s="14">
        <f t="shared" si="15"/>
        <v>9006.4150745867719</v>
      </c>
      <c r="U116" s="1">
        <f t="shared" si="17"/>
        <v>-19.5</v>
      </c>
      <c r="V116" s="7">
        <f t="shared" si="17"/>
        <v>-242502.81999999937</v>
      </c>
      <c r="W116" s="7">
        <f t="shared" si="17"/>
        <v>95536.202605754952</v>
      </c>
      <c r="X116" s="7">
        <f t="shared" si="16"/>
        <v>-146966.6173942443</v>
      </c>
      <c r="Y116" s="7">
        <f t="shared" si="16"/>
        <v>1739.9795920000179</v>
      </c>
      <c r="Z116" s="7">
        <f t="shared" si="16"/>
        <v>4131.4800000000032</v>
      </c>
      <c r="AA116" s="7">
        <f t="shared" si="16"/>
        <v>-152838.07698624395</v>
      </c>
      <c r="AB116" s="7">
        <f t="shared" si="16"/>
        <v>0</v>
      </c>
      <c r="AC116" s="14">
        <f t="shared" si="16"/>
        <v>59.175049680359734</v>
      </c>
    </row>
    <row r="117" spans="1:29" x14ac:dyDescent="0.35">
      <c r="A117" s="7" t="s">
        <v>154</v>
      </c>
      <c r="B117" s="7" t="s">
        <v>154</v>
      </c>
      <c r="C117" s="1">
        <v>6026.2</v>
      </c>
      <c r="D117" s="7">
        <v>56542923.909999996</v>
      </c>
      <c r="E117" s="22">
        <v>-7941195.9211016027</v>
      </c>
      <c r="F117" s="7">
        <f t="shared" si="10"/>
        <v>48601727.988898396</v>
      </c>
      <c r="G117" s="7">
        <v>12499144.006668</v>
      </c>
      <c r="H117" s="7">
        <v>1677869.85</v>
      </c>
      <c r="I117" s="7">
        <f t="shared" si="11"/>
        <v>34424714.132230394</v>
      </c>
      <c r="J117" s="7">
        <v>0</v>
      </c>
      <c r="K117" s="14">
        <f t="shared" si="12"/>
        <v>8065.0705235303176</v>
      </c>
      <c r="L117" s="1">
        <v>5916.8</v>
      </c>
      <c r="M117" s="7">
        <v>54798099.350000001</v>
      </c>
      <c r="N117" s="22">
        <v>-6994099.175854492</v>
      </c>
      <c r="O117" s="7">
        <f t="shared" si="13"/>
        <v>47804000.174145512</v>
      </c>
      <c r="P117" s="7">
        <v>12787118.042699</v>
      </c>
      <c r="Q117" s="7">
        <v>1756207.7</v>
      </c>
      <c r="R117" s="7">
        <f t="shared" si="14"/>
        <v>33260674.431446511</v>
      </c>
      <c r="S117" s="7">
        <v>0</v>
      </c>
      <c r="T117" s="14">
        <f t="shared" si="15"/>
        <v>8079.3672549596931</v>
      </c>
      <c r="U117" s="1">
        <f t="shared" si="17"/>
        <v>-109.39999999999964</v>
      </c>
      <c r="V117" s="7">
        <f t="shared" si="17"/>
        <v>-1744824.5599999949</v>
      </c>
      <c r="W117" s="7">
        <f t="shared" si="17"/>
        <v>947096.74524711072</v>
      </c>
      <c r="X117" s="7">
        <f t="shared" si="16"/>
        <v>-797727.81475288421</v>
      </c>
      <c r="Y117" s="7">
        <f t="shared" si="16"/>
        <v>287974.03603100032</v>
      </c>
      <c r="Z117" s="7">
        <f t="shared" si="16"/>
        <v>78337.84999999986</v>
      </c>
      <c r="AA117" s="7">
        <f t="shared" si="16"/>
        <v>-1164039.7007838823</v>
      </c>
      <c r="AB117" s="7">
        <f t="shared" si="16"/>
        <v>0</v>
      </c>
      <c r="AC117" s="14">
        <f t="shared" si="16"/>
        <v>14.296731429375541</v>
      </c>
    </row>
    <row r="118" spans="1:29" x14ac:dyDescent="0.35">
      <c r="A118" s="7" t="s">
        <v>154</v>
      </c>
      <c r="B118" s="7" t="s">
        <v>155</v>
      </c>
      <c r="C118" s="1">
        <v>261.7</v>
      </c>
      <c r="D118" s="7">
        <v>3816685.96</v>
      </c>
      <c r="E118" s="22">
        <v>-536036.14531715785</v>
      </c>
      <c r="F118" s="7">
        <f t="shared" si="10"/>
        <v>3280649.8146828422</v>
      </c>
      <c r="G118" s="7">
        <v>750283.83539999998</v>
      </c>
      <c r="H118" s="7">
        <v>115992.73</v>
      </c>
      <c r="I118" s="7">
        <f t="shared" si="11"/>
        <v>2414373.249282842</v>
      </c>
      <c r="J118" s="7">
        <v>0</v>
      </c>
      <c r="K118" s="14">
        <f t="shared" si="12"/>
        <v>12535.918283083081</v>
      </c>
      <c r="L118" s="1">
        <v>260.39999999999998</v>
      </c>
      <c r="M118" s="7">
        <v>3807340.58</v>
      </c>
      <c r="N118" s="22">
        <v>-485946.00777472701</v>
      </c>
      <c r="O118" s="7">
        <f t="shared" si="13"/>
        <v>3321394.5722252731</v>
      </c>
      <c r="P118" s="7">
        <v>415822.756734</v>
      </c>
      <c r="Q118" s="7">
        <v>113515.49</v>
      </c>
      <c r="R118" s="7">
        <f t="shared" si="14"/>
        <v>2792056.3254912728</v>
      </c>
      <c r="S118" s="7">
        <v>0</v>
      </c>
      <c r="T118" s="14">
        <f t="shared" si="15"/>
        <v>12754.971475519484</v>
      </c>
      <c r="U118" s="1">
        <f t="shared" si="17"/>
        <v>-1.3000000000000114</v>
      </c>
      <c r="V118" s="7">
        <f t="shared" si="17"/>
        <v>-9345.3799999998882</v>
      </c>
      <c r="W118" s="7">
        <f t="shared" si="17"/>
        <v>50090.137542430835</v>
      </c>
      <c r="X118" s="7">
        <f t="shared" si="16"/>
        <v>40744.757542430889</v>
      </c>
      <c r="Y118" s="7">
        <f t="shared" si="16"/>
        <v>-334461.07866599999</v>
      </c>
      <c r="Z118" s="7">
        <f t="shared" si="16"/>
        <v>-2477.2399999999907</v>
      </c>
      <c r="AA118" s="7">
        <f t="shared" si="16"/>
        <v>377683.07620843081</v>
      </c>
      <c r="AB118" s="7">
        <f t="shared" si="16"/>
        <v>0</v>
      </c>
      <c r="AC118" s="14">
        <f t="shared" si="16"/>
        <v>219.05319243640224</v>
      </c>
    </row>
    <row r="119" spans="1:29" x14ac:dyDescent="0.35">
      <c r="A119" s="7" t="s">
        <v>156</v>
      </c>
      <c r="B119" s="7" t="s">
        <v>157</v>
      </c>
      <c r="C119" s="1">
        <v>1472.5</v>
      </c>
      <c r="D119" s="7">
        <v>14106347.810000001</v>
      </c>
      <c r="E119" s="22">
        <v>-1981172.2483385904</v>
      </c>
      <c r="F119" s="7">
        <f t="shared" si="10"/>
        <v>12125175.561661411</v>
      </c>
      <c r="G119" s="7">
        <v>6689928.591</v>
      </c>
      <c r="H119" s="7">
        <v>724327.31</v>
      </c>
      <c r="I119" s="7">
        <f t="shared" si="11"/>
        <v>4710919.6606614105</v>
      </c>
      <c r="J119" s="7">
        <v>0</v>
      </c>
      <c r="K119" s="14">
        <f t="shared" si="12"/>
        <v>8234.4146428939966</v>
      </c>
      <c r="L119" s="1">
        <v>1446.4</v>
      </c>
      <c r="M119" s="7">
        <v>13692135.33</v>
      </c>
      <c r="N119" s="22">
        <v>-1747581.6417570908</v>
      </c>
      <c r="O119" s="7">
        <f t="shared" si="13"/>
        <v>11944553.688242909</v>
      </c>
      <c r="P119" s="7">
        <v>7072288.3889999995</v>
      </c>
      <c r="Q119" s="7">
        <v>650857.93999999994</v>
      </c>
      <c r="R119" s="7">
        <f t="shared" si="14"/>
        <v>4221407.3592429087</v>
      </c>
      <c r="S119" s="7">
        <v>0</v>
      </c>
      <c r="T119" s="14">
        <f t="shared" si="15"/>
        <v>8258.1261672033379</v>
      </c>
      <c r="U119" s="1">
        <f t="shared" si="17"/>
        <v>-26.099999999999909</v>
      </c>
      <c r="V119" s="7">
        <f t="shared" si="17"/>
        <v>-414212.48000000045</v>
      </c>
      <c r="W119" s="7">
        <f t="shared" si="17"/>
        <v>233590.60658149957</v>
      </c>
      <c r="X119" s="7">
        <f t="shared" si="16"/>
        <v>-180621.87341850251</v>
      </c>
      <c r="Y119" s="7">
        <f t="shared" si="16"/>
        <v>382359.79799999949</v>
      </c>
      <c r="Z119" s="7">
        <f t="shared" si="16"/>
        <v>-73469.370000000112</v>
      </c>
      <c r="AA119" s="7">
        <f t="shared" si="16"/>
        <v>-489512.30141850188</v>
      </c>
      <c r="AB119" s="7">
        <f t="shared" si="16"/>
        <v>0</v>
      </c>
      <c r="AC119" s="14">
        <f t="shared" si="16"/>
        <v>23.711524309341257</v>
      </c>
    </row>
    <row r="120" spans="1:29" x14ac:dyDescent="0.35">
      <c r="A120" s="7" t="s">
        <v>156</v>
      </c>
      <c r="B120" s="7" t="s">
        <v>158</v>
      </c>
      <c r="C120" s="1">
        <v>3383</v>
      </c>
      <c r="D120" s="7">
        <v>31977628.390000001</v>
      </c>
      <c r="E120" s="22">
        <v>-4491112.1423676452</v>
      </c>
      <c r="F120" s="7">
        <f t="shared" si="10"/>
        <v>27486516.247632354</v>
      </c>
      <c r="G120" s="7">
        <v>7971038.2800000003</v>
      </c>
      <c r="H120" s="7">
        <v>719194.33</v>
      </c>
      <c r="I120" s="7">
        <f t="shared" si="11"/>
        <v>18796283.637632355</v>
      </c>
      <c r="J120" s="7">
        <v>0</v>
      </c>
      <c r="K120" s="14">
        <f t="shared" si="12"/>
        <v>8124.8939543695997</v>
      </c>
      <c r="L120" s="1">
        <v>3269.3</v>
      </c>
      <c r="M120" s="7">
        <v>29953416.579999998</v>
      </c>
      <c r="N120" s="22">
        <v>-3823073.586514899</v>
      </c>
      <c r="O120" s="7">
        <f t="shared" si="13"/>
        <v>26130342.993485101</v>
      </c>
      <c r="P120" s="7">
        <v>7859851.4699999997</v>
      </c>
      <c r="Q120" s="7">
        <v>701579.58</v>
      </c>
      <c r="R120" s="7">
        <f t="shared" si="14"/>
        <v>17568911.943485104</v>
      </c>
      <c r="S120" s="7">
        <v>0</v>
      </c>
      <c r="T120" s="14">
        <f t="shared" si="15"/>
        <v>7992.641542068669</v>
      </c>
      <c r="U120" s="1">
        <f t="shared" si="17"/>
        <v>-113.69999999999982</v>
      </c>
      <c r="V120" s="7">
        <f t="shared" si="17"/>
        <v>-2024211.8100000024</v>
      </c>
      <c r="W120" s="7">
        <f t="shared" si="17"/>
        <v>668038.55585274613</v>
      </c>
      <c r="X120" s="7">
        <f t="shared" si="16"/>
        <v>-1356173.2541472539</v>
      </c>
      <c r="Y120" s="7">
        <f t="shared" si="16"/>
        <v>-111186.81000000052</v>
      </c>
      <c r="Z120" s="7">
        <f t="shared" si="16"/>
        <v>-17614.75</v>
      </c>
      <c r="AA120" s="7">
        <f t="shared" si="16"/>
        <v>-1227371.6941472515</v>
      </c>
      <c r="AB120" s="7">
        <f t="shared" si="16"/>
        <v>0</v>
      </c>
      <c r="AC120" s="14">
        <f t="shared" si="16"/>
        <v>-132.2524123009307</v>
      </c>
    </row>
    <row r="121" spans="1:29" x14ac:dyDescent="0.35">
      <c r="A121" s="7" t="s">
        <v>156</v>
      </c>
      <c r="B121" s="7" t="s">
        <v>159</v>
      </c>
      <c r="C121" s="1">
        <v>205.5</v>
      </c>
      <c r="D121" s="7">
        <v>3095499.72</v>
      </c>
      <c r="E121" s="22">
        <v>-434748.82532361703</v>
      </c>
      <c r="F121" s="7">
        <f t="shared" si="10"/>
        <v>2660750.8946763831</v>
      </c>
      <c r="G121" s="7">
        <v>559689.04799999995</v>
      </c>
      <c r="H121" s="7">
        <v>46743.54</v>
      </c>
      <c r="I121" s="7">
        <f t="shared" si="11"/>
        <v>2054318.3066763831</v>
      </c>
      <c r="J121" s="7">
        <v>0</v>
      </c>
      <c r="K121" s="14">
        <f t="shared" si="12"/>
        <v>12947.692918133251</v>
      </c>
      <c r="L121" s="1">
        <v>205.5</v>
      </c>
      <c r="M121" s="7">
        <v>3111315.5</v>
      </c>
      <c r="N121" s="22">
        <v>-397109.56096095522</v>
      </c>
      <c r="O121" s="7">
        <f t="shared" si="13"/>
        <v>2714205.939039045</v>
      </c>
      <c r="P121" s="7">
        <v>845608.95</v>
      </c>
      <c r="Q121" s="7">
        <v>46630.38</v>
      </c>
      <c r="R121" s="7">
        <f t="shared" si="14"/>
        <v>1821966.6090390452</v>
      </c>
      <c r="S121" s="7">
        <v>0</v>
      </c>
      <c r="T121" s="14">
        <f t="shared" si="15"/>
        <v>13207.814788511168</v>
      </c>
      <c r="U121" s="1">
        <f t="shared" si="17"/>
        <v>0</v>
      </c>
      <c r="V121" s="7">
        <f t="shared" si="17"/>
        <v>15815.779999999795</v>
      </c>
      <c r="W121" s="7">
        <f t="shared" si="17"/>
        <v>37639.264362661808</v>
      </c>
      <c r="X121" s="7">
        <f t="shared" si="16"/>
        <v>53455.044362661894</v>
      </c>
      <c r="Y121" s="7">
        <f t="shared" si="16"/>
        <v>285919.902</v>
      </c>
      <c r="Z121" s="7">
        <f t="shared" si="16"/>
        <v>-113.16000000000349</v>
      </c>
      <c r="AA121" s="7">
        <f t="shared" si="16"/>
        <v>-232351.69763733796</v>
      </c>
      <c r="AB121" s="7">
        <f t="shared" si="16"/>
        <v>0</v>
      </c>
      <c r="AC121" s="14">
        <f t="shared" si="16"/>
        <v>260.12187037791773</v>
      </c>
    </row>
    <row r="122" spans="1:29" x14ac:dyDescent="0.35">
      <c r="A122" s="7" t="s">
        <v>156</v>
      </c>
      <c r="B122" s="7" t="s">
        <v>160</v>
      </c>
      <c r="C122" s="1">
        <v>688</v>
      </c>
      <c r="D122" s="7">
        <v>6866507.4500000002</v>
      </c>
      <c r="E122" s="22">
        <v>-162.78766900044866</v>
      </c>
      <c r="F122" s="7">
        <f t="shared" si="10"/>
        <v>6866344.662331</v>
      </c>
      <c r="G122" s="7">
        <v>6530402.1323309997</v>
      </c>
      <c r="H122" s="7">
        <v>335942.53</v>
      </c>
      <c r="I122" s="7">
        <f t="shared" si="11"/>
        <v>0</v>
      </c>
      <c r="J122" s="7">
        <v>0</v>
      </c>
      <c r="K122" s="14">
        <f t="shared" si="12"/>
        <v>9980.152125481105</v>
      </c>
      <c r="L122" s="1">
        <v>737</v>
      </c>
      <c r="M122" s="7">
        <v>7276419.96</v>
      </c>
      <c r="N122" s="22">
        <v>-259.02</v>
      </c>
      <c r="O122" s="7">
        <f t="shared" si="13"/>
        <v>7276160.9400000004</v>
      </c>
      <c r="P122" s="7">
        <v>6963604.6060799994</v>
      </c>
      <c r="Q122" s="7">
        <v>312556.33</v>
      </c>
      <c r="R122" s="7">
        <f t="shared" si="14"/>
        <v>3.9200010360218585E-3</v>
      </c>
      <c r="S122" s="7">
        <v>302.05878591610235</v>
      </c>
      <c r="T122" s="14">
        <f t="shared" si="15"/>
        <v>9872.6742740841255</v>
      </c>
      <c r="U122" s="1">
        <f t="shared" si="17"/>
        <v>49</v>
      </c>
      <c r="V122" s="7">
        <f t="shared" si="17"/>
        <v>409912.50999999978</v>
      </c>
      <c r="W122" s="7">
        <f t="shared" si="17"/>
        <v>-96.232330999551323</v>
      </c>
      <c r="X122" s="7">
        <f t="shared" si="16"/>
        <v>409816.27766900044</v>
      </c>
      <c r="Y122" s="7">
        <f t="shared" si="16"/>
        <v>433202.47374899965</v>
      </c>
      <c r="Z122" s="7">
        <f t="shared" si="16"/>
        <v>-23386.200000000012</v>
      </c>
      <c r="AA122" s="7">
        <f t="shared" si="16"/>
        <v>3.9200010360218585E-3</v>
      </c>
      <c r="AB122" s="7">
        <f t="shared" si="16"/>
        <v>302.05878591610235</v>
      </c>
      <c r="AC122" s="14">
        <f t="shared" si="16"/>
        <v>-107.47785139697953</v>
      </c>
    </row>
    <row r="123" spans="1:29" x14ac:dyDescent="0.35">
      <c r="A123" s="7" t="s">
        <v>161</v>
      </c>
      <c r="B123" s="7" t="s">
        <v>162</v>
      </c>
      <c r="C123" s="1">
        <v>1489.5</v>
      </c>
      <c r="D123" s="7">
        <v>14800247.35</v>
      </c>
      <c r="E123" s="22">
        <v>-2078627.2756992769</v>
      </c>
      <c r="F123" s="7">
        <f t="shared" si="10"/>
        <v>12721620.074300723</v>
      </c>
      <c r="G123" s="7">
        <v>1814346.0590580001</v>
      </c>
      <c r="H123" s="7">
        <v>394459.88</v>
      </c>
      <c r="I123" s="7">
        <f t="shared" si="11"/>
        <v>10512814.135242723</v>
      </c>
      <c r="J123" s="7">
        <v>0</v>
      </c>
      <c r="K123" s="14">
        <f t="shared" si="12"/>
        <v>8540.8661123200563</v>
      </c>
      <c r="L123" s="1">
        <v>1461.8</v>
      </c>
      <c r="M123" s="7">
        <v>14292407.029999999</v>
      </c>
      <c r="N123" s="22">
        <v>-1824196.7041782069</v>
      </c>
      <c r="O123" s="7">
        <f t="shared" si="13"/>
        <v>12468210.325821793</v>
      </c>
      <c r="P123" s="7">
        <v>1863151.9306740002</v>
      </c>
      <c r="Q123" s="7">
        <v>306097.40999999997</v>
      </c>
      <c r="R123" s="7">
        <f t="shared" si="14"/>
        <v>10298960.985147793</v>
      </c>
      <c r="S123" s="7">
        <v>0</v>
      </c>
      <c r="T123" s="14">
        <f t="shared" si="15"/>
        <v>8529.3544437144574</v>
      </c>
      <c r="U123" s="1">
        <f t="shared" si="17"/>
        <v>-27.700000000000045</v>
      </c>
      <c r="V123" s="7">
        <f t="shared" si="17"/>
        <v>-507840.3200000003</v>
      </c>
      <c r="W123" s="7">
        <f t="shared" si="17"/>
        <v>254430.57152107009</v>
      </c>
      <c r="X123" s="7">
        <f t="shared" si="16"/>
        <v>-253409.74847893044</v>
      </c>
      <c r="Y123" s="7">
        <f t="shared" si="16"/>
        <v>48805.871616000077</v>
      </c>
      <c r="Z123" s="7">
        <f t="shared" si="16"/>
        <v>-88362.47000000003</v>
      </c>
      <c r="AA123" s="7">
        <f t="shared" si="16"/>
        <v>-213853.15009493008</v>
      </c>
      <c r="AB123" s="7">
        <f t="shared" si="16"/>
        <v>0</v>
      </c>
      <c r="AC123" s="14">
        <f t="shared" si="16"/>
        <v>-11.51166860559897</v>
      </c>
    </row>
    <row r="124" spans="1:29" x14ac:dyDescent="0.35">
      <c r="A124" s="7" t="s">
        <v>161</v>
      </c>
      <c r="B124" s="7" t="s">
        <v>163</v>
      </c>
      <c r="C124" s="1">
        <v>800.9</v>
      </c>
      <c r="D124" s="7">
        <v>8248106.75</v>
      </c>
      <c r="E124" s="22">
        <v>-1158408.9953354271</v>
      </c>
      <c r="F124" s="7">
        <f t="shared" si="10"/>
        <v>7089697.7546645729</v>
      </c>
      <c r="G124" s="7">
        <v>976344.29580800002</v>
      </c>
      <c r="H124" s="7">
        <v>216576.56</v>
      </c>
      <c r="I124" s="7">
        <f t="shared" si="11"/>
        <v>5896776.8988565737</v>
      </c>
      <c r="J124" s="7">
        <v>0</v>
      </c>
      <c r="K124" s="14">
        <f t="shared" si="12"/>
        <v>8852.1635093826608</v>
      </c>
      <c r="L124" s="1">
        <v>809.1</v>
      </c>
      <c r="M124" s="7">
        <v>8233997.4699999997</v>
      </c>
      <c r="N124" s="22">
        <v>-1050937.8172240378</v>
      </c>
      <c r="O124" s="7">
        <f t="shared" si="13"/>
        <v>7183059.6527759619</v>
      </c>
      <c r="P124" s="7">
        <v>988845.57447999995</v>
      </c>
      <c r="Q124" s="7">
        <v>210268.5</v>
      </c>
      <c r="R124" s="7">
        <f t="shared" si="14"/>
        <v>5983945.578295962</v>
      </c>
      <c r="S124" s="7">
        <v>0</v>
      </c>
      <c r="T124" s="14">
        <f t="shared" si="15"/>
        <v>8877.8391456877544</v>
      </c>
      <c r="U124" s="1">
        <f t="shared" si="17"/>
        <v>8.2000000000000455</v>
      </c>
      <c r="V124" s="7">
        <f t="shared" si="17"/>
        <v>-14109.280000000261</v>
      </c>
      <c r="W124" s="7">
        <f t="shared" si="17"/>
        <v>107471.17811138928</v>
      </c>
      <c r="X124" s="7">
        <f t="shared" si="16"/>
        <v>93361.898111389019</v>
      </c>
      <c r="Y124" s="7">
        <f t="shared" si="16"/>
        <v>12501.278671999928</v>
      </c>
      <c r="Z124" s="7">
        <f t="shared" si="16"/>
        <v>-6308.0599999999977</v>
      </c>
      <c r="AA124" s="7">
        <f t="shared" si="16"/>
        <v>87168.679439388216</v>
      </c>
      <c r="AB124" s="7">
        <f t="shared" si="16"/>
        <v>0</v>
      </c>
      <c r="AC124" s="14">
        <f t="shared" si="16"/>
        <v>25.675636305093576</v>
      </c>
    </row>
    <row r="125" spans="1:29" x14ac:dyDescent="0.35">
      <c r="A125" s="7" t="s">
        <v>161</v>
      </c>
      <c r="B125" s="7" t="s">
        <v>164</v>
      </c>
      <c r="C125" s="1">
        <v>165.5</v>
      </c>
      <c r="D125" s="7">
        <v>2756762.46</v>
      </c>
      <c r="E125" s="22">
        <v>-387174.72123733372</v>
      </c>
      <c r="F125" s="7">
        <f t="shared" si="10"/>
        <v>2369587.7387626665</v>
      </c>
      <c r="G125" s="7">
        <v>229923.65345099999</v>
      </c>
      <c r="H125" s="7">
        <v>48238.74</v>
      </c>
      <c r="I125" s="7">
        <f t="shared" si="11"/>
        <v>2091425.3453116666</v>
      </c>
      <c r="J125" s="7">
        <v>0</v>
      </c>
      <c r="K125" s="14">
        <f t="shared" si="12"/>
        <v>14317.750687387714</v>
      </c>
      <c r="L125" s="1">
        <v>166</v>
      </c>
      <c r="M125" s="7">
        <v>2763245.47</v>
      </c>
      <c r="N125" s="22">
        <v>-352683.99987691652</v>
      </c>
      <c r="O125" s="7">
        <f t="shared" si="13"/>
        <v>2410561.4701230838</v>
      </c>
      <c r="P125" s="7">
        <v>235434.30168299997</v>
      </c>
      <c r="Q125" s="7">
        <v>48347.99</v>
      </c>
      <c r="R125" s="7">
        <f t="shared" si="14"/>
        <v>2126779.1784400837</v>
      </c>
      <c r="S125" s="7">
        <v>0</v>
      </c>
      <c r="T125" s="14">
        <f t="shared" si="15"/>
        <v>14521.454639295685</v>
      </c>
      <c r="U125" s="1">
        <f t="shared" si="17"/>
        <v>0.5</v>
      </c>
      <c r="V125" s="7">
        <f t="shared" si="17"/>
        <v>6483.0100000002421</v>
      </c>
      <c r="W125" s="7">
        <f t="shared" si="17"/>
        <v>34490.721360417199</v>
      </c>
      <c r="X125" s="7">
        <f t="shared" si="17"/>
        <v>40973.731360417325</v>
      </c>
      <c r="Y125" s="7">
        <f t="shared" si="17"/>
        <v>5510.6482319999777</v>
      </c>
      <c r="Z125" s="7">
        <f t="shared" si="17"/>
        <v>109.25</v>
      </c>
      <c r="AA125" s="7">
        <f t="shared" si="17"/>
        <v>35353.833128417144</v>
      </c>
      <c r="AB125" s="7">
        <f t="shared" si="17"/>
        <v>0</v>
      </c>
      <c r="AC125" s="14">
        <f t="shared" si="17"/>
        <v>203.70395190797171</v>
      </c>
    </row>
    <row r="126" spans="1:29" x14ac:dyDescent="0.35">
      <c r="A126" s="7" t="s">
        <v>161</v>
      </c>
      <c r="B126" s="7" t="s">
        <v>165</v>
      </c>
      <c r="C126" s="1">
        <v>386.5</v>
      </c>
      <c r="D126" s="7">
        <v>4330850.5199999996</v>
      </c>
      <c r="E126" s="22">
        <v>-608248.2140305849</v>
      </c>
      <c r="F126" s="7">
        <f t="shared" si="10"/>
        <v>3722602.3059694148</v>
      </c>
      <c r="G126" s="7">
        <v>693914.33699999994</v>
      </c>
      <c r="H126" s="7">
        <v>118623</v>
      </c>
      <c r="I126" s="7">
        <f t="shared" si="11"/>
        <v>2910064.9689694149</v>
      </c>
      <c r="J126" s="7">
        <v>0</v>
      </c>
      <c r="K126" s="14">
        <f t="shared" si="12"/>
        <v>9631.5712961692498</v>
      </c>
      <c r="L126" s="1">
        <v>388.4</v>
      </c>
      <c r="M126" s="7">
        <v>4345281.08</v>
      </c>
      <c r="N126" s="22">
        <v>-554605.49144911382</v>
      </c>
      <c r="O126" s="7">
        <f t="shared" si="13"/>
        <v>3790675.5885508861</v>
      </c>
      <c r="P126" s="7">
        <v>710886.15899999999</v>
      </c>
      <c r="Q126" s="7">
        <v>135485.26</v>
      </c>
      <c r="R126" s="7">
        <f t="shared" si="14"/>
        <v>2944304.1695508864</v>
      </c>
      <c r="S126" s="7">
        <v>0</v>
      </c>
      <c r="T126" s="14">
        <f t="shared" si="15"/>
        <v>9759.7208768045475</v>
      </c>
      <c r="U126" s="1">
        <f t="shared" ref="U126:AC154" si="18">L126-C126</f>
        <v>1.8999999999999773</v>
      </c>
      <c r="V126" s="7">
        <f t="shared" si="18"/>
        <v>14430.560000000522</v>
      </c>
      <c r="W126" s="7">
        <f t="shared" si="18"/>
        <v>53642.722581471084</v>
      </c>
      <c r="X126" s="7">
        <f t="shared" si="18"/>
        <v>68073.282581471372</v>
      </c>
      <c r="Y126" s="7">
        <f t="shared" si="18"/>
        <v>16971.822000000044</v>
      </c>
      <c r="Z126" s="7">
        <f t="shared" si="18"/>
        <v>16862.260000000009</v>
      </c>
      <c r="AA126" s="7">
        <f t="shared" si="18"/>
        <v>34239.200581471436</v>
      </c>
      <c r="AB126" s="7">
        <f t="shared" si="18"/>
        <v>0</v>
      </c>
      <c r="AC126" s="14">
        <f t="shared" si="18"/>
        <v>128.14958063529775</v>
      </c>
    </row>
    <row r="127" spans="1:29" x14ac:dyDescent="0.35">
      <c r="A127" s="7" t="s">
        <v>161</v>
      </c>
      <c r="B127" s="7" t="s">
        <v>166</v>
      </c>
      <c r="C127" s="1">
        <v>219.7</v>
      </c>
      <c r="D127" s="7">
        <v>3125955.29</v>
      </c>
      <c r="E127" s="22">
        <v>-439026.17130317376</v>
      </c>
      <c r="F127" s="7">
        <f t="shared" si="10"/>
        <v>2686929.1186968265</v>
      </c>
      <c r="G127" s="7">
        <v>204866.52299999999</v>
      </c>
      <c r="H127" s="7">
        <v>44906.33</v>
      </c>
      <c r="I127" s="7">
        <f t="shared" si="11"/>
        <v>2437156.2656968264</v>
      </c>
      <c r="J127" s="7">
        <v>0</v>
      </c>
      <c r="K127" s="14">
        <f t="shared" si="12"/>
        <v>12229.991436945047</v>
      </c>
      <c r="L127" s="1">
        <v>221.7</v>
      </c>
      <c r="M127" s="7">
        <v>3124528.13</v>
      </c>
      <c r="N127" s="22">
        <v>-398795.94143199379</v>
      </c>
      <c r="O127" s="7">
        <f t="shared" si="13"/>
        <v>2725732.1885680063</v>
      </c>
      <c r="P127" s="7">
        <v>213872.56200000001</v>
      </c>
      <c r="Q127" s="7">
        <v>45084.32</v>
      </c>
      <c r="R127" s="7">
        <f t="shared" si="14"/>
        <v>2466775.3065680065</v>
      </c>
      <c r="S127" s="7">
        <v>0</v>
      </c>
      <c r="T127" s="14">
        <f t="shared" si="15"/>
        <v>12294.687363861103</v>
      </c>
      <c r="U127" s="1">
        <f t="shared" si="18"/>
        <v>2</v>
      </c>
      <c r="V127" s="7">
        <f t="shared" si="18"/>
        <v>-1427.160000000149</v>
      </c>
      <c r="W127" s="7">
        <f t="shared" si="18"/>
        <v>40230.229871179967</v>
      </c>
      <c r="X127" s="7">
        <f t="shared" si="18"/>
        <v>38803.06987117976</v>
      </c>
      <c r="Y127" s="7">
        <f t="shared" si="18"/>
        <v>9006.0390000000189</v>
      </c>
      <c r="Z127" s="7">
        <f t="shared" si="18"/>
        <v>177.98999999999796</v>
      </c>
      <c r="AA127" s="7">
        <f t="shared" si="18"/>
        <v>29619.040871180128</v>
      </c>
      <c r="AB127" s="7">
        <f t="shared" si="18"/>
        <v>0</v>
      </c>
      <c r="AC127" s="14">
        <f t="shared" si="18"/>
        <v>64.695926916056123</v>
      </c>
    </row>
    <row r="128" spans="1:29" x14ac:dyDescent="0.35">
      <c r="A128" s="7" t="s">
        <v>161</v>
      </c>
      <c r="B128" s="7" t="s">
        <v>167</v>
      </c>
      <c r="C128" s="1">
        <v>343.7</v>
      </c>
      <c r="D128" s="7">
        <v>4047899.31</v>
      </c>
      <c r="E128" s="22">
        <v>-568509.00637483492</v>
      </c>
      <c r="F128" s="7">
        <f t="shared" si="10"/>
        <v>3479390.303625165</v>
      </c>
      <c r="G128" s="7">
        <v>414407.46618399996</v>
      </c>
      <c r="H128" s="7">
        <v>93214.42</v>
      </c>
      <c r="I128" s="7">
        <f t="shared" si="11"/>
        <v>2971768.4174411651</v>
      </c>
      <c r="J128" s="7">
        <v>0</v>
      </c>
      <c r="K128" s="14">
        <f t="shared" si="12"/>
        <v>10123.335186573073</v>
      </c>
      <c r="L128" s="1">
        <v>342.7</v>
      </c>
      <c r="M128" s="7">
        <v>4029914.07</v>
      </c>
      <c r="N128" s="22">
        <v>-514353.94676241482</v>
      </c>
      <c r="O128" s="7">
        <f t="shared" si="13"/>
        <v>3515560.1232375852</v>
      </c>
      <c r="P128" s="7">
        <v>427023.911525</v>
      </c>
      <c r="Q128" s="7">
        <v>93734.29</v>
      </c>
      <c r="R128" s="7">
        <f t="shared" si="14"/>
        <v>2994801.9217125853</v>
      </c>
      <c r="S128" s="7">
        <v>0</v>
      </c>
      <c r="T128" s="14">
        <f t="shared" si="15"/>
        <v>10258.418801393596</v>
      </c>
      <c r="U128" s="1">
        <f t="shared" si="18"/>
        <v>-1</v>
      </c>
      <c r="V128" s="7">
        <f t="shared" si="18"/>
        <v>-17985.240000000224</v>
      </c>
      <c r="W128" s="7">
        <f t="shared" si="18"/>
        <v>54155.059612420097</v>
      </c>
      <c r="X128" s="7">
        <f t="shared" si="18"/>
        <v>36169.819612420164</v>
      </c>
      <c r="Y128" s="7">
        <f t="shared" si="18"/>
        <v>12616.445341000042</v>
      </c>
      <c r="Z128" s="7">
        <f t="shared" si="18"/>
        <v>519.86999999999534</v>
      </c>
      <c r="AA128" s="7">
        <f t="shared" si="18"/>
        <v>23033.504271420185</v>
      </c>
      <c r="AB128" s="7">
        <f t="shared" si="18"/>
        <v>0</v>
      </c>
      <c r="AC128" s="14">
        <f t="shared" si="18"/>
        <v>135.08361482052351</v>
      </c>
    </row>
    <row r="129" spans="1:29" x14ac:dyDescent="0.35">
      <c r="A129" s="7" t="s">
        <v>168</v>
      </c>
      <c r="B129" s="7" t="s">
        <v>168</v>
      </c>
      <c r="C129" s="1">
        <v>165.7</v>
      </c>
      <c r="D129" s="7">
        <v>2986780.71</v>
      </c>
      <c r="E129" s="22">
        <v>-419479.73594768689</v>
      </c>
      <c r="F129" s="7">
        <f t="shared" si="10"/>
        <v>2567300.9740523132</v>
      </c>
      <c r="G129" s="7">
        <v>1205979.723553</v>
      </c>
      <c r="H129" s="7">
        <v>99712.73</v>
      </c>
      <c r="I129" s="7">
        <f t="shared" si="11"/>
        <v>1261608.5204993133</v>
      </c>
      <c r="J129" s="7">
        <v>0</v>
      </c>
      <c r="K129" s="14">
        <f t="shared" si="12"/>
        <v>15493.669125240274</v>
      </c>
      <c r="L129" s="1">
        <v>177.5</v>
      </c>
      <c r="M129" s="7">
        <v>3117479.81</v>
      </c>
      <c r="N129" s="22">
        <v>-397896.33634189208</v>
      </c>
      <c r="O129" s="7">
        <f t="shared" si="13"/>
        <v>2719583.4736581082</v>
      </c>
      <c r="P129" s="7">
        <v>1186140.54669</v>
      </c>
      <c r="Q129" s="7">
        <v>117202.03</v>
      </c>
      <c r="R129" s="7">
        <f t="shared" si="14"/>
        <v>1416240.8969681081</v>
      </c>
      <c r="S129" s="7">
        <v>0</v>
      </c>
      <c r="T129" s="14">
        <f t="shared" si="15"/>
        <v>15321.597034693566</v>
      </c>
      <c r="U129" s="1">
        <f t="shared" si="18"/>
        <v>11.800000000000011</v>
      </c>
      <c r="V129" s="7">
        <f t="shared" si="18"/>
        <v>130699.10000000009</v>
      </c>
      <c r="W129" s="7">
        <f t="shared" si="18"/>
        <v>21583.39960579481</v>
      </c>
      <c r="X129" s="7">
        <f t="shared" si="18"/>
        <v>152282.4996057949</v>
      </c>
      <c r="Y129" s="7">
        <f t="shared" si="18"/>
        <v>-19839.17686300003</v>
      </c>
      <c r="Z129" s="7">
        <f t="shared" si="18"/>
        <v>17489.300000000003</v>
      </c>
      <c r="AA129" s="7">
        <f t="shared" si="18"/>
        <v>154632.37646879489</v>
      </c>
      <c r="AB129" s="7">
        <f t="shared" si="18"/>
        <v>0</v>
      </c>
      <c r="AC129" s="14">
        <f t="shared" si="18"/>
        <v>-172.07209054670784</v>
      </c>
    </row>
    <row r="130" spans="1:29" x14ac:dyDescent="0.35">
      <c r="A130" s="7" t="s">
        <v>168</v>
      </c>
      <c r="B130" s="7" t="s">
        <v>169</v>
      </c>
      <c r="C130" s="1">
        <v>333.3</v>
      </c>
      <c r="D130" s="7">
        <v>4315978.0199999996</v>
      </c>
      <c r="E130" s="22">
        <v>-606159.43919954542</v>
      </c>
      <c r="F130" s="7">
        <f t="shared" si="10"/>
        <v>3709818.5808004541</v>
      </c>
      <c r="G130" s="7">
        <v>1437386.5580800001</v>
      </c>
      <c r="H130" s="7">
        <v>138258.01999999999</v>
      </c>
      <c r="I130" s="7">
        <f t="shared" si="11"/>
        <v>2134174.0027204542</v>
      </c>
      <c r="J130" s="7">
        <v>0</v>
      </c>
      <c r="K130" s="14">
        <f t="shared" si="12"/>
        <v>11130.568799281291</v>
      </c>
      <c r="L130" s="1">
        <v>333.5</v>
      </c>
      <c r="M130" s="7">
        <v>4293922.6900000004</v>
      </c>
      <c r="N130" s="22">
        <v>-548050.41604626214</v>
      </c>
      <c r="O130" s="7">
        <f t="shared" si="13"/>
        <v>3745872.2739537382</v>
      </c>
      <c r="P130" s="7">
        <v>1422507.14112</v>
      </c>
      <c r="Q130" s="7">
        <v>154134.1</v>
      </c>
      <c r="R130" s="7">
        <f t="shared" si="14"/>
        <v>2169231.0328337378</v>
      </c>
      <c r="S130" s="7">
        <v>0</v>
      </c>
      <c r="T130" s="14">
        <f t="shared" si="15"/>
        <v>11232.000821450489</v>
      </c>
      <c r="U130" s="1">
        <f t="shared" si="18"/>
        <v>0.19999999999998863</v>
      </c>
      <c r="V130" s="7">
        <f t="shared" si="18"/>
        <v>-22055.329999999143</v>
      </c>
      <c r="W130" s="7">
        <f t="shared" si="18"/>
        <v>58109.023153283284</v>
      </c>
      <c r="X130" s="7">
        <f t="shared" si="18"/>
        <v>36053.693153284024</v>
      </c>
      <c r="Y130" s="7">
        <f t="shared" si="18"/>
        <v>-14879.41696000006</v>
      </c>
      <c r="Z130" s="7">
        <f t="shared" si="18"/>
        <v>15876.080000000016</v>
      </c>
      <c r="AA130" s="7">
        <f t="shared" si="18"/>
        <v>35057.030113283545</v>
      </c>
      <c r="AB130" s="7">
        <f t="shared" si="18"/>
        <v>0</v>
      </c>
      <c r="AC130" s="14">
        <f t="shared" si="18"/>
        <v>101.43202216919781</v>
      </c>
    </row>
    <row r="131" spans="1:29" x14ac:dyDescent="0.35">
      <c r="A131" s="7" t="s">
        <v>170</v>
      </c>
      <c r="B131" s="7" t="s">
        <v>171</v>
      </c>
      <c r="C131" s="1">
        <v>858.6</v>
      </c>
      <c r="D131" s="7">
        <v>8632376.2599999998</v>
      </c>
      <c r="E131" s="22">
        <v>-1212377.896382584</v>
      </c>
      <c r="F131" s="7">
        <f t="shared" si="10"/>
        <v>7419998.3636174155</v>
      </c>
      <c r="G131" s="7">
        <v>2813131.0870960001</v>
      </c>
      <c r="H131" s="7">
        <v>292870.7</v>
      </c>
      <c r="I131" s="7">
        <f t="shared" si="11"/>
        <v>4313996.5765214153</v>
      </c>
      <c r="J131" s="7">
        <v>0</v>
      </c>
      <c r="K131" s="14">
        <f t="shared" si="12"/>
        <v>8641.9734027689447</v>
      </c>
      <c r="L131" s="1">
        <v>835.2</v>
      </c>
      <c r="M131" s="7">
        <v>8404676.8100000005</v>
      </c>
      <c r="N131" s="22">
        <v>-1072722.2996310794</v>
      </c>
      <c r="O131" s="7">
        <f t="shared" si="13"/>
        <v>7331954.5103689209</v>
      </c>
      <c r="P131" s="7">
        <v>2795601.817026</v>
      </c>
      <c r="Q131" s="7">
        <v>296337.49</v>
      </c>
      <c r="R131" s="7">
        <f t="shared" si="14"/>
        <v>4240015.2033429202</v>
      </c>
      <c r="S131" s="7">
        <v>0</v>
      </c>
      <c r="T131" s="14">
        <f t="shared" si="15"/>
        <v>8778.6811666294543</v>
      </c>
      <c r="U131" s="1">
        <f t="shared" si="18"/>
        <v>-23.399999999999977</v>
      </c>
      <c r="V131" s="7">
        <f t="shared" si="18"/>
        <v>-227699.44999999925</v>
      </c>
      <c r="W131" s="7">
        <f t="shared" si="18"/>
        <v>139655.59675150458</v>
      </c>
      <c r="X131" s="7">
        <f t="shared" si="18"/>
        <v>-88043.853248494677</v>
      </c>
      <c r="Y131" s="7">
        <f t="shared" si="18"/>
        <v>-17529.270070000086</v>
      </c>
      <c r="Z131" s="7">
        <f t="shared" si="18"/>
        <v>3466.789999999979</v>
      </c>
      <c r="AA131" s="7">
        <f t="shared" si="18"/>
        <v>-73981.373178495094</v>
      </c>
      <c r="AB131" s="7">
        <f t="shared" si="18"/>
        <v>0</v>
      </c>
      <c r="AC131" s="14">
        <f t="shared" si="18"/>
        <v>136.70776386050966</v>
      </c>
    </row>
    <row r="132" spans="1:29" x14ac:dyDescent="0.35">
      <c r="A132" s="7" t="s">
        <v>170</v>
      </c>
      <c r="B132" s="7" t="s">
        <v>170</v>
      </c>
      <c r="C132" s="1">
        <v>643.6</v>
      </c>
      <c r="D132" s="7">
        <v>6727584.8099999996</v>
      </c>
      <c r="E132" s="22">
        <v>-944858.6199234121</v>
      </c>
      <c r="F132" s="7">
        <f t="shared" si="10"/>
        <v>5782726.1900765877</v>
      </c>
      <c r="G132" s="7">
        <v>3999406.063786</v>
      </c>
      <c r="H132" s="7">
        <v>706683.06</v>
      </c>
      <c r="I132" s="7">
        <f t="shared" si="11"/>
        <v>1076637.0662905877</v>
      </c>
      <c r="J132" s="7">
        <v>0</v>
      </c>
      <c r="K132" s="14">
        <f t="shared" si="12"/>
        <v>8984.9692201314283</v>
      </c>
      <c r="L132" s="1">
        <v>633.4</v>
      </c>
      <c r="M132" s="7">
        <v>6568508.8700000001</v>
      </c>
      <c r="N132" s="22">
        <v>-838364.88891397871</v>
      </c>
      <c r="O132" s="7">
        <f t="shared" si="13"/>
        <v>5730143.9810860213</v>
      </c>
      <c r="P132" s="7">
        <v>3925654.981619</v>
      </c>
      <c r="Q132" s="7">
        <v>561796.43999999994</v>
      </c>
      <c r="R132" s="7">
        <f t="shared" si="14"/>
        <v>1242692.5594670214</v>
      </c>
      <c r="S132" s="7">
        <v>0</v>
      </c>
      <c r="T132" s="14">
        <f t="shared" si="15"/>
        <v>9046.6434813483138</v>
      </c>
      <c r="U132" s="1">
        <f t="shared" si="18"/>
        <v>-10.200000000000045</v>
      </c>
      <c r="V132" s="7">
        <f t="shared" si="18"/>
        <v>-159075.93999999948</v>
      </c>
      <c r="W132" s="7">
        <f t="shared" si="18"/>
        <v>106493.7310094334</v>
      </c>
      <c r="X132" s="7">
        <f t="shared" si="18"/>
        <v>-52582.208990566432</v>
      </c>
      <c r="Y132" s="7">
        <f t="shared" si="18"/>
        <v>-73751.082167000044</v>
      </c>
      <c r="Z132" s="7">
        <f t="shared" si="18"/>
        <v>-144886.62000000011</v>
      </c>
      <c r="AA132" s="7">
        <f t="shared" si="18"/>
        <v>166055.49317643372</v>
      </c>
      <c r="AB132" s="7">
        <f t="shared" si="18"/>
        <v>0</v>
      </c>
      <c r="AC132" s="14">
        <f t="shared" si="18"/>
        <v>61.674261216885498</v>
      </c>
    </row>
    <row r="133" spans="1:29" x14ac:dyDescent="0.35">
      <c r="A133" s="7" t="s">
        <v>172</v>
      </c>
      <c r="B133" s="7" t="s">
        <v>173</v>
      </c>
      <c r="C133" s="1">
        <v>599</v>
      </c>
      <c r="D133" s="7">
        <v>6067216.6699999999</v>
      </c>
      <c r="E133" s="22">
        <v>-852112.92484509316</v>
      </c>
      <c r="F133" s="7">
        <f t="shared" ref="F133:F181" si="19">D133+E133</f>
        <v>5215103.745154907</v>
      </c>
      <c r="G133" s="7">
        <v>2174627.25</v>
      </c>
      <c r="H133" s="7">
        <v>229379.49</v>
      </c>
      <c r="I133" s="7">
        <f t="shared" ref="I133:I181" si="20">F133-G133-H133</f>
        <v>2811097.0051549068</v>
      </c>
      <c r="J133" s="7">
        <v>0</v>
      </c>
      <c r="K133" s="14">
        <f t="shared" ref="K133:K181" si="21">F133/C133</f>
        <v>8706.3501588562722</v>
      </c>
      <c r="L133" s="1">
        <v>607</v>
      </c>
      <c r="M133" s="7">
        <v>6054174.8899999997</v>
      </c>
      <c r="N133" s="22">
        <v>-772718.39919440483</v>
      </c>
      <c r="O133" s="7">
        <f t="shared" ref="O133:O181" si="22">M133+N133</f>
        <v>5281456.4908055952</v>
      </c>
      <c r="P133" s="7">
        <v>2144249.0099999998</v>
      </c>
      <c r="Q133" s="7">
        <v>233300.8</v>
      </c>
      <c r="R133" s="7">
        <f t="shared" ref="R133:R181" si="23">O133-P133-Q133</f>
        <v>2903906.6808055956</v>
      </c>
      <c r="S133" s="7">
        <v>0</v>
      </c>
      <c r="T133" s="14">
        <f t="shared" ref="T133:T181" si="24">O133/L133</f>
        <v>8700.9167888065822</v>
      </c>
      <c r="U133" s="1">
        <f t="shared" si="18"/>
        <v>8</v>
      </c>
      <c r="V133" s="7">
        <f t="shared" si="18"/>
        <v>-13041.780000000261</v>
      </c>
      <c r="W133" s="7">
        <f t="shared" si="18"/>
        <v>79394.525650688331</v>
      </c>
      <c r="X133" s="7">
        <f t="shared" si="18"/>
        <v>66352.745650688186</v>
      </c>
      <c r="Y133" s="7">
        <f t="shared" si="18"/>
        <v>-30378.240000000224</v>
      </c>
      <c r="Z133" s="7">
        <f t="shared" si="18"/>
        <v>3921.3099999999977</v>
      </c>
      <c r="AA133" s="7">
        <f t="shared" si="18"/>
        <v>92809.67565068882</v>
      </c>
      <c r="AB133" s="7">
        <f t="shared" si="18"/>
        <v>0</v>
      </c>
      <c r="AC133" s="14">
        <f t="shared" si="18"/>
        <v>-5.4333700496899837</v>
      </c>
    </row>
    <row r="134" spans="1:29" x14ac:dyDescent="0.35">
      <c r="A134" s="7" t="s">
        <v>172</v>
      </c>
      <c r="B134" s="7" t="s">
        <v>174</v>
      </c>
      <c r="C134" s="1">
        <v>320.5</v>
      </c>
      <c r="D134" s="7">
        <v>3670045.54</v>
      </c>
      <c r="E134" s="22">
        <v>-515441.16676553263</v>
      </c>
      <c r="F134" s="7">
        <f t="shared" si="19"/>
        <v>3154604.3732344676</v>
      </c>
      <c r="G134" s="7">
        <v>926875.44293399993</v>
      </c>
      <c r="H134" s="7">
        <v>95680.76</v>
      </c>
      <c r="I134" s="7">
        <f t="shared" si="20"/>
        <v>2132048.1703004679</v>
      </c>
      <c r="J134" s="7">
        <v>0</v>
      </c>
      <c r="K134" s="14">
        <f t="shared" si="21"/>
        <v>9842.7593548657333</v>
      </c>
      <c r="L134" s="1">
        <v>320.39999999999998</v>
      </c>
      <c r="M134" s="7">
        <v>3650858.46</v>
      </c>
      <c r="N134" s="22">
        <v>-465973.57297297206</v>
      </c>
      <c r="O134" s="7">
        <f t="shared" si="22"/>
        <v>3184884.887027028</v>
      </c>
      <c r="P134" s="7">
        <v>915170.61517</v>
      </c>
      <c r="Q134" s="7">
        <v>99591.18</v>
      </c>
      <c r="R134" s="7">
        <f t="shared" si="23"/>
        <v>2170123.0918570277</v>
      </c>
      <c r="S134" s="7">
        <v>0</v>
      </c>
      <c r="T134" s="14">
        <f t="shared" si="24"/>
        <v>9940.3398471505243</v>
      </c>
      <c r="U134" s="1">
        <f t="shared" si="18"/>
        <v>-0.10000000000002274</v>
      </c>
      <c r="V134" s="7">
        <f t="shared" si="18"/>
        <v>-19187.080000000075</v>
      </c>
      <c r="W134" s="7">
        <f t="shared" si="18"/>
        <v>49467.593792560569</v>
      </c>
      <c r="X134" s="7">
        <f t="shared" si="18"/>
        <v>30280.513792560436</v>
      </c>
      <c r="Y134" s="7">
        <f t="shared" si="18"/>
        <v>-11704.827763999929</v>
      </c>
      <c r="Z134" s="7">
        <f t="shared" si="18"/>
        <v>3910.4199999999983</v>
      </c>
      <c r="AA134" s="7">
        <f t="shared" si="18"/>
        <v>38074.921556559857</v>
      </c>
      <c r="AB134" s="7">
        <f t="shared" si="18"/>
        <v>0</v>
      </c>
      <c r="AC134" s="14">
        <f t="shared" si="18"/>
        <v>97.580492284791035</v>
      </c>
    </row>
    <row r="135" spans="1:29" x14ac:dyDescent="0.35">
      <c r="A135" s="7" t="s">
        <v>175</v>
      </c>
      <c r="B135" s="7" t="s">
        <v>176</v>
      </c>
      <c r="C135" s="1">
        <v>1672.5</v>
      </c>
      <c r="D135" s="7">
        <v>20174027.370000001</v>
      </c>
      <c r="E135" s="22">
        <v>-2833350.183974172</v>
      </c>
      <c r="F135" s="7">
        <f t="shared" si="19"/>
        <v>17340677.186025828</v>
      </c>
      <c r="G135" s="7">
        <v>14282820.59216</v>
      </c>
      <c r="H135" s="7">
        <v>487403.03</v>
      </c>
      <c r="I135" s="7">
        <f t="shared" si="20"/>
        <v>2570453.5638658283</v>
      </c>
      <c r="J135" s="7">
        <v>0</v>
      </c>
      <c r="K135" s="14">
        <f t="shared" si="21"/>
        <v>10368.117898969105</v>
      </c>
      <c r="L135" s="1">
        <v>1659.4</v>
      </c>
      <c r="M135" s="7">
        <v>19988240.379999999</v>
      </c>
      <c r="N135" s="22">
        <v>-2551178.5486505101</v>
      </c>
      <c r="O135" s="7">
        <f t="shared" si="22"/>
        <v>17437061.831349488</v>
      </c>
      <c r="P135" s="7">
        <v>14149116.5646</v>
      </c>
      <c r="Q135" s="7">
        <v>443509.3</v>
      </c>
      <c r="R135" s="7">
        <f t="shared" si="23"/>
        <v>2844435.9667494884</v>
      </c>
      <c r="S135" s="7">
        <v>0</v>
      </c>
      <c r="T135" s="14">
        <f t="shared" si="24"/>
        <v>10508.052206429726</v>
      </c>
      <c r="U135" s="1">
        <f t="shared" si="18"/>
        <v>-13.099999999999909</v>
      </c>
      <c r="V135" s="7">
        <f t="shared" si="18"/>
        <v>-185786.99000000209</v>
      </c>
      <c r="W135" s="7">
        <f t="shared" si="18"/>
        <v>282171.63532366185</v>
      </c>
      <c r="X135" s="7">
        <f t="shared" si="18"/>
        <v>96384.645323660225</v>
      </c>
      <c r="Y135" s="7">
        <f t="shared" si="18"/>
        <v>-133704.02755999938</v>
      </c>
      <c r="Z135" s="7">
        <f t="shared" si="18"/>
        <v>-43893.73000000004</v>
      </c>
      <c r="AA135" s="7">
        <f t="shared" si="18"/>
        <v>273982.40288366005</v>
      </c>
      <c r="AB135" s="7">
        <f t="shared" si="18"/>
        <v>0</v>
      </c>
      <c r="AC135" s="14">
        <f t="shared" si="18"/>
        <v>139.9343074606204</v>
      </c>
    </row>
    <row r="136" spans="1:29" x14ac:dyDescent="0.35">
      <c r="A136" s="7" t="s">
        <v>177</v>
      </c>
      <c r="B136" s="7" t="s">
        <v>178</v>
      </c>
      <c r="C136" s="1">
        <v>193.5</v>
      </c>
      <c r="D136" s="7">
        <v>2875782.15</v>
      </c>
      <c r="E136" s="22">
        <v>-403890.49416522821</v>
      </c>
      <c r="F136" s="7">
        <f t="shared" si="19"/>
        <v>2471891.6558347717</v>
      </c>
      <c r="G136" s="7">
        <v>442537.31699999998</v>
      </c>
      <c r="H136" s="7">
        <v>69963.990000000005</v>
      </c>
      <c r="I136" s="7">
        <f t="shared" si="20"/>
        <v>1959390.3488347717</v>
      </c>
      <c r="J136" s="7">
        <v>0</v>
      </c>
      <c r="K136" s="14">
        <f t="shared" si="21"/>
        <v>12774.633880283058</v>
      </c>
      <c r="L136" s="1">
        <v>189.3</v>
      </c>
      <c r="M136" s="7">
        <v>2818041.78</v>
      </c>
      <c r="N136" s="22">
        <v>-359677.87067091995</v>
      </c>
      <c r="O136" s="7">
        <f t="shared" si="22"/>
        <v>2458363.90932908</v>
      </c>
      <c r="P136" s="7">
        <v>451448.96399999998</v>
      </c>
      <c r="Q136" s="7">
        <v>69966.75</v>
      </c>
      <c r="R136" s="7">
        <f t="shared" si="23"/>
        <v>1936948.1953290801</v>
      </c>
      <c r="S136" s="7">
        <v>0</v>
      </c>
      <c r="T136" s="14">
        <f t="shared" si="24"/>
        <v>12986.602796244479</v>
      </c>
      <c r="U136" s="1">
        <f t="shared" si="18"/>
        <v>-4.1999999999999886</v>
      </c>
      <c r="V136" s="7">
        <f t="shared" si="18"/>
        <v>-57740.370000000112</v>
      </c>
      <c r="W136" s="7">
        <f t="shared" si="18"/>
        <v>44212.623494308267</v>
      </c>
      <c r="X136" s="7">
        <f t="shared" si="18"/>
        <v>-13527.74650569167</v>
      </c>
      <c r="Y136" s="7">
        <f t="shared" si="18"/>
        <v>8911.6469999999972</v>
      </c>
      <c r="Z136" s="7">
        <f t="shared" si="18"/>
        <v>2.7599999999947613</v>
      </c>
      <c r="AA136" s="7">
        <f t="shared" si="18"/>
        <v>-22442.15350569156</v>
      </c>
      <c r="AB136" s="7">
        <f t="shared" si="18"/>
        <v>0</v>
      </c>
      <c r="AC136" s="14">
        <f t="shared" si="18"/>
        <v>211.96891596142086</v>
      </c>
    </row>
    <row r="137" spans="1:29" x14ac:dyDescent="0.35">
      <c r="A137" s="7" t="s">
        <v>177</v>
      </c>
      <c r="B137" s="7" t="s">
        <v>179</v>
      </c>
      <c r="C137" s="1">
        <v>1534.6</v>
      </c>
      <c r="D137" s="7">
        <v>14467653.48</v>
      </c>
      <c r="E137" s="22">
        <v>-2031915.9827348134</v>
      </c>
      <c r="F137" s="7">
        <f t="shared" si="19"/>
        <v>12435737.497265186</v>
      </c>
      <c r="G137" s="7">
        <v>1732188.8099449999</v>
      </c>
      <c r="H137" s="7">
        <v>252211.1</v>
      </c>
      <c r="I137" s="7">
        <f t="shared" si="20"/>
        <v>10451337.587320186</v>
      </c>
      <c r="J137" s="7">
        <v>0</v>
      </c>
      <c r="K137" s="14">
        <f t="shared" si="21"/>
        <v>8103.5693322463094</v>
      </c>
      <c r="L137" s="1">
        <v>1517.1</v>
      </c>
      <c r="M137" s="7">
        <v>14183383.390000001</v>
      </c>
      <c r="N137" s="22">
        <v>-1810281.5837686036</v>
      </c>
      <c r="O137" s="7">
        <f t="shared" si="22"/>
        <v>12373101.806231396</v>
      </c>
      <c r="P137" s="7">
        <v>1780131.9748249997</v>
      </c>
      <c r="Q137" s="7">
        <v>279730.43</v>
      </c>
      <c r="R137" s="7">
        <f t="shared" si="23"/>
        <v>10313239.401406396</v>
      </c>
      <c r="S137" s="7">
        <v>0</v>
      </c>
      <c r="T137" s="14">
        <f t="shared" si="24"/>
        <v>8155.7588861850882</v>
      </c>
      <c r="U137" s="1">
        <f t="shared" si="18"/>
        <v>-17.5</v>
      </c>
      <c r="V137" s="7">
        <f t="shared" si="18"/>
        <v>-284270.08999999985</v>
      </c>
      <c r="W137" s="7">
        <f t="shared" si="18"/>
        <v>221634.39896620973</v>
      </c>
      <c r="X137" s="7">
        <f t="shared" si="18"/>
        <v>-62635.691033789888</v>
      </c>
      <c r="Y137" s="7">
        <f t="shared" si="18"/>
        <v>47943.164879999822</v>
      </c>
      <c r="Z137" s="7">
        <f t="shared" si="18"/>
        <v>27519.329999999987</v>
      </c>
      <c r="AA137" s="7">
        <f t="shared" si="18"/>
        <v>-138098.18591379002</v>
      </c>
      <c r="AB137" s="7">
        <f t="shared" si="18"/>
        <v>0</v>
      </c>
      <c r="AC137" s="14">
        <f t="shared" si="18"/>
        <v>52.189553938778772</v>
      </c>
    </row>
    <row r="138" spans="1:29" x14ac:dyDescent="0.35">
      <c r="A138" s="7" t="s">
        <v>177</v>
      </c>
      <c r="B138" s="7" t="s">
        <v>180</v>
      </c>
      <c r="C138" s="1">
        <v>291.8</v>
      </c>
      <c r="D138" s="7">
        <v>3453087.01</v>
      </c>
      <c r="E138" s="22">
        <v>-484970.33019849239</v>
      </c>
      <c r="F138" s="7">
        <f t="shared" si="19"/>
        <v>2968116.6798015074</v>
      </c>
      <c r="G138" s="7">
        <v>652584.32444</v>
      </c>
      <c r="H138" s="7">
        <v>96433.64</v>
      </c>
      <c r="I138" s="7">
        <f t="shared" si="20"/>
        <v>2219098.7153615071</v>
      </c>
      <c r="J138" s="7">
        <v>0</v>
      </c>
      <c r="K138" s="14">
        <f t="shared" si="21"/>
        <v>10171.750102129909</v>
      </c>
      <c r="L138" s="1">
        <v>287.89999999999998</v>
      </c>
      <c r="M138" s="7">
        <v>3388218.96</v>
      </c>
      <c r="N138" s="22">
        <v>-432451.84991531214</v>
      </c>
      <c r="O138" s="7">
        <f t="shared" si="22"/>
        <v>2955767.1100846878</v>
      </c>
      <c r="P138" s="7">
        <v>738789.01482400007</v>
      </c>
      <c r="Q138" s="7">
        <v>104054.09</v>
      </c>
      <c r="R138" s="7">
        <f t="shared" si="23"/>
        <v>2112924.0052606878</v>
      </c>
      <c r="S138" s="7">
        <v>0</v>
      </c>
      <c r="T138" s="14">
        <f t="shared" si="24"/>
        <v>10266.645050658868</v>
      </c>
      <c r="U138" s="1">
        <f t="shared" si="18"/>
        <v>-3.9000000000000341</v>
      </c>
      <c r="V138" s="7">
        <f t="shared" si="18"/>
        <v>-64868.049999999814</v>
      </c>
      <c r="W138" s="7">
        <f t="shared" si="18"/>
        <v>52518.480283180252</v>
      </c>
      <c r="X138" s="7">
        <f t="shared" si="18"/>
        <v>-12349.569716819562</v>
      </c>
      <c r="Y138" s="7">
        <f t="shared" si="18"/>
        <v>86204.690384000074</v>
      </c>
      <c r="Z138" s="7">
        <f t="shared" si="18"/>
        <v>7620.4499999999971</v>
      </c>
      <c r="AA138" s="7">
        <f t="shared" si="18"/>
        <v>-106174.71010081936</v>
      </c>
      <c r="AB138" s="7">
        <f t="shared" si="18"/>
        <v>0</v>
      </c>
      <c r="AC138" s="14">
        <f t="shared" si="18"/>
        <v>94.894948528959503</v>
      </c>
    </row>
    <row r="139" spans="1:29" x14ac:dyDescent="0.35">
      <c r="A139" s="7" t="s">
        <v>177</v>
      </c>
      <c r="B139" s="7" t="s">
        <v>181</v>
      </c>
      <c r="C139" s="1">
        <v>232.8</v>
      </c>
      <c r="D139" s="7">
        <v>3093370.92</v>
      </c>
      <c r="E139" s="22">
        <v>-434449.84506741818</v>
      </c>
      <c r="F139" s="7">
        <f t="shared" si="19"/>
        <v>2658921.0749325817</v>
      </c>
      <c r="G139" s="7">
        <v>337023.80394900002</v>
      </c>
      <c r="H139" s="7">
        <v>49360.71</v>
      </c>
      <c r="I139" s="7">
        <f t="shared" si="20"/>
        <v>2272536.5609835819</v>
      </c>
      <c r="J139" s="7">
        <v>0</v>
      </c>
      <c r="K139" s="14">
        <f t="shared" si="21"/>
        <v>11421.482280638238</v>
      </c>
      <c r="L139" s="1">
        <v>255.5</v>
      </c>
      <c r="M139" s="7">
        <v>3226075.15</v>
      </c>
      <c r="N139" s="22">
        <v>-411756.7911205237</v>
      </c>
      <c r="O139" s="7">
        <f t="shared" si="22"/>
        <v>2814318.3588794763</v>
      </c>
      <c r="P139" s="7">
        <v>335696.29558500001</v>
      </c>
      <c r="Q139" s="7">
        <v>49366.36</v>
      </c>
      <c r="R139" s="7">
        <f t="shared" si="23"/>
        <v>2429255.7032944765</v>
      </c>
      <c r="S139" s="7">
        <v>0</v>
      </c>
      <c r="T139" s="14">
        <f t="shared" si="24"/>
        <v>11014.944653148636</v>
      </c>
      <c r="U139" s="1">
        <f t="shared" si="18"/>
        <v>22.699999999999989</v>
      </c>
      <c r="V139" s="7">
        <f t="shared" si="18"/>
        <v>132704.22999999998</v>
      </c>
      <c r="W139" s="7">
        <f t="shared" si="18"/>
        <v>22693.053946894477</v>
      </c>
      <c r="X139" s="7">
        <f t="shared" si="18"/>
        <v>155397.28394689457</v>
      </c>
      <c r="Y139" s="7">
        <f t="shared" si="18"/>
        <v>-1327.5083640000084</v>
      </c>
      <c r="Z139" s="7">
        <f t="shared" si="18"/>
        <v>5.6500000000014552</v>
      </c>
      <c r="AA139" s="7">
        <f t="shared" si="18"/>
        <v>156719.14231089456</v>
      </c>
      <c r="AB139" s="7">
        <f t="shared" si="18"/>
        <v>0</v>
      </c>
      <c r="AC139" s="14">
        <f t="shared" si="18"/>
        <v>-406.53762748960253</v>
      </c>
    </row>
    <row r="140" spans="1:29" x14ac:dyDescent="0.35">
      <c r="A140" s="7" t="s">
        <v>182</v>
      </c>
      <c r="B140" s="7" t="s">
        <v>183</v>
      </c>
      <c r="C140" s="1">
        <v>16258.2</v>
      </c>
      <c r="D140" s="7">
        <v>156985056.38999999</v>
      </c>
      <c r="E140" s="22">
        <v>-22047835.578196809</v>
      </c>
      <c r="F140" s="7">
        <f t="shared" si="19"/>
        <v>134937220.81180316</v>
      </c>
      <c r="G140" s="7">
        <v>29315362.509</v>
      </c>
      <c r="H140" s="7">
        <v>2307513.36</v>
      </c>
      <c r="I140" s="7">
        <f t="shared" si="20"/>
        <v>103314344.94280316</v>
      </c>
      <c r="J140" s="7">
        <v>0</v>
      </c>
      <c r="K140" s="14">
        <f t="shared" si="21"/>
        <v>8299.640846576076</v>
      </c>
      <c r="L140" s="1">
        <v>16134.3</v>
      </c>
      <c r="M140" s="7">
        <v>153180713.34</v>
      </c>
      <c r="N140" s="22">
        <v>-19551063.150661942</v>
      </c>
      <c r="O140" s="7">
        <f t="shared" si="22"/>
        <v>133629650.18933806</v>
      </c>
      <c r="P140" s="7">
        <v>29454611.526000001</v>
      </c>
      <c r="Q140" s="7">
        <v>1638759.21</v>
      </c>
      <c r="R140" s="7">
        <f t="shared" si="23"/>
        <v>102536279.45333807</v>
      </c>
      <c r="S140" s="7">
        <v>0</v>
      </c>
      <c r="T140" s="14">
        <f t="shared" si="24"/>
        <v>8282.3333016826309</v>
      </c>
      <c r="U140" s="1">
        <f t="shared" si="18"/>
        <v>-123.90000000000146</v>
      </c>
      <c r="V140" s="7">
        <f t="shared" si="18"/>
        <v>-3804343.0499999821</v>
      </c>
      <c r="W140" s="7">
        <f t="shared" si="18"/>
        <v>2496772.4275348671</v>
      </c>
      <c r="X140" s="7">
        <f t="shared" si="18"/>
        <v>-1307570.6224651039</v>
      </c>
      <c r="Y140" s="7">
        <f t="shared" si="18"/>
        <v>139249.01700000092</v>
      </c>
      <c r="Z140" s="7">
        <f t="shared" si="18"/>
        <v>-668754.14999999991</v>
      </c>
      <c r="AA140" s="7">
        <f t="shared" si="18"/>
        <v>-778065.48946508765</v>
      </c>
      <c r="AB140" s="7">
        <f t="shared" si="18"/>
        <v>0</v>
      </c>
      <c r="AC140" s="14">
        <f t="shared" si="18"/>
        <v>-17.307544893445083</v>
      </c>
    </row>
    <row r="141" spans="1:29" x14ac:dyDescent="0.35">
      <c r="A141" s="7" t="s">
        <v>182</v>
      </c>
      <c r="B141" s="7" t="s">
        <v>184</v>
      </c>
      <c r="C141" s="1">
        <v>10418.6</v>
      </c>
      <c r="D141" s="7">
        <v>92820619.370000005</v>
      </c>
      <c r="E141" s="22">
        <v>-13036232.882268867</v>
      </c>
      <c r="F141" s="7">
        <f t="shared" si="19"/>
        <v>79784386.487731144</v>
      </c>
      <c r="G141" s="7">
        <v>20924986.607999999</v>
      </c>
      <c r="H141" s="7">
        <v>1989677.2</v>
      </c>
      <c r="I141" s="7">
        <f t="shared" si="20"/>
        <v>56869722.679731146</v>
      </c>
      <c r="J141" s="7">
        <v>0</v>
      </c>
      <c r="K141" s="14">
        <f t="shared" si="21"/>
        <v>7657.8798003312477</v>
      </c>
      <c r="L141" s="1">
        <v>10164.9</v>
      </c>
      <c r="M141" s="7">
        <v>89859644.040000007</v>
      </c>
      <c r="N141" s="22">
        <v>-11469143.451646777</v>
      </c>
      <c r="O141" s="7">
        <f t="shared" si="22"/>
        <v>78390500.588353232</v>
      </c>
      <c r="P141" s="7">
        <v>20488020.579</v>
      </c>
      <c r="Q141" s="7">
        <v>1865233.26</v>
      </c>
      <c r="R141" s="7">
        <f t="shared" si="23"/>
        <v>56037246.749353237</v>
      </c>
      <c r="S141" s="7">
        <v>0</v>
      </c>
      <c r="T141" s="14">
        <f t="shared" si="24"/>
        <v>7711.8811388555951</v>
      </c>
      <c r="U141" s="1">
        <f t="shared" si="18"/>
        <v>-253.70000000000073</v>
      </c>
      <c r="V141" s="7">
        <f t="shared" si="18"/>
        <v>-2960975.3299999982</v>
      </c>
      <c r="W141" s="7">
        <f t="shared" si="18"/>
        <v>1567089.4306220897</v>
      </c>
      <c r="X141" s="7">
        <f t="shared" si="18"/>
        <v>-1393885.8993779123</v>
      </c>
      <c r="Y141" s="7">
        <f t="shared" si="18"/>
        <v>-436966.02899999917</v>
      </c>
      <c r="Z141" s="7">
        <f t="shared" si="18"/>
        <v>-124443.93999999994</v>
      </c>
      <c r="AA141" s="7">
        <f t="shared" si="18"/>
        <v>-832475.93037790805</v>
      </c>
      <c r="AB141" s="7">
        <f t="shared" si="18"/>
        <v>0</v>
      </c>
      <c r="AC141" s="14">
        <f t="shared" si="18"/>
        <v>54.001338524347375</v>
      </c>
    </row>
    <row r="142" spans="1:29" x14ac:dyDescent="0.35">
      <c r="A142" s="7" t="s">
        <v>185</v>
      </c>
      <c r="B142" s="7" t="s">
        <v>186</v>
      </c>
      <c r="C142" s="1">
        <v>718.9</v>
      </c>
      <c r="D142" s="7">
        <v>6952189.4900000002</v>
      </c>
      <c r="E142" s="22">
        <v>-976403.32340417593</v>
      </c>
      <c r="F142" s="7">
        <f t="shared" si="19"/>
        <v>5975786.1665958241</v>
      </c>
      <c r="G142" s="7">
        <v>3428088.8884070003</v>
      </c>
      <c r="H142" s="7">
        <v>113633.96</v>
      </c>
      <c r="I142" s="7">
        <f t="shared" si="20"/>
        <v>2434063.3181888238</v>
      </c>
      <c r="J142" s="7">
        <v>0</v>
      </c>
      <c r="K142" s="14">
        <f t="shared" si="21"/>
        <v>8312.4025130001737</v>
      </c>
      <c r="L142" s="1">
        <v>702</v>
      </c>
      <c r="M142" s="7">
        <v>6745728.2199999997</v>
      </c>
      <c r="N142" s="22">
        <v>-860984.09878590773</v>
      </c>
      <c r="O142" s="7">
        <f t="shared" si="22"/>
        <v>5884744.1212140918</v>
      </c>
      <c r="P142" s="7">
        <v>3040566.72481</v>
      </c>
      <c r="Q142" s="7">
        <v>134401.10999999999</v>
      </c>
      <c r="R142" s="7">
        <f t="shared" si="23"/>
        <v>2709776.2864040919</v>
      </c>
      <c r="S142" s="7">
        <v>0</v>
      </c>
      <c r="T142" s="14">
        <f t="shared" si="24"/>
        <v>8382.826383495858</v>
      </c>
      <c r="U142" s="1">
        <f t="shared" si="18"/>
        <v>-16.899999999999977</v>
      </c>
      <c r="V142" s="7">
        <f t="shared" si="18"/>
        <v>-206461.27000000048</v>
      </c>
      <c r="W142" s="7">
        <f t="shared" si="18"/>
        <v>115419.2246182682</v>
      </c>
      <c r="X142" s="7">
        <f t="shared" si="18"/>
        <v>-91042.045381732285</v>
      </c>
      <c r="Y142" s="7">
        <f t="shared" si="18"/>
        <v>-387522.1635970003</v>
      </c>
      <c r="Z142" s="7">
        <f t="shared" si="18"/>
        <v>20767.14999999998</v>
      </c>
      <c r="AA142" s="7">
        <f t="shared" si="18"/>
        <v>275712.96821526811</v>
      </c>
      <c r="AB142" s="7">
        <f t="shared" si="18"/>
        <v>0</v>
      </c>
      <c r="AC142" s="14">
        <f t="shared" si="18"/>
        <v>70.423870495684241</v>
      </c>
    </row>
    <row r="143" spans="1:29" x14ac:dyDescent="0.35">
      <c r="A143" s="7" t="s">
        <v>185</v>
      </c>
      <c r="B143" s="7" t="s">
        <v>187</v>
      </c>
      <c r="C143" s="1">
        <v>489.2</v>
      </c>
      <c r="D143" s="7">
        <v>4823860.42</v>
      </c>
      <c r="E143" s="22">
        <v>-677489.20717721456</v>
      </c>
      <c r="F143" s="7">
        <f t="shared" si="19"/>
        <v>4146371.2128227856</v>
      </c>
      <c r="G143" s="7">
        <v>643918.07041200006</v>
      </c>
      <c r="H143" s="7">
        <v>80251.539999999994</v>
      </c>
      <c r="I143" s="7">
        <f t="shared" si="20"/>
        <v>3422201.6024107854</v>
      </c>
      <c r="J143" s="7">
        <v>0</v>
      </c>
      <c r="K143" s="14">
        <f t="shared" si="21"/>
        <v>8475.8201406843527</v>
      </c>
      <c r="L143" s="1">
        <v>484.8</v>
      </c>
      <c r="M143" s="7">
        <v>4784837.3</v>
      </c>
      <c r="N143" s="22">
        <v>-610707.79850921652</v>
      </c>
      <c r="O143" s="7">
        <f t="shared" si="22"/>
        <v>4174129.5014907834</v>
      </c>
      <c r="P143" s="7">
        <v>515731.66432000004</v>
      </c>
      <c r="Q143" s="7">
        <v>50840.03</v>
      </c>
      <c r="R143" s="7">
        <f t="shared" si="23"/>
        <v>3607557.8071707836</v>
      </c>
      <c r="S143" s="7">
        <v>0</v>
      </c>
      <c r="T143" s="14">
        <f t="shared" si="24"/>
        <v>8610.0030971344531</v>
      </c>
      <c r="U143" s="1">
        <f t="shared" si="18"/>
        <v>-4.3999999999999773</v>
      </c>
      <c r="V143" s="7">
        <f t="shared" si="18"/>
        <v>-39023.120000000112</v>
      </c>
      <c r="W143" s="7">
        <f t="shared" si="18"/>
        <v>66781.408667998039</v>
      </c>
      <c r="X143" s="7">
        <f t="shared" si="18"/>
        <v>27758.288667997811</v>
      </c>
      <c r="Y143" s="7">
        <f t="shared" si="18"/>
        <v>-128186.40609200002</v>
      </c>
      <c r="Z143" s="7">
        <f t="shared" si="18"/>
        <v>-29411.509999999995</v>
      </c>
      <c r="AA143" s="7">
        <f t="shared" si="18"/>
        <v>185356.20475999825</v>
      </c>
      <c r="AB143" s="7">
        <f t="shared" si="18"/>
        <v>0</v>
      </c>
      <c r="AC143" s="14">
        <f t="shared" si="18"/>
        <v>134.18295645010039</v>
      </c>
    </row>
    <row r="144" spans="1:29" x14ac:dyDescent="0.35">
      <c r="A144" s="7" t="s">
        <v>188</v>
      </c>
      <c r="B144" s="7" t="s">
        <v>189</v>
      </c>
      <c r="C144" s="1">
        <v>445</v>
      </c>
      <c r="D144" s="7">
        <v>4687447.78</v>
      </c>
      <c r="E144" s="22">
        <v>-658330.67370485701</v>
      </c>
      <c r="F144" s="7">
        <f t="shared" si="19"/>
        <v>4029117.1062951433</v>
      </c>
      <c r="G144" s="7">
        <v>1546138.779264</v>
      </c>
      <c r="H144" s="7">
        <v>189343.97</v>
      </c>
      <c r="I144" s="7">
        <f t="shared" si="20"/>
        <v>2293634.3570311428</v>
      </c>
      <c r="J144" s="7">
        <v>0</v>
      </c>
      <c r="K144" s="14">
        <f t="shared" si="21"/>
        <v>9054.1957444834679</v>
      </c>
      <c r="L144" s="1">
        <v>434.9</v>
      </c>
      <c r="M144" s="7">
        <v>4539087.0999999996</v>
      </c>
      <c r="N144" s="22">
        <v>-579341.72392498783</v>
      </c>
      <c r="O144" s="7">
        <f t="shared" si="22"/>
        <v>3959745.3760750117</v>
      </c>
      <c r="P144" s="7">
        <v>1535470.9010639999</v>
      </c>
      <c r="Q144" s="7">
        <v>197943.77</v>
      </c>
      <c r="R144" s="7">
        <f t="shared" si="23"/>
        <v>2226330.7050110116</v>
      </c>
      <c r="S144" s="7">
        <v>0</v>
      </c>
      <c r="T144" s="14">
        <f t="shared" si="24"/>
        <v>9104.9560268452788</v>
      </c>
      <c r="U144" s="1">
        <f t="shared" si="18"/>
        <v>-10.100000000000023</v>
      </c>
      <c r="V144" s="7">
        <f t="shared" si="18"/>
        <v>-148360.68000000063</v>
      </c>
      <c r="W144" s="7">
        <f t="shared" si="18"/>
        <v>78988.949779869174</v>
      </c>
      <c r="X144" s="7">
        <f t="shared" si="18"/>
        <v>-69371.730220131576</v>
      </c>
      <c r="Y144" s="7">
        <f t="shared" si="18"/>
        <v>-10667.878200000152</v>
      </c>
      <c r="Z144" s="7">
        <f t="shared" si="18"/>
        <v>8599.7999999999884</v>
      </c>
      <c r="AA144" s="7">
        <f t="shared" si="18"/>
        <v>-67303.652020131238</v>
      </c>
      <c r="AB144" s="7">
        <f t="shared" si="18"/>
        <v>0</v>
      </c>
      <c r="AC144" s="14">
        <f t="shared" si="18"/>
        <v>50.760282361810823</v>
      </c>
    </row>
    <row r="145" spans="1:29" x14ac:dyDescent="0.35">
      <c r="A145" s="7" t="s">
        <v>188</v>
      </c>
      <c r="B145" s="7" t="s">
        <v>190</v>
      </c>
      <c r="C145" s="1">
        <v>1133</v>
      </c>
      <c r="D145" s="7">
        <v>10788089.16</v>
      </c>
      <c r="E145" s="22">
        <v>-1515137.9467081476</v>
      </c>
      <c r="F145" s="7">
        <f t="shared" si="19"/>
        <v>9272951.2132918518</v>
      </c>
      <c r="G145" s="7">
        <v>1629529.6769999999</v>
      </c>
      <c r="H145" s="7">
        <v>203906.16</v>
      </c>
      <c r="I145" s="7">
        <f t="shared" si="20"/>
        <v>7439515.3762918515</v>
      </c>
      <c r="J145" s="7">
        <v>0</v>
      </c>
      <c r="K145" s="14">
        <f t="shared" si="21"/>
        <v>8184.422959657416</v>
      </c>
      <c r="L145" s="1">
        <v>1144</v>
      </c>
      <c r="M145" s="7">
        <v>10877470.699999999</v>
      </c>
      <c r="N145" s="22">
        <v>-1388334.8101607356</v>
      </c>
      <c r="O145" s="7">
        <f t="shared" si="22"/>
        <v>9489135.8898392636</v>
      </c>
      <c r="P145" s="7">
        <v>1678331.88</v>
      </c>
      <c r="Q145" s="7">
        <v>214557.88</v>
      </c>
      <c r="R145" s="7">
        <f t="shared" si="23"/>
        <v>7596246.1298392639</v>
      </c>
      <c r="S145" s="7">
        <v>0</v>
      </c>
      <c r="T145" s="14">
        <f t="shared" si="24"/>
        <v>8294.6992044049512</v>
      </c>
      <c r="U145" s="1">
        <f t="shared" si="18"/>
        <v>11</v>
      </c>
      <c r="V145" s="7">
        <f t="shared" si="18"/>
        <v>89381.539999999106</v>
      </c>
      <c r="W145" s="7">
        <f t="shared" si="18"/>
        <v>126803.13654741202</v>
      </c>
      <c r="X145" s="7">
        <f t="shared" si="18"/>
        <v>216184.67654741183</v>
      </c>
      <c r="Y145" s="7">
        <f t="shared" si="18"/>
        <v>48802.20299999998</v>
      </c>
      <c r="Z145" s="7">
        <f t="shared" si="18"/>
        <v>10651.720000000001</v>
      </c>
      <c r="AA145" s="7">
        <f t="shared" si="18"/>
        <v>156730.75354741234</v>
      </c>
      <c r="AB145" s="7">
        <f t="shared" si="18"/>
        <v>0</v>
      </c>
      <c r="AC145" s="14">
        <f t="shared" si="18"/>
        <v>110.2762447475352</v>
      </c>
    </row>
    <row r="146" spans="1:29" x14ac:dyDescent="0.35">
      <c r="A146" s="7" t="s">
        <v>188</v>
      </c>
      <c r="B146" s="7" t="s">
        <v>191</v>
      </c>
      <c r="C146" s="1">
        <v>376.3</v>
      </c>
      <c r="D146" s="7">
        <v>4175884.43</v>
      </c>
      <c r="E146" s="22">
        <v>-586483.93307872175</v>
      </c>
      <c r="F146" s="7">
        <f t="shared" si="19"/>
        <v>3589400.4969212785</v>
      </c>
      <c r="G146" s="7">
        <v>1053133.8389999999</v>
      </c>
      <c r="H146" s="7">
        <v>150529.21</v>
      </c>
      <c r="I146" s="7">
        <f t="shared" si="20"/>
        <v>2385737.4479212789</v>
      </c>
      <c r="J146" s="7">
        <v>0</v>
      </c>
      <c r="K146" s="14">
        <f t="shared" si="21"/>
        <v>9538.667278557743</v>
      </c>
      <c r="L146" s="1">
        <v>370.5</v>
      </c>
      <c r="M146" s="7">
        <v>4142254.05</v>
      </c>
      <c r="N146" s="22">
        <v>-528692.34482463729</v>
      </c>
      <c r="O146" s="7">
        <f t="shared" si="22"/>
        <v>3613561.7051753625</v>
      </c>
      <c r="P146" s="7">
        <v>1189285.848</v>
      </c>
      <c r="Q146" s="7">
        <v>146086.69</v>
      </c>
      <c r="R146" s="7">
        <f t="shared" si="23"/>
        <v>2278189.1671753624</v>
      </c>
      <c r="S146" s="7">
        <v>0</v>
      </c>
      <c r="T146" s="14">
        <f t="shared" si="24"/>
        <v>9753.2029829294534</v>
      </c>
      <c r="U146" s="1">
        <f t="shared" si="18"/>
        <v>-5.8000000000000114</v>
      </c>
      <c r="V146" s="7">
        <f t="shared" si="18"/>
        <v>-33630.380000000354</v>
      </c>
      <c r="W146" s="7">
        <f t="shared" si="18"/>
        <v>57791.588254084461</v>
      </c>
      <c r="X146" s="7">
        <f t="shared" si="18"/>
        <v>24161.208254083991</v>
      </c>
      <c r="Y146" s="7">
        <f t="shared" si="18"/>
        <v>136152.00900000008</v>
      </c>
      <c r="Z146" s="7">
        <f t="shared" si="18"/>
        <v>-4442.5199999999895</v>
      </c>
      <c r="AA146" s="7">
        <f t="shared" si="18"/>
        <v>-107548.28074591653</v>
      </c>
      <c r="AB146" s="7">
        <f t="shared" si="18"/>
        <v>0</v>
      </c>
      <c r="AC146" s="14">
        <f t="shared" si="18"/>
        <v>214.53570437171038</v>
      </c>
    </row>
    <row r="147" spans="1:29" x14ac:dyDescent="0.35">
      <c r="A147" s="7" t="s">
        <v>192</v>
      </c>
      <c r="B147" s="7" t="s">
        <v>193</v>
      </c>
      <c r="C147" s="1">
        <v>400.7</v>
      </c>
      <c r="D147" s="7">
        <v>4710405.67</v>
      </c>
      <c r="E147" s="22">
        <v>-661555.00470541313</v>
      </c>
      <c r="F147" s="7">
        <f t="shared" si="19"/>
        <v>4048850.6652945867</v>
      </c>
      <c r="G147" s="7">
        <v>2609958.975786</v>
      </c>
      <c r="H147" s="7">
        <v>144496.54</v>
      </c>
      <c r="I147" s="7">
        <f t="shared" si="20"/>
        <v>1294395.1495085866</v>
      </c>
      <c r="J147" s="7">
        <v>0</v>
      </c>
      <c r="K147" s="14">
        <f t="shared" si="21"/>
        <v>10104.443886435205</v>
      </c>
      <c r="L147" s="1">
        <v>394.5</v>
      </c>
      <c r="M147" s="7">
        <v>4633723.1500000004</v>
      </c>
      <c r="N147" s="22">
        <v>-591420.49904971535</v>
      </c>
      <c r="O147" s="7">
        <f t="shared" si="22"/>
        <v>4042302.6509502851</v>
      </c>
      <c r="P147" s="7">
        <v>2626282.3151099999</v>
      </c>
      <c r="Q147" s="7">
        <v>137458.21</v>
      </c>
      <c r="R147" s="7">
        <f t="shared" si="23"/>
        <v>1278562.1258402853</v>
      </c>
      <c r="S147" s="7">
        <v>0</v>
      </c>
      <c r="T147" s="14">
        <f t="shared" si="24"/>
        <v>10246.648037896794</v>
      </c>
      <c r="U147" s="1">
        <f t="shared" si="18"/>
        <v>-6.1999999999999886</v>
      </c>
      <c r="V147" s="7">
        <f t="shared" si="18"/>
        <v>-76682.519999999553</v>
      </c>
      <c r="W147" s="7">
        <f t="shared" si="18"/>
        <v>70134.50565569778</v>
      </c>
      <c r="X147" s="7">
        <f t="shared" si="18"/>
        <v>-6548.0143443015404</v>
      </c>
      <c r="Y147" s="7">
        <f t="shared" si="18"/>
        <v>16323.339323999826</v>
      </c>
      <c r="Z147" s="7">
        <f t="shared" si="18"/>
        <v>-7038.3300000000163</v>
      </c>
      <c r="AA147" s="7">
        <f t="shared" si="18"/>
        <v>-15833.023668301292</v>
      </c>
      <c r="AB147" s="7">
        <f t="shared" si="18"/>
        <v>0</v>
      </c>
      <c r="AC147" s="14">
        <f t="shared" si="18"/>
        <v>142.20415146158848</v>
      </c>
    </row>
    <row r="148" spans="1:29" x14ac:dyDescent="0.35">
      <c r="A148" s="7" t="s">
        <v>192</v>
      </c>
      <c r="B148" s="7" t="s">
        <v>194</v>
      </c>
      <c r="C148" s="1">
        <v>2776.4</v>
      </c>
      <c r="D148" s="7">
        <v>25838995.129999999</v>
      </c>
      <c r="E148" s="22">
        <v>-3628969.0829983857</v>
      </c>
      <c r="F148" s="7">
        <f t="shared" si="19"/>
        <v>22210026.047001615</v>
      </c>
      <c r="G148" s="7">
        <v>9263770.4870489985</v>
      </c>
      <c r="H148" s="7">
        <v>732355.82</v>
      </c>
      <c r="I148" s="7">
        <f t="shared" si="20"/>
        <v>12213899.739952616</v>
      </c>
      <c r="J148" s="7">
        <v>0</v>
      </c>
      <c r="K148" s="14">
        <f t="shared" si="21"/>
        <v>7999.5771671955099</v>
      </c>
      <c r="L148" s="1">
        <v>2774.5</v>
      </c>
      <c r="M148" s="7">
        <v>25786600.809999999</v>
      </c>
      <c r="N148" s="22">
        <v>-3291246.3317636903</v>
      </c>
      <c r="O148" s="7">
        <f t="shared" si="22"/>
        <v>22495354.47823631</v>
      </c>
      <c r="P148" s="7">
        <v>9195252.7733429987</v>
      </c>
      <c r="Q148" s="7">
        <v>731571.43</v>
      </c>
      <c r="R148" s="7">
        <f t="shared" si="23"/>
        <v>12568530.274893312</v>
      </c>
      <c r="S148" s="7">
        <v>0</v>
      </c>
      <c r="T148" s="14">
        <f t="shared" si="24"/>
        <v>8107.8949281803243</v>
      </c>
      <c r="U148" s="1">
        <f t="shared" si="18"/>
        <v>-1.9000000000000909</v>
      </c>
      <c r="V148" s="7">
        <f t="shared" si="18"/>
        <v>-52394.320000000298</v>
      </c>
      <c r="W148" s="7">
        <f t="shared" si="18"/>
        <v>337722.75123469532</v>
      </c>
      <c r="X148" s="7">
        <f t="shared" si="18"/>
        <v>285328.43123469502</v>
      </c>
      <c r="Y148" s="7">
        <f t="shared" si="18"/>
        <v>-68517.713705999777</v>
      </c>
      <c r="Z148" s="7">
        <f t="shared" si="18"/>
        <v>-784.38999999989755</v>
      </c>
      <c r="AA148" s="7">
        <f t="shared" si="18"/>
        <v>354630.53494069539</v>
      </c>
      <c r="AB148" s="7">
        <f t="shared" si="18"/>
        <v>0</v>
      </c>
      <c r="AC148" s="14">
        <f t="shared" si="18"/>
        <v>108.31776098481441</v>
      </c>
    </row>
    <row r="149" spans="1:29" x14ac:dyDescent="0.35">
      <c r="A149" s="7" t="s">
        <v>192</v>
      </c>
      <c r="B149" s="7" t="s">
        <v>195</v>
      </c>
      <c r="C149" s="1">
        <v>319.39999999999998</v>
      </c>
      <c r="D149" s="7">
        <v>4183249.42</v>
      </c>
      <c r="E149" s="22">
        <v>-587518.31235206896</v>
      </c>
      <c r="F149" s="7">
        <f t="shared" si="19"/>
        <v>3595731.1076479312</v>
      </c>
      <c r="G149" s="7">
        <v>1871939.539572</v>
      </c>
      <c r="H149" s="7">
        <v>118699.25</v>
      </c>
      <c r="I149" s="7">
        <f t="shared" si="20"/>
        <v>1605092.3180759312</v>
      </c>
      <c r="J149" s="7">
        <v>0</v>
      </c>
      <c r="K149" s="14">
        <f t="shared" si="21"/>
        <v>11257.768026449379</v>
      </c>
      <c r="L149" s="1">
        <v>315.3</v>
      </c>
      <c r="M149" s="7">
        <v>4065453.55</v>
      </c>
      <c r="N149" s="22">
        <v>-518889.99182103417</v>
      </c>
      <c r="O149" s="7">
        <f t="shared" si="22"/>
        <v>3546563.5581789655</v>
      </c>
      <c r="P149" s="7">
        <v>1900515.606465</v>
      </c>
      <c r="Q149" s="7">
        <v>129715.09</v>
      </c>
      <c r="R149" s="7">
        <f t="shared" si="23"/>
        <v>1516332.8617139654</v>
      </c>
      <c r="S149" s="7">
        <v>0</v>
      </c>
      <c r="T149" s="14">
        <f t="shared" si="24"/>
        <v>11248.219340878419</v>
      </c>
      <c r="U149" s="1">
        <f t="shared" si="18"/>
        <v>-4.0999999999999659</v>
      </c>
      <c r="V149" s="7">
        <f t="shared" si="18"/>
        <v>-117795.87000000011</v>
      </c>
      <c r="W149" s="7">
        <f t="shared" si="18"/>
        <v>68628.320531034784</v>
      </c>
      <c r="X149" s="7">
        <f t="shared" si="18"/>
        <v>-49167.549468965735</v>
      </c>
      <c r="Y149" s="7">
        <f t="shared" si="18"/>
        <v>28576.066892999923</v>
      </c>
      <c r="Z149" s="7">
        <f t="shared" si="18"/>
        <v>11015.839999999997</v>
      </c>
      <c r="AA149" s="7">
        <f t="shared" si="18"/>
        <v>-88759.456361965742</v>
      </c>
      <c r="AB149" s="7">
        <f t="shared" si="18"/>
        <v>0</v>
      </c>
      <c r="AC149" s="14">
        <f t="shared" si="18"/>
        <v>-9.5486855709605152</v>
      </c>
    </row>
    <row r="150" spans="1:29" x14ac:dyDescent="0.35">
      <c r="A150" s="7" t="s">
        <v>196</v>
      </c>
      <c r="B150" s="7" t="s">
        <v>197</v>
      </c>
      <c r="C150" s="1">
        <v>162.19999999999999</v>
      </c>
      <c r="D150" s="7">
        <v>2572525.73</v>
      </c>
      <c r="E150" s="22">
        <v>-361299.51232309599</v>
      </c>
      <c r="F150" s="7">
        <f t="shared" si="19"/>
        <v>2211226.2176769041</v>
      </c>
      <c r="G150" s="7">
        <v>552490.36706800002</v>
      </c>
      <c r="H150" s="7">
        <v>85227.73</v>
      </c>
      <c r="I150" s="7">
        <f t="shared" si="20"/>
        <v>1573508.1206089039</v>
      </c>
      <c r="J150" s="7">
        <v>0</v>
      </c>
      <c r="K150" s="14">
        <f t="shared" si="21"/>
        <v>13632.714042397683</v>
      </c>
      <c r="L150" s="1">
        <v>152.30000000000001</v>
      </c>
      <c r="M150" s="7">
        <v>2465924.0299999998</v>
      </c>
      <c r="N150" s="22">
        <v>-314735.68299851601</v>
      </c>
      <c r="O150" s="7">
        <f t="shared" si="22"/>
        <v>2151188.3470014837</v>
      </c>
      <c r="P150" s="7">
        <v>548987.05688799999</v>
      </c>
      <c r="Q150" s="7">
        <v>85278.3</v>
      </c>
      <c r="R150" s="7">
        <f t="shared" si="23"/>
        <v>1516922.9901134835</v>
      </c>
      <c r="S150" s="7">
        <v>0</v>
      </c>
      <c r="T150" s="14">
        <f t="shared" si="24"/>
        <v>14124.677261992669</v>
      </c>
      <c r="U150" s="1">
        <f t="shared" si="18"/>
        <v>-9.8999999999999773</v>
      </c>
      <c r="V150" s="7">
        <f t="shared" si="18"/>
        <v>-106601.70000000019</v>
      </c>
      <c r="W150" s="7">
        <f t="shared" si="18"/>
        <v>46563.829324579972</v>
      </c>
      <c r="X150" s="7">
        <f t="shared" si="18"/>
        <v>-60037.870675420389</v>
      </c>
      <c r="Y150" s="7">
        <f t="shared" si="18"/>
        <v>-3503.3101800000295</v>
      </c>
      <c r="Z150" s="7">
        <f t="shared" si="18"/>
        <v>50.570000000006985</v>
      </c>
      <c r="AA150" s="7">
        <f t="shared" si="18"/>
        <v>-56585.130495420424</v>
      </c>
      <c r="AB150" s="7">
        <f t="shared" si="18"/>
        <v>0</v>
      </c>
      <c r="AC150" s="14">
        <f t="shared" si="18"/>
        <v>491.96321959498528</v>
      </c>
    </row>
    <row r="151" spans="1:29" x14ac:dyDescent="0.35">
      <c r="A151" s="7" t="s">
        <v>196</v>
      </c>
      <c r="B151" s="7" t="s">
        <v>151</v>
      </c>
      <c r="C151" s="1">
        <v>230</v>
      </c>
      <c r="D151" s="7">
        <v>3725610.2</v>
      </c>
      <c r="E151" s="22">
        <v>-523244.96997973748</v>
      </c>
      <c r="F151" s="7">
        <f t="shared" si="19"/>
        <v>3202365.2300202628</v>
      </c>
      <c r="G151" s="7">
        <v>630822.49199999997</v>
      </c>
      <c r="H151" s="7">
        <v>96188.65</v>
      </c>
      <c r="I151" s="7">
        <f t="shared" si="20"/>
        <v>2475354.0880202628</v>
      </c>
      <c r="J151" s="7">
        <v>0</v>
      </c>
      <c r="K151" s="14">
        <f t="shared" si="21"/>
        <v>13923.327087044621</v>
      </c>
      <c r="L151" s="1">
        <v>224</v>
      </c>
      <c r="M151" s="7">
        <v>3588103.27</v>
      </c>
      <c r="N151" s="22">
        <v>-457963.87869769806</v>
      </c>
      <c r="O151" s="7">
        <f t="shared" si="22"/>
        <v>3130139.391302302</v>
      </c>
      <c r="P151" s="7">
        <v>649951.58699999994</v>
      </c>
      <c r="Q151" s="7">
        <v>148582.39000000001</v>
      </c>
      <c r="R151" s="7">
        <f t="shared" si="23"/>
        <v>2331605.4143023021</v>
      </c>
      <c r="S151" s="7">
        <v>0</v>
      </c>
      <c r="T151" s="14">
        <f t="shared" si="24"/>
        <v>13973.836568313849</v>
      </c>
      <c r="U151" s="1">
        <f t="shared" si="18"/>
        <v>-6</v>
      </c>
      <c r="V151" s="7">
        <f t="shared" si="18"/>
        <v>-137506.93000000017</v>
      </c>
      <c r="W151" s="7">
        <f t="shared" si="18"/>
        <v>65281.091282039415</v>
      </c>
      <c r="X151" s="7">
        <f t="shared" si="18"/>
        <v>-72225.838717960753</v>
      </c>
      <c r="Y151" s="7">
        <f t="shared" si="18"/>
        <v>19129.094999999972</v>
      </c>
      <c r="Z151" s="7">
        <f t="shared" si="18"/>
        <v>52393.74000000002</v>
      </c>
      <c r="AA151" s="7">
        <f t="shared" si="18"/>
        <v>-143748.67371796072</v>
      </c>
      <c r="AB151" s="7">
        <f t="shared" si="18"/>
        <v>0</v>
      </c>
      <c r="AC151" s="14">
        <f t="shared" si="18"/>
        <v>50.509481269227763</v>
      </c>
    </row>
    <row r="152" spans="1:29" x14ac:dyDescent="0.35">
      <c r="A152" s="7" t="s">
        <v>196</v>
      </c>
      <c r="B152" s="7" t="s">
        <v>198</v>
      </c>
      <c r="C152" s="1">
        <v>634.70000000000005</v>
      </c>
      <c r="D152" s="7">
        <v>6709578.4800000004</v>
      </c>
      <c r="E152" s="22">
        <v>-942329.71295394585</v>
      </c>
      <c r="F152" s="7">
        <f t="shared" si="19"/>
        <v>5767248.7670460548</v>
      </c>
      <c r="G152" s="7">
        <v>961373.04299999995</v>
      </c>
      <c r="H152" s="7">
        <v>98261.1</v>
      </c>
      <c r="I152" s="7">
        <f t="shared" si="20"/>
        <v>4707614.6240460556</v>
      </c>
      <c r="J152" s="7">
        <v>0</v>
      </c>
      <c r="K152" s="14">
        <f t="shared" si="21"/>
        <v>9086.5743926989981</v>
      </c>
      <c r="L152" s="1">
        <v>624</v>
      </c>
      <c r="M152" s="7">
        <v>6651736.1100000003</v>
      </c>
      <c r="N152" s="22">
        <v>-848987.51228225883</v>
      </c>
      <c r="O152" s="7">
        <f t="shared" si="22"/>
        <v>5802748.5977177415</v>
      </c>
      <c r="P152" s="7">
        <v>980442.576</v>
      </c>
      <c r="Q152" s="7">
        <v>147558.32</v>
      </c>
      <c r="R152" s="7">
        <f t="shared" si="23"/>
        <v>4674747.7017177409</v>
      </c>
      <c r="S152" s="7">
        <v>0</v>
      </c>
      <c r="T152" s="14">
        <f t="shared" si="24"/>
        <v>9299.2765989066374</v>
      </c>
      <c r="U152" s="1">
        <f t="shared" si="18"/>
        <v>-10.700000000000045</v>
      </c>
      <c r="V152" s="7">
        <f t="shared" si="18"/>
        <v>-57842.370000000112</v>
      </c>
      <c r="W152" s="7">
        <f t="shared" si="18"/>
        <v>93342.200671687024</v>
      </c>
      <c r="X152" s="7">
        <f t="shared" si="18"/>
        <v>35499.830671686679</v>
      </c>
      <c r="Y152" s="7">
        <f t="shared" si="18"/>
        <v>19069.533000000054</v>
      </c>
      <c r="Z152" s="7">
        <f t="shared" si="18"/>
        <v>49297.22</v>
      </c>
      <c r="AA152" s="7">
        <f t="shared" si="18"/>
        <v>-32866.922328314744</v>
      </c>
      <c r="AB152" s="7">
        <f t="shared" si="18"/>
        <v>0</v>
      </c>
      <c r="AC152" s="14">
        <f t="shared" si="18"/>
        <v>212.70220620763939</v>
      </c>
    </row>
    <row r="153" spans="1:29" x14ac:dyDescent="0.35">
      <c r="A153" s="7" t="s">
        <v>199</v>
      </c>
      <c r="B153" s="7" t="s">
        <v>200</v>
      </c>
      <c r="C153" s="1">
        <v>81.599999999999994</v>
      </c>
      <c r="D153" s="7">
        <v>1597643.11</v>
      </c>
      <c r="E153" s="22">
        <v>-224381.69219374706</v>
      </c>
      <c r="F153" s="7">
        <f t="shared" si="19"/>
        <v>1373261.4178062531</v>
      </c>
      <c r="G153" s="7">
        <v>510193.77449999994</v>
      </c>
      <c r="H153" s="7">
        <v>39573.06</v>
      </c>
      <c r="I153" s="7">
        <f t="shared" si="20"/>
        <v>823494.58330625319</v>
      </c>
      <c r="J153" s="7">
        <v>0</v>
      </c>
      <c r="K153" s="14">
        <f t="shared" si="21"/>
        <v>16829.184041743298</v>
      </c>
      <c r="L153" s="1">
        <v>83</v>
      </c>
      <c r="M153" s="7">
        <v>1605213.54</v>
      </c>
      <c r="N153" s="22">
        <v>-204879.78288218626</v>
      </c>
      <c r="O153" s="7">
        <f t="shared" si="22"/>
        <v>1400333.7571178137</v>
      </c>
      <c r="P153" s="7">
        <v>505261.30082999996</v>
      </c>
      <c r="Q153" s="7">
        <v>46972</v>
      </c>
      <c r="R153" s="7">
        <f t="shared" si="23"/>
        <v>848100.45628781372</v>
      </c>
      <c r="S153" s="7">
        <v>0</v>
      </c>
      <c r="T153" s="14">
        <f t="shared" si="24"/>
        <v>16871.491049612214</v>
      </c>
      <c r="U153" s="1">
        <f t="shared" si="18"/>
        <v>1.4000000000000057</v>
      </c>
      <c r="V153" s="7">
        <f t="shared" si="18"/>
        <v>7570.4299999999348</v>
      </c>
      <c r="W153" s="7">
        <f t="shared" si="18"/>
        <v>19501.909311560798</v>
      </c>
      <c r="X153" s="7">
        <f t="shared" si="18"/>
        <v>27072.339311560616</v>
      </c>
      <c r="Y153" s="7">
        <f t="shared" si="18"/>
        <v>-4932.4736699999776</v>
      </c>
      <c r="Z153" s="7">
        <f t="shared" si="18"/>
        <v>7398.9400000000023</v>
      </c>
      <c r="AA153" s="7">
        <f t="shared" si="18"/>
        <v>24605.872981560533</v>
      </c>
      <c r="AB153" s="7">
        <f t="shared" si="18"/>
        <v>0</v>
      </c>
      <c r="AC153" s="14">
        <f t="shared" si="18"/>
        <v>42.307007868916116</v>
      </c>
    </row>
    <row r="154" spans="1:29" x14ac:dyDescent="0.35">
      <c r="A154" s="7" t="s">
        <v>201</v>
      </c>
      <c r="B154" s="7" t="s">
        <v>202</v>
      </c>
      <c r="C154" s="1">
        <v>912.6</v>
      </c>
      <c r="D154" s="7">
        <v>11359603.27</v>
      </c>
      <c r="E154" s="22">
        <v>-1595404.4983001382</v>
      </c>
      <c r="F154" s="7">
        <f t="shared" si="19"/>
        <v>9764198.7716998607</v>
      </c>
      <c r="G154" s="7">
        <v>5140983.2677380005</v>
      </c>
      <c r="H154" s="7">
        <v>234272.56</v>
      </c>
      <c r="I154" s="7">
        <f t="shared" si="20"/>
        <v>4388942.9439618606</v>
      </c>
      <c r="J154" s="7">
        <v>0</v>
      </c>
      <c r="K154" s="14">
        <f t="shared" si="21"/>
        <v>10699.3192764627</v>
      </c>
      <c r="L154" s="1">
        <v>907.8</v>
      </c>
      <c r="M154" s="7">
        <v>11222355.869999999</v>
      </c>
      <c r="N154" s="22">
        <v>-1432353.8749070284</v>
      </c>
      <c r="O154" s="7">
        <f t="shared" si="22"/>
        <v>9790001.9950929713</v>
      </c>
      <c r="P154" s="7">
        <v>5041713.8498299997</v>
      </c>
      <c r="Q154" s="7">
        <v>178958.26</v>
      </c>
      <c r="R154" s="7">
        <f t="shared" si="23"/>
        <v>4569329.8852629717</v>
      </c>
      <c r="S154" s="7">
        <v>0</v>
      </c>
      <c r="T154" s="14">
        <f t="shared" si="24"/>
        <v>10784.315923213231</v>
      </c>
      <c r="U154" s="1">
        <f t="shared" si="18"/>
        <v>-4.8000000000000682</v>
      </c>
      <c r="V154" s="7">
        <f t="shared" si="18"/>
        <v>-137247.40000000037</v>
      </c>
      <c r="W154" s="7">
        <f t="shared" si="18"/>
        <v>163050.62339310977</v>
      </c>
      <c r="X154" s="7">
        <f t="shared" ref="X154:AC181" si="25">O154-F154</f>
        <v>25803.223393110558</v>
      </c>
      <c r="Y154" s="7">
        <f t="shared" si="25"/>
        <v>-99269.41790800076</v>
      </c>
      <c r="Z154" s="7">
        <f t="shared" si="25"/>
        <v>-55314.299999999988</v>
      </c>
      <c r="AA154" s="7">
        <f t="shared" si="25"/>
        <v>180386.94130111113</v>
      </c>
      <c r="AB154" s="7">
        <f t="shared" si="25"/>
        <v>0</v>
      </c>
      <c r="AC154" s="14">
        <f t="shared" si="25"/>
        <v>84.996646750530999</v>
      </c>
    </row>
    <row r="155" spans="1:29" x14ac:dyDescent="0.35">
      <c r="A155" s="7" t="s">
        <v>201</v>
      </c>
      <c r="B155" s="7" t="s">
        <v>203</v>
      </c>
      <c r="C155" s="1">
        <v>206.6</v>
      </c>
      <c r="D155" s="7">
        <v>3250400.7</v>
      </c>
      <c r="E155" s="22">
        <v>-456503.96187277394</v>
      </c>
      <c r="F155" s="7">
        <f t="shared" si="19"/>
        <v>2793896.738127226</v>
      </c>
      <c r="G155" s="7">
        <v>175260.84686000002</v>
      </c>
      <c r="H155" s="7">
        <v>11413.13</v>
      </c>
      <c r="I155" s="7">
        <f t="shared" si="20"/>
        <v>2607222.7612672262</v>
      </c>
      <c r="J155" s="7">
        <v>0</v>
      </c>
      <c r="K155" s="14">
        <f t="shared" si="21"/>
        <v>13523.217512716486</v>
      </c>
      <c r="L155" s="1">
        <v>201.6</v>
      </c>
      <c r="M155" s="7">
        <v>3164375.01</v>
      </c>
      <c r="N155" s="22">
        <v>-403881.75706929056</v>
      </c>
      <c r="O155" s="7">
        <f t="shared" si="22"/>
        <v>2760493.2529307092</v>
      </c>
      <c r="P155" s="7">
        <v>184195.04046000002</v>
      </c>
      <c r="Q155" s="7">
        <v>10362.02</v>
      </c>
      <c r="R155" s="7">
        <f t="shared" si="23"/>
        <v>2565936.1924707093</v>
      </c>
      <c r="S155" s="7">
        <v>0</v>
      </c>
      <c r="T155" s="14">
        <f t="shared" si="24"/>
        <v>13692.92288160074</v>
      </c>
      <c r="U155" s="1">
        <f t="shared" ref="U155:W181" si="26">L155-C155</f>
        <v>-5</v>
      </c>
      <c r="V155" s="7">
        <f t="shared" si="26"/>
        <v>-86025.69000000041</v>
      </c>
      <c r="W155" s="7">
        <f t="shared" si="26"/>
        <v>52622.204803483386</v>
      </c>
      <c r="X155" s="7">
        <f t="shared" si="25"/>
        <v>-33403.485196516849</v>
      </c>
      <c r="Y155" s="7">
        <f t="shared" si="25"/>
        <v>8934.1935999999987</v>
      </c>
      <c r="Z155" s="7">
        <f t="shared" si="25"/>
        <v>-1051.1099999999988</v>
      </c>
      <c r="AA155" s="7">
        <f t="shared" si="25"/>
        <v>-41286.568796516862</v>
      </c>
      <c r="AB155" s="7">
        <f t="shared" si="25"/>
        <v>0</v>
      </c>
      <c r="AC155" s="14">
        <f t="shared" si="25"/>
        <v>169.7053688842534</v>
      </c>
    </row>
    <row r="156" spans="1:29" x14ac:dyDescent="0.35">
      <c r="A156" s="7" t="s">
        <v>204</v>
      </c>
      <c r="B156" s="7" t="s">
        <v>205</v>
      </c>
      <c r="C156" s="1">
        <v>827.8</v>
      </c>
      <c r="D156" s="7">
        <v>7686187.2400000002</v>
      </c>
      <c r="E156" s="22">
        <v>-1079489.9615779561</v>
      </c>
      <c r="F156" s="7">
        <f t="shared" si="19"/>
        <v>6606697.2784220446</v>
      </c>
      <c r="G156" s="7">
        <v>898759.63800000004</v>
      </c>
      <c r="H156" s="7">
        <v>111772.45</v>
      </c>
      <c r="I156" s="7">
        <f t="shared" si="20"/>
        <v>5596165.1904220441</v>
      </c>
      <c r="J156" s="7">
        <v>0</v>
      </c>
      <c r="K156" s="14">
        <f t="shared" si="21"/>
        <v>7981.0307784755314</v>
      </c>
      <c r="L156" s="1">
        <v>1032.2</v>
      </c>
      <c r="M156" s="7">
        <v>9334691.9299999997</v>
      </c>
      <c r="N156" s="22">
        <v>-1191423.8250759435</v>
      </c>
      <c r="O156" s="7">
        <f t="shared" si="22"/>
        <v>8143268.1049240567</v>
      </c>
      <c r="P156" s="7">
        <v>913998.30299999996</v>
      </c>
      <c r="Q156" s="7">
        <v>120327.37</v>
      </c>
      <c r="R156" s="7">
        <f t="shared" si="23"/>
        <v>7108942.4319240563</v>
      </c>
      <c r="S156" s="7">
        <v>0</v>
      </c>
      <c r="T156" s="14">
        <f t="shared" si="24"/>
        <v>7889.234746099648</v>
      </c>
      <c r="U156" s="1">
        <f t="shared" si="26"/>
        <v>204.40000000000009</v>
      </c>
      <c r="V156" s="7">
        <f t="shared" si="26"/>
        <v>1648504.6899999995</v>
      </c>
      <c r="W156" s="7">
        <f t="shared" si="26"/>
        <v>-111933.86349798739</v>
      </c>
      <c r="X156" s="7">
        <f t="shared" si="25"/>
        <v>1536570.8265020121</v>
      </c>
      <c r="Y156" s="7">
        <f t="shared" si="25"/>
        <v>15238.664999999921</v>
      </c>
      <c r="Z156" s="7">
        <f t="shared" si="25"/>
        <v>8554.9199999999983</v>
      </c>
      <c r="AA156" s="7">
        <f t="shared" si="25"/>
        <v>1512777.2415020121</v>
      </c>
      <c r="AB156" s="7">
        <f t="shared" si="25"/>
        <v>0</v>
      </c>
      <c r="AC156" s="14">
        <f t="shared" si="25"/>
        <v>-91.796032375883442</v>
      </c>
    </row>
    <row r="157" spans="1:29" x14ac:dyDescent="0.35">
      <c r="A157" s="7" t="s">
        <v>204</v>
      </c>
      <c r="B157" s="7" t="s">
        <v>206</v>
      </c>
      <c r="C157" s="1">
        <v>148</v>
      </c>
      <c r="D157" s="7">
        <v>2421517.4</v>
      </c>
      <c r="E157" s="22">
        <v>-340091.08072240406</v>
      </c>
      <c r="F157" s="7">
        <f t="shared" si="19"/>
        <v>2081426.3192775957</v>
      </c>
      <c r="G157" s="7">
        <v>583987.04994399997</v>
      </c>
      <c r="H157" s="7">
        <v>90964.15</v>
      </c>
      <c r="I157" s="7">
        <f t="shared" si="20"/>
        <v>1406475.119333596</v>
      </c>
      <c r="J157" s="7">
        <v>0</v>
      </c>
      <c r="K157" s="14">
        <f t="shared" si="21"/>
        <v>14063.691346470241</v>
      </c>
      <c r="L157" s="1">
        <v>141.30000000000001</v>
      </c>
      <c r="M157" s="7">
        <v>2298127.4700000002</v>
      </c>
      <c r="N157" s="22">
        <v>-293319.14125841978</v>
      </c>
      <c r="O157" s="7">
        <f t="shared" si="22"/>
        <v>2004808.3287415805</v>
      </c>
      <c r="P157" s="7">
        <v>601669.43585000001</v>
      </c>
      <c r="Q157" s="7">
        <v>89393.94</v>
      </c>
      <c r="R157" s="7">
        <f t="shared" si="23"/>
        <v>1313744.9528915805</v>
      </c>
      <c r="S157" s="7">
        <v>0</v>
      </c>
      <c r="T157" s="14">
        <f t="shared" si="24"/>
        <v>14188.310889890872</v>
      </c>
      <c r="U157" s="1">
        <f t="shared" si="26"/>
        <v>-6.6999999999999886</v>
      </c>
      <c r="V157" s="7">
        <f t="shared" si="26"/>
        <v>-123389.9299999997</v>
      </c>
      <c r="W157" s="7">
        <f t="shared" si="26"/>
        <v>46771.939463984279</v>
      </c>
      <c r="X157" s="7">
        <f t="shared" si="25"/>
        <v>-76617.990536015248</v>
      </c>
      <c r="Y157" s="7">
        <f t="shared" si="25"/>
        <v>17682.38590600004</v>
      </c>
      <c r="Z157" s="7">
        <f t="shared" si="25"/>
        <v>-1570.2099999999919</v>
      </c>
      <c r="AA157" s="7">
        <f t="shared" si="25"/>
        <v>-92730.166442015441</v>
      </c>
      <c r="AB157" s="7">
        <f t="shared" si="25"/>
        <v>0</v>
      </c>
      <c r="AC157" s="14">
        <f t="shared" si="25"/>
        <v>124.61954342063109</v>
      </c>
    </row>
    <row r="158" spans="1:29" x14ac:dyDescent="0.35">
      <c r="A158" s="7" t="s">
        <v>207</v>
      </c>
      <c r="B158" s="7" t="s">
        <v>207</v>
      </c>
      <c r="C158" s="1">
        <v>3519.6</v>
      </c>
      <c r="D158" s="7">
        <v>34143166.659999996</v>
      </c>
      <c r="E158" s="22">
        <v>-4795252.1211222988</v>
      </c>
      <c r="F158" s="7">
        <f t="shared" si="19"/>
        <v>29347914.538877696</v>
      </c>
      <c r="G158" s="7">
        <v>24428024.822354</v>
      </c>
      <c r="H158" s="7">
        <v>1488953.61</v>
      </c>
      <c r="I158" s="7">
        <f t="shared" si="20"/>
        <v>3430936.1065236954</v>
      </c>
      <c r="J158" s="7">
        <v>0</v>
      </c>
      <c r="K158" s="14">
        <f t="shared" si="21"/>
        <v>8338.4232693708655</v>
      </c>
      <c r="L158" s="1">
        <v>3466.4</v>
      </c>
      <c r="M158" s="7">
        <v>33541795</v>
      </c>
      <c r="N158" s="22">
        <v>-4281072.5837004837</v>
      </c>
      <c r="O158" s="7">
        <f t="shared" si="22"/>
        <v>29260722.416299514</v>
      </c>
      <c r="P158" s="7">
        <v>23993444.849300001</v>
      </c>
      <c r="Q158" s="7">
        <v>1327724.45</v>
      </c>
      <c r="R158" s="7">
        <f t="shared" si="23"/>
        <v>3939553.1169995135</v>
      </c>
      <c r="S158" s="7">
        <v>0</v>
      </c>
      <c r="T158" s="14">
        <f t="shared" si="24"/>
        <v>8441.2423310349386</v>
      </c>
      <c r="U158" s="1">
        <f t="shared" si="26"/>
        <v>-53.199999999999818</v>
      </c>
      <c r="V158" s="7">
        <f t="shared" si="26"/>
        <v>-601371.65999999642</v>
      </c>
      <c r="W158" s="7">
        <f t="shared" si="26"/>
        <v>514179.5374218151</v>
      </c>
      <c r="X158" s="7">
        <f t="shared" si="25"/>
        <v>-87192.122578181326</v>
      </c>
      <c r="Y158" s="7">
        <f t="shared" si="25"/>
        <v>-434579.97305399925</v>
      </c>
      <c r="Z158" s="7">
        <f t="shared" si="25"/>
        <v>-161229.16000000015</v>
      </c>
      <c r="AA158" s="7">
        <f t="shared" si="25"/>
        <v>508617.01047581807</v>
      </c>
      <c r="AB158" s="7">
        <f t="shared" si="25"/>
        <v>0</v>
      </c>
      <c r="AC158" s="14">
        <f t="shared" si="25"/>
        <v>102.81906166407316</v>
      </c>
    </row>
    <row r="159" spans="1:29" x14ac:dyDescent="0.35">
      <c r="A159" s="7" t="s">
        <v>208</v>
      </c>
      <c r="B159" s="7" t="s">
        <v>209</v>
      </c>
      <c r="C159" s="1">
        <v>371.3</v>
      </c>
      <c r="D159" s="7">
        <v>4405203.5599999996</v>
      </c>
      <c r="E159" s="22">
        <v>-361.56846399867209</v>
      </c>
      <c r="F159" s="7">
        <f t="shared" si="19"/>
        <v>4404841.9915360007</v>
      </c>
      <c r="G159" s="7">
        <v>3992732.4015360009</v>
      </c>
      <c r="H159" s="7">
        <v>412109.59</v>
      </c>
      <c r="I159" s="7">
        <f t="shared" si="20"/>
        <v>0</v>
      </c>
      <c r="J159" s="7">
        <v>211.91780634454335</v>
      </c>
      <c r="K159" s="14">
        <f t="shared" si="21"/>
        <v>11863.296502924861</v>
      </c>
      <c r="L159" s="1">
        <v>347.3</v>
      </c>
      <c r="M159" s="7">
        <v>4115656.5</v>
      </c>
      <c r="N159" s="22">
        <v>-0.17</v>
      </c>
      <c r="O159" s="7">
        <f t="shared" si="22"/>
        <v>4115656.33</v>
      </c>
      <c r="P159" s="7">
        <v>3678459.7215999998</v>
      </c>
      <c r="Q159" s="7">
        <v>437196.61</v>
      </c>
      <c r="R159" s="7">
        <f t="shared" si="23"/>
        <v>-1.5999997267499566E-3</v>
      </c>
      <c r="S159" s="7">
        <v>157677.98044465724</v>
      </c>
      <c r="T159" s="14">
        <f t="shared" si="24"/>
        <v>11850.435732795853</v>
      </c>
      <c r="U159" s="1">
        <f t="shared" si="26"/>
        <v>-24</v>
      </c>
      <c r="V159" s="7">
        <f t="shared" si="26"/>
        <v>-289547.05999999959</v>
      </c>
      <c r="W159" s="7">
        <f t="shared" si="26"/>
        <v>361.39846399867207</v>
      </c>
      <c r="X159" s="7">
        <f t="shared" si="25"/>
        <v>-289185.66153600067</v>
      </c>
      <c r="Y159" s="7">
        <f t="shared" si="25"/>
        <v>-314272.67993600108</v>
      </c>
      <c r="Z159" s="7">
        <f t="shared" si="25"/>
        <v>25087.01999999996</v>
      </c>
      <c r="AA159" s="7">
        <f t="shared" si="25"/>
        <v>-1.5999997267499566E-3</v>
      </c>
      <c r="AB159" s="7">
        <f t="shared" si="25"/>
        <v>157466.06263831269</v>
      </c>
      <c r="AC159" s="14">
        <f t="shared" si="25"/>
        <v>-12.860770129007506</v>
      </c>
    </row>
    <row r="160" spans="1:29" x14ac:dyDescent="0.35">
      <c r="A160" s="7" t="s">
        <v>208</v>
      </c>
      <c r="B160" s="7" t="s">
        <v>210</v>
      </c>
      <c r="C160" s="1">
        <v>2273.8000000000002</v>
      </c>
      <c r="D160" s="7">
        <v>20517584.539999999</v>
      </c>
      <c r="E160" s="22">
        <v>-2881601.2224491509</v>
      </c>
      <c r="F160" s="7">
        <f t="shared" si="19"/>
        <v>17635983.317550849</v>
      </c>
      <c r="G160" s="7">
        <v>7060017.1851000004</v>
      </c>
      <c r="H160" s="7">
        <v>747462.45</v>
      </c>
      <c r="I160" s="7">
        <f t="shared" si="20"/>
        <v>9828503.6824508496</v>
      </c>
      <c r="J160" s="7">
        <v>0</v>
      </c>
      <c r="K160" s="14">
        <f t="shared" si="21"/>
        <v>7756.1717466579503</v>
      </c>
      <c r="L160" s="1">
        <v>2236.3000000000002</v>
      </c>
      <c r="M160" s="7">
        <v>20088977.809999999</v>
      </c>
      <c r="N160" s="22">
        <v>-2564036.0671502044</v>
      </c>
      <c r="O160" s="7">
        <f t="shared" si="22"/>
        <v>17524941.742849793</v>
      </c>
      <c r="P160" s="7">
        <v>6925695.0883999998</v>
      </c>
      <c r="Q160" s="7">
        <v>748237.09</v>
      </c>
      <c r="R160" s="7">
        <f t="shared" si="23"/>
        <v>9851009.5644497946</v>
      </c>
      <c r="S160" s="7">
        <v>0</v>
      </c>
      <c r="T160" s="14">
        <f t="shared" si="24"/>
        <v>7836.5790559628813</v>
      </c>
      <c r="U160" s="1">
        <f t="shared" si="26"/>
        <v>-37.5</v>
      </c>
      <c r="V160" s="7">
        <f t="shared" si="26"/>
        <v>-428606.73000000045</v>
      </c>
      <c r="W160" s="7">
        <f t="shared" si="26"/>
        <v>317565.15529894643</v>
      </c>
      <c r="X160" s="7">
        <f t="shared" si="25"/>
        <v>-111041.57470105588</v>
      </c>
      <c r="Y160" s="7">
        <f t="shared" si="25"/>
        <v>-134322.09670000058</v>
      </c>
      <c r="Z160" s="7">
        <f t="shared" si="25"/>
        <v>774.64000000001397</v>
      </c>
      <c r="AA160" s="7">
        <f t="shared" si="25"/>
        <v>22505.881998945028</v>
      </c>
      <c r="AB160" s="7">
        <f t="shared" si="25"/>
        <v>0</v>
      </c>
      <c r="AC160" s="14">
        <f t="shared" si="25"/>
        <v>80.407309304931005</v>
      </c>
    </row>
    <row r="161" spans="1:29" x14ac:dyDescent="0.35">
      <c r="A161" s="7" t="s">
        <v>211</v>
      </c>
      <c r="B161" s="7" t="s">
        <v>212</v>
      </c>
      <c r="C161" s="1">
        <v>383.6</v>
      </c>
      <c r="D161" s="7">
        <v>4368926.33</v>
      </c>
      <c r="E161" s="22">
        <v>-613595.78798247187</v>
      </c>
      <c r="F161" s="7">
        <f t="shared" si="19"/>
        <v>3755330.5420175283</v>
      </c>
      <c r="G161" s="7">
        <v>1049618.2828139998</v>
      </c>
      <c r="H161" s="7">
        <v>118979.03</v>
      </c>
      <c r="I161" s="7">
        <f t="shared" si="20"/>
        <v>2586733.2292035287</v>
      </c>
      <c r="J161" s="7">
        <v>0</v>
      </c>
      <c r="K161" s="14">
        <f t="shared" si="21"/>
        <v>9789.704228408571</v>
      </c>
      <c r="L161" s="1">
        <v>404.5</v>
      </c>
      <c r="M161" s="7">
        <v>4473809.7300000004</v>
      </c>
      <c r="N161" s="22">
        <v>-571010.11379371514</v>
      </c>
      <c r="O161" s="7">
        <f t="shared" si="22"/>
        <v>3902799.6162062855</v>
      </c>
      <c r="P161" s="7">
        <v>1054602.8772359998</v>
      </c>
      <c r="Q161" s="7">
        <v>130847.2</v>
      </c>
      <c r="R161" s="7">
        <f t="shared" si="23"/>
        <v>2717349.5389702856</v>
      </c>
      <c r="S161" s="7">
        <v>0</v>
      </c>
      <c r="T161" s="14">
        <f t="shared" si="24"/>
        <v>9648.453933760904</v>
      </c>
      <c r="U161" s="1">
        <f t="shared" si="26"/>
        <v>20.899999999999977</v>
      </c>
      <c r="V161" s="7">
        <f t="shared" si="26"/>
        <v>104883.40000000037</v>
      </c>
      <c r="W161" s="7">
        <f t="shared" si="26"/>
        <v>42585.674188756733</v>
      </c>
      <c r="X161" s="7">
        <f t="shared" si="25"/>
        <v>147469.07418875722</v>
      </c>
      <c r="Y161" s="7">
        <f t="shared" si="25"/>
        <v>4984.5944219999947</v>
      </c>
      <c r="Z161" s="7">
        <f t="shared" si="25"/>
        <v>11868.169999999998</v>
      </c>
      <c r="AA161" s="7">
        <f t="shared" si="25"/>
        <v>130616.30976675684</v>
      </c>
      <c r="AB161" s="7">
        <f t="shared" si="25"/>
        <v>0</v>
      </c>
      <c r="AC161" s="14">
        <f t="shared" si="25"/>
        <v>-141.25029464766703</v>
      </c>
    </row>
    <row r="162" spans="1:29" x14ac:dyDescent="0.35">
      <c r="A162" s="7" t="s">
        <v>211</v>
      </c>
      <c r="B162" s="7" t="s">
        <v>213</v>
      </c>
      <c r="C162" s="1">
        <v>106.3</v>
      </c>
      <c r="D162" s="7">
        <v>1906444.8</v>
      </c>
      <c r="E162" s="22">
        <v>-267751.48193013499</v>
      </c>
      <c r="F162" s="7">
        <f t="shared" si="19"/>
        <v>1638693.318069865</v>
      </c>
      <c r="G162" s="7">
        <v>487072.26860099996</v>
      </c>
      <c r="H162" s="7">
        <v>59994.75</v>
      </c>
      <c r="I162" s="7">
        <f t="shared" si="20"/>
        <v>1091626.2994688652</v>
      </c>
      <c r="J162" s="7">
        <v>0</v>
      </c>
      <c r="K162" s="14">
        <f t="shared" si="21"/>
        <v>15415.741468201928</v>
      </c>
      <c r="L162" s="1">
        <v>103</v>
      </c>
      <c r="M162" s="7">
        <v>1838739.82</v>
      </c>
      <c r="N162" s="22">
        <v>-234685.6699815965</v>
      </c>
      <c r="O162" s="7">
        <f t="shared" si="22"/>
        <v>1604054.1500184035</v>
      </c>
      <c r="P162" s="7">
        <v>458685.15404999995</v>
      </c>
      <c r="Q162" s="7">
        <v>62235.64</v>
      </c>
      <c r="R162" s="7">
        <f t="shared" si="23"/>
        <v>1083133.3559684036</v>
      </c>
      <c r="S162" s="7">
        <v>0</v>
      </c>
      <c r="T162" s="14">
        <f t="shared" si="24"/>
        <v>15573.341262314598</v>
      </c>
      <c r="U162" s="1">
        <f t="shared" si="26"/>
        <v>-3.2999999999999972</v>
      </c>
      <c r="V162" s="7">
        <f t="shared" si="26"/>
        <v>-67704.979999999981</v>
      </c>
      <c r="W162" s="7">
        <f t="shared" si="26"/>
        <v>33065.811948538496</v>
      </c>
      <c r="X162" s="7">
        <f t="shared" si="25"/>
        <v>-34639.168051461456</v>
      </c>
      <c r="Y162" s="7">
        <f t="shared" si="25"/>
        <v>-28387.114551000006</v>
      </c>
      <c r="Z162" s="7">
        <f t="shared" si="25"/>
        <v>2240.8899999999994</v>
      </c>
      <c r="AA162" s="7">
        <f t="shared" si="25"/>
        <v>-8492.9435004615225</v>
      </c>
      <c r="AB162" s="7">
        <f t="shared" si="25"/>
        <v>0</v>
      </c>
      <c r="AC162" s="14">
        <f t="shared" si="25"/>
        <v>157.59979411266977</v>
      </c>
    </row>
    <row r="163" spans="1:29" x14ac:dyDescent="0.35">
      <c r="A163" s="7" t="s">
        <v>211</v>
      </c>
      <c r="B163" s="7" t="s">
        <v>214</v>
      </c>
      <c r="C163" s="1">
        <v>222.4</v>
      </c>
      <c r="D163" s="7">
        <v>3217506.45</v>
      </c>
      <c r="E163" s="22">
        <v>-451884.11440355779</v>
      </c>
      <c r="F163" s="7">
        <f t="shared" si="19"/>
        <v>2765622.3355964422</v>
      </c>
      <c r="G163" s="7">
        <v>524985.30000000005</v>
      </c>
      <c r="H163" s="7">
        <v>59994.45</v>
      </c>
      <c r="I163" s="7">
        <f t="shared" si="20"/>
        <v>2180642.5855964422</v>
      </c>
      <c r="J163" s="7">
        <v>0</v>
      </c>
      <c r="K163" s="14">
        <f t="shared" si="21"/>
        <v>12435.352228401269</v>
      </c>
      <c r="L163" s="1">
        <v>224.7</v>
      </c>
      <c r="M163" s="7">
        <v>3208902.23</v>
      </c>
      <c r="N163" s="22">
        <v>-409564.94309944788</v>
      </c>
      <c r="O163" s="7">
        <f t="shared" si="22"/>
        <v>2799337.286900552</v>
      </c>
      <c r="P163" s="7">
        <v>533369.31299999997</v>
      </c>
      <c r="Q163" s="7">
        <v>64386.49</v>
      </c>
      <c r="R163" s="7">
        <f t="shared" si="23"/>
        <v>2201581.4839005517</v>
      </c>
      <c r="S163" s="7">
        <v>0</v>
      </c>
      <c r="T163" s="14">
        <f t="shared" si="24"/>
        <v>12458.10986604607</v>
      </c>
      <c r="U163" s="1">
        <f t="shared" si="26"/>
        <v>2.2999999999999829</v>
      </c>
      <c r="V163" s="7">
        <f t="shared" si="26"/>
        <v>-8604.2200000002049</v>
      </c>
      <c r="W163" s="7">
        <f t="shared" si="26"/>
        <v>42319.171304109914</v>
      </c>
      <c r="X163" s="7">
        <f t="shared" si="25"/>
        <v>33714.951304109767</v>
      </c>
      <c r="Y163" s="7">
        <f t="shared" si="25"/>
        <v>8384.012999999919</v>
      </c>
      <c r="Z163" s="7">
        <f t="shared" si="25"/>
        <v>4392.0400000000009</v>
      </c>
      <c r="AA163" s="7">
        <f t="shared" si="25"/>
        <v>20938.898304109462</v>
      </c>
      <c r="AB163" s="7">
        <f t="shared" si="25"/>
        <v>0</v>
      </c>
      <c r="AC163" s="14">
        <f t="shared" si="25"/>
        <v>22.757637644801434</v>
      </c>
    </row>
    <row r="164" spans="1:29" x14ac:dyDescent="0.35">
      <c r="A164" s="7" t="s">
        <v>211</v>
      </c>
      <c r="B164" s="7" t="s">
        <v>215</v>
      </c>
      <c r="C164" s="1">
        <v>127.5</v>
      </c>
      <c r="D164" s="7">
        <v>2237766.96</v>
      </c>
      <c r="E164" s="22">
        <v>-314284.16902198957</v>
      </c>
      <c r="F164" s="7">
        <f t="shared" si="19"/>
        <v>1923482.7909780103</v>
      </c>
      <c r="G164" s="7">
        <v>346252.58999999997</v>
      </c>
      <c r="H164" s="7">
        <v>39460.959999999999</v>
      </c>
      <c r="I164" s="7">
        <f t="shared" si="20"/>
        <v>1537769.2409780105</v>
      </c>
      <c r="J164" s="7">
        <v>0</v>
      </c>
      <c r="K164" s="14">
        <f t="shared" si="21"/>
        <v>15086.139537082434</v>
      </c>
      <c r="L164" s="1">
        <v>139</v>
      </c>
      <c r="M164" s="7">
        <v>2367149.6</v>
      </c>
      <c r="N164" s="22">
        <v>-302128.70998936007</v>
      </c>
      <c r="O164" s="7">
        <f t="shared" si="22"/>
        <v>2065020.89001064</v>
      </c>
      <c r="P164" s="7">
        <v>439016.32799999998</v>
      </c>
      <c r="Q164" s="7">
        <v>42990.5</v>
      </c>
      <c r="R164" s="7">
        <f t="shared" si="23"/>
        <v>1583014.06201064</v>
      </c>
      <c r="S164" s="7">
        <v>0</v>
      </c>
      <c r="T164" s="14">
        <f t="shared" si="24"/>
        <v>14856.26539576</v>
      </c>
      <c r="U164" s="1">
        <f t="shared" si="26"/>
        <v>11.5</v>
      </c>
      <c r="V164" s="7">
        <f t="shared" si="26"/>
        <v>129382.64000000013</v>
      </c>
      <c r="W164" s="7">
        <f t="shared" si="26"/>
        <v>12155.4590326295</v>
      </c>
      <c r="X164" s="7">
        <f t="shared" si="25"/>
        <v>141538.09903262975</v>
      </c>
      <c r="Y164" s="7">
        <f t="shared" si="25"/>
        <v>92763.738000000012</v>
      </c>
      <c r="Z164" s="7">
        <f t="shared" si="25"/>
        <v>3529.5400000000009</v>
      </c>
      <c r="AA164" s="7">
        <f t="shared" si="25"/>
        <v>45244.821032629581</v>
      </c>
      <c r="AB164" s="7">
        <f t="shared" si="25"/>
        <v>0</v>
      </c>
      <c r="AC164" s="14">
        <f t="shared" si="25"/>
        <v>-229.8741413224343</v>
      </c>
    </row>
    <row r="165" spans="1:29" x14ac:dyDescent="0.35">
      <c r="A165" s="7" t="s">
        <v>211</v>
      </c>
      <c r="B165" s="7" t="s">
        <v>216</v>
      </c>
      <c r="C165" s="1">
        <v>92.6</v>
      </c>
      <c r="D165" s="7">
        <v>1700163.89</v>
      </c>
      <c r="E165" s="22">
        <v>-238780.26841983726</v>
      </c>
      <c r="F165" s="7">
        <f t="shared" si="19"/>
        <v>1461383.6215801626</v>
      </c>
      <c r="G165" s="7">
        <v>913994.62875199993</v>
      </c>
      <c r="H165" s="7">
        <v>113439.77</v>
      </c>
      <c r="I165" s="7">
        <f t="shared" si="20"/>
        <v>433949.2228281626</v>
      </c>
      <c r="J165" s="7">
        <v>0</v>
      </c>
      <c r="K165" s="14">
        <f t="shared" si="21"/>
        <v>15781.680578619467</v>
      </c>
      <c r="L165" s="1">
        <v>90.8</v>
      </c>
      <c r="M165" s="7">
        <v>1648743.63</v>
      </c>
      <c r="N165" s="22">
        <v>-210435.70124806423</v>
      </c>
      <c r="O165" s="7">
        <f t="shared" si="22"/>
        <v>1438307.9287519357</v>
      </c>
      <c r="P165" s="7">
        <v>846039.49061599991</v>
      </c>
      <c r="Q165" s="7">
        <v>124756.7</v>
      </c>
      <c r="R165" s="7">
        <f t="shared" si="23"/>
        <v>467511.7381359358</v>
      </c>
      <c r="S165" s="7">
        <v>0</v>
      </c>
      <c r="T165" s="14">
        <f t="shared" si="24"/>
        <v>15840.395691100613</v>
      </c>
      <c r="U165" s="1">
        <f t="shared" si="26"/>
        <v>-1.7999999999999972</v>
      </c>
      <c r="V165" s="7">
        <f t="shared" si="26"/>
        <v>-51420.260000000009</v>
      </c>
      <c r="W165" s="7">
        <f t="shared" si="26"/>
        <v>28344.567171773029</v>
      </c>
      <c r="X165" s="7">
        <f t="shared" si="25"/>
        <v>-23075.692828226835</v>
      </c>
      <c r="Y165" s="7">
        <f t="shared" si="25"/>
        <v>-67955.138136000023</v>
      </c>
      <c r="Z165" s="7">
        <f t="shared" si="25"/>
        <v>11316.929999999993</v>
      </c>
      <c r="AA165" s="7">
        <f t="shared" si="25"/>
        <v>33562.515307773196</v>
      </c>
      <c r="AB165" s="7">
        <f t="shared" si="25"/>
        <v>0</v>
      </c>
      <c r="AC165" s="14">
        <f t="shared" si="25"/>
        <v>58.715112481146207</v>
      </c>
    </row>
    <row r="166" spans="1:29" x14ac:dyDescent="0.35">
      <c r="A166" s="7" t="s">
        <v>217</v>
      </c>
      <c r="B166" s="7" t="s">
        <v>218</v>
      </c>
      <c r="C166" s="1">
        <v>1901.1</v>
      </c>
      <c r="D166" s="7">
        <v>17862848.579999998</v>
      </c>
      <c r="E166" s="22">
        <v>-2508755.6580650052</v>
      </c>
      <c r="F166" s="7">
        <f t="shared" si="19"/>
        <v>15354092.921934992</v>
      </c>
      <c r="G166" s="7">
        <v>9999771.3389999997</v>
      </c>
      <c r="H166" s="7">
        <v>488582.66</v>
      </c>
      <c r="I166" s="7">
        <f t="shared" si="20"/>
        <v>4865738.9229349922</v>
      </c>
      <c r="J166" s="7">
        <v>0</v>
      </c>
      <c r="K166" s="14">
        <f t="shared" si="21"/>
        <v>8076.4257124480528</v>
      </c>
      <c r="L166" s="1">
        <v>1891.8</v>
      </c>
      <c r="M166" s="7">
        <v>17506518.989999998</v>
      </c>
      <c r="N166" s="22">
        <v>-2234426.5858198968</v>
      </c>
      <c r="O166" s="7">
        <f t="shared" si="22"/>
        <v>15272092.404180102</v>
      </c>
      <c r="P166" s="7">
        <v>7229332.4134</v>
      </c>
      <c r="Q166" s="7">
        <v>613243.9</v>
      </c>
      <c r="R166" s="7">
        <f t="shared" si="23"/>
        <v>7429516.0907801017</v>
      </c>
      <c r="S166" s="7">
        <v>0</v>
      </c>
      <c r="T166" s="14">
        <f t="shared" si="24"/>
        <v>8072.7838059943451</v>
      </c>
      <c r="U166" s="1">
        <f t="shared" si="26"/>
        <v>-9.2999999999999545</v>
      </c>
      <c r="V166" s="7">
        <f t="shared" si="26"/>
        <v>-356329.58999999985</v>
      </c>
      <c r="W166" s="7">
        <f t="shared" si="26"/>
        <v>274329.07224510843</v>
      </c>
      <c r="X166" s="7">
        <f t="shared" si="25"/>
        <v>-82000.517754890025</v>
      </c>
      <c r="Y166" s="7">
        <f t="shared" si="25"/>
        <v>-2770438.9255999997</v>
      </c>
      <c r="Z166" s="7">
        <f t="shared" si="25"/>
        <v>124661.24000000005</v>
      </c>
      <c r="AA166" s="7">
        <f t="shared" si="25"/>
        <v>2563777.1678451095</v>
      </c>
      <c r="AB166" s="7">
        <f t="shared" si="25"/>
        <v>0</v>
      </c>
      <c r="AC166" s="14">
        <f t="shared" si="25"/>
        <v>-3.6419064537076338</v>
      </c>
    </row>
    <row r="167" spans="1:29" x14ac:dyDescent="0.35">
      <c r="A167" s="7" t="s">
        <v>217</v>
      </c>
      <c r="B167" s="7" t="s">
        <v>219</v>
      </c>
      <c r="C167" s="1">
        <v>2082.9</v>
      </c>
      <c r="D167" s="7">
        <v>18574281.579999998</v>
      </c>
      <c r="E167" s="22">
        <v>-2608673.1799591621</v>
      </c>
      <c r="F167" s="7">
        <f t="shared" si="19"/>
        <v>15965608.400040835</v>
      </c>
      <c r="G167" s="7">
        <v>15325789.14769</v>
      </c>
      <c r="H167" s="7">
        <v>561284.49</v>
      </c>
      <c r="I167" s="7">
        <f t="shared" si="20"/>
        <v>78534.762350835139</v>
      </c>
      <c r="J167" s="7">
        <v>0</v>
      </c>
      <c r="K167" s="14">
        <f t="shared" si="21"/>
        <v>7665.0863699845577</v>
      </c>
      <c r="L167" s="1">
        <v>2018.8</v>
      </c>
      <c r="M167" s="7">
        <v>17907851.670000002</v>
      </c>
      <c r="N167" s="22">
        <v>-2285650.2705777055</v>
      </c>
      <c r="O167" s="7">
        <f t="shared" si="22"/>
        <v>15622201.399422295</v>
      </c>
      <c r="P167" s="7">
        <v>13820286.793500001</v>
      </c>
      <c r="Q167" s="7">
        <v>460206.56</v>
      </c>
      <c r="R167" s="7">
        <f t="shared" si="23"/>
        <v>1341708.0459222947</v>
      </c>
      <c r="S167" s="7">
        <v>0</v>
      </c>
      <c r="T167" s="14">
        <f t="shared" si="24"/>
        <v>7738.3601146335923</v>
      </c>
      <c r="U167" s="1">
        <f t="shared" si="26"/>
        <v>-64.100000000000136</v>
      </c>
      <c r="V167" s="7">
        <f t="shared" si="26"/>
        <v>-666429.90999999642</v>
      </c>
      <c r="W167" s="7">
        <f t="shared" si="26"/>
        <v>323022.90938145667</v>
      </c>
      <c r="X167" s="7">
        <f t="shared" si="25"/>
        <v>-343407.00061853975</v>
      </c>
      <c r="Y167" s="7">
        <f t="shared" si="25"/>
        <v>-1505502.3541899994</v>
      </c>
      <c r="Z167" s="7">
        <f t="shared" si="25"/>
        <v>-101077.93</v>
      </c>
      <c r="AA167" s="7">
        <f t="shared" si="25"/>
        <v>1263173.2835714596</v>
      </c>
      <c r="AB167" s="7">
        <f t="shared" si="25"/>
        <v>0</v>
      </c>
      <c r="AC167" s="14">
        <f t="shared" si="25"/>
        <v>73.273744649034597</v>
      </c>
    </row>
    <row r="168" spans="1:29" x14ac:dyDescent="0.35">
      <c r="A168" s="7" t="s">
        <v>217</v>
      </c>
      <c r="B168" s="7" t="s">
        <v>220</v>
      </c>
      <c r="C168" s="1">
        <v>2575.3000000000002</v>
      </c>
      <c r="D168" s="7">
        <v>23257289.059999999</v>
      </c>
      <c r="E168" s="22">
        <v>-3266380.2337694308</v>
      </c>
      <c r="F168" s="7">
        <f t="shared" si="19"/>
        <v>19990908.826230567</v>
      </c>
      <c r="G168" s="7">
        <v>17411957.60193</v>
      </c>
      <c r="H168" s="7">
        <v>881320.48</v>
      </c>
      <c r="I168" s="7">
        <f t="shared" si="20"/>
        <v>1697630.7443005671</v>
      </c>
      <c r="J168" s="7">
        <v>0</v>
      </c>
      <c r="K168" s="14">
        <f t="shared" si="21"/>
        <v>7762.5553629598744</v>
      </c>
      <c r="L168" s="1">
        <v>2520.5</v>
      </c>
      <c r="M168" s="7">
        <v>22673655.390000001</v>
      </c>
      <c r="N168" s="22">
        <v>-973403.02</v>
      </c>
      <c r="O168" s="7">
        <f t="shared" si="22"/>
        <v>21700252.370000001</v>
      </c>
      <c r="P168" s="7">
        <v>20858777.058150001</v>
      </c>
      <c r="Q168" s="7">
        <v>841475.31</v>
      </c>
      <c r="R168" s="7">
        <f t="shared" si="23"/>
        <v>1.8500001169741154E-3</v>
      </c>
      <c r="S168" s="7">
        <v>859604.05568247323</v>
      </c>
      <c r="T168" s="14">
        <f t="shared" si="24"/>
        <v>8609.5030232096815</v>
      </c>
      <c r="U168" s="1">
        <f t="shared" si="26"/>
        <v>-54.800000000000182</v>
      </c>
      <c r="V168" s="7">
        <f t="shared" si="26"/>
        <v>-583633.66999999806</v>
      </c>
      <c r="W168" s="7">
        <f t="shared" si="26"/>
        <v>2292977.2137694308</v>
      </c>
      <c r="X168" s="7">
        <f t="shared" si="25"/>
        <v>1709343.5437694341</v>
      </c>
      <c r="Y168" s="7">
        <f t="shared" si="25"/>
        <v>3446819.456220001</v>
      </c>
      <c r="Z168" s="7">
        <f t="shared" si="25"/>
        <v>-39845.169999999925</v>
      </c>
      <c r="AA168" s="7">
        <f t="shared" si="25"/>
        <v>-1697630.742450567</v>
      </c>
      <c r="AB168" s="7">
        <f t="shared" si="25"/>
        <v>859604.05568247323</v>
      </c>
      <c r="AC168" s="14">
        <f t="shared" si="25"/>
        <v>846.94766024980709</v>
      </c>
    </row>
    <row r="169" spans="1:29" x14ac:dyDescent="0.35">
      <c r="A169" s="7" t="s">
        <v>217</v>
      </c>
      <c r="B169" s="7" t="s">
        <v>221</v>
      </c>
      <c r="C169" s="1">
        <v>7599.6</v>
      </c>
      <c r="D169" s="7">
        <v>67769509</v>
      </c>
      <c r="E169" s="22">
        <v>-9517918.6223632693</v>
      </c>
      <c r="F169" s="7">
        <f t="shared" si="19"/>
        <v>58251590.377636731</v>
      </c>
      <c r="G169" s="7">
        <v>47210859.369000003</v>
      </c>
      <c r="H169" s="7">
        <v>1751515.72</v>
      </c>
      <c r="I169" s="7">
        <f t="shared" si="20"/>
        <v>9289215.2886367273</v>
      </c>
      <c r="J169" s="7">
        <v>0</v>
      </c>
      <c r="K169" s="14">
        <f t="shared" si="21"/>
        <v>7665.0863700243071</v>
      </c>
      <c r="L169" s="1">
        <v>7343.1</v>
      </c>
      <c r="M169" s="7">
        <v>64967636.659999996</v>
      </c>
      <c r="N169" s="22">
        <v>-8292077.634275103</v>
      </c>
      <c r="O169" s="7">
        <f t="shared" si="22"/>
        <v>56675559.025724895</v>
      </c>
      <c r="P169" s="7">
        <v>36300539.799000002</v>
      </c>
      <c r="Q169" s="7">
        <v>1936703.39</v>
      </c>
      <c r="R169" s="7">
        <f t="shared" si="23"/>
        <v>18438315.836724892</v>
      </c>
      <c r="S169" s="7">
        <v>0</v>
      </c>
      <c r="T169" s="14">
        <f t="shared" si="24"/>
        <v>7718.2060745087074</v>
      </c>
      <c r="U169" s="1">
        <f t="shared" si="26"/>
        <v>-256.5</v>
      </c>
      <c r="V169" s="7">
        <f t="shared" si="26"/>
        <v>-2801872.3400000036</v>
      </c>
      <c r="W169" s="7">
        <f t="shared" si="26"/>
        <v>1225840.9880881663</v>
      </c>
      <c r="X169" s="7">
        <f t="shared" si="25"/>
        <v>-1576031.3519118354</v>
      </c>
      <c r="Y169" s="7">
        <f t="shared" si="25"/>
        <v>-10910319.57</v>
      </c>
      <c r="Z169" s="7">
        <f t="shared" si="25"/>
        <v>185187.66999999993</v>
      </c>
      <c r="AA169" s="7">
        <f t="shared" si="25"/>
        <v>9149100.548088165</v>
      </c>
      <c r="AB169" s="7">
        <f t="shared" si="25"/>
        <v>0</v>
      </c>
      <c r="AC169" s="14">
        <f t="shared" si="25"/>
        <v>53.119704484400245</v>
      </c>
    </row>
    <row r="170" spans="1:29" x14ac:dyDescent="0.35">
      <c r="A170" s="7" t="s">
        <v>217</v>
      </c>
      <c r="B170" s="7" t="s">
        <v>222</v>
      </c>
      <c r="C170" s="1">
        <v>3943.2</v>
      </c>
      <c r="D170" s="7">
        <v>35163525.43</v>
      </c>
      <c r="E170" s="22">
        <v>-4938556.8592232447</v>
      </c>
      <c r="F170" s="7">
        <f t="shared" si="19"/>
        <v>30224968.570776753</v>
      </c>
      <c r="G170" s="7">
        <v>12360035.922696</v>
      </c>
      <c r="H170" s="7">
        <v>653972.36</v>
      </c>
      <c r="I170" s="7">
        <f t="shared" si="20"/>
        <v>17210960.288080752</v>
      </c>
      <c r="J170" s="7">
        <v>0</v>
      </c>
      <c r="K170" s="14">
        <f t="shared" si="21"/>
        <v>7665.0863691359191</v>
      </c>
      <c r="L170" s="1">
        <v>3779.3</v>
      </c>
      <c r="M170" s="7">
        <v>33437129.989999998</v>
      </c>
      <c r="N170" s="22">
        <v>-4267713.7725580353</v>
      </c>
      <c r="O170" s="7">
        <f t="shared" si="22"/>
        <v>29169416.217441961</v>
      </c>
      <c r="P170" s="7">
        <v>9361338.7087440006</v>
      </c>
      <c r="Q170" s="7">
        <v>625996.09</v>
      </c>
      <c r="R170" s="7">
        <f t="shared" si="23"/>
        <v>19182081.418697961</v>
      </c>
      <c r="S170" s="7">
        <v>0</v>
      </c>
      <c r="T170" s="14">
        <f t="shared" si="24"/>
        <v>7718.2060745222552</v>
      </c>
      <c r="U170" s="1">
        <f t="shared" si="26"/>
        <v>-163.89999999999964</v>
      </c>
      <c r="V170" s="7">
        <f t="shared" si="26"/>
        <v>-1726395.4400000013</v>
      </c>
      <c r="W170" s="7">
        <f t="shared" si="26"/>
        <v>670843.08666520938</v>
      </c>
      <c r="X170" s="7">
        <f t="shared" si="25"/>
        <v>-1055552.353334792</v>
      </c>
      <c r="Y170" s="7">
        <f t="shared" si="25"/>
        <v>-2998697.2139519993</v>
      </c>
      <c r="Z170" s="7">
        <f t="shared" si="25"/>
        <v>-27976.270000000019</v>
      </c>
      <c r="AA170" s="7">
        <f t="shared" si="25"/>
        <v>1971121.1306172088</v>
      </c>
      <c r="AB170" s="7">
        <f t="shared" si="25"/>
        <v>0</v>
      </c>
      <c r="AC170" s="14">
        <f t="shared" si="25"/>
        <v>53.119705386336136</v>
      </c>
    </row>
    <row r="171" spans="1:29" x14ac:dyDescent="0.35">
      <c r="A171" s="7" t="s">
        <v>217</v>
      </c>
      <c r="B171" s="7" t="s">
        <v>223</v>
      </c>
      <c r="C171" s="1">
        <v>22383.8</v>
      </c>
      <c r="D171" s="7">
        <v>207150037.66</v>
      </c>
      <c r="E171" s="22">
        <v>-29093278.528362464</v>
      </c>
      <c r="F171" s="7">
        <f t="shared" si="19"/>
        <v>178056759.13163754</v>
      </c>
      <c r="G171" s="7">
        <v>61093542.491999999</v>
      </c>
      <c r="H171" s="7">
        <v>3351395.37</v>
      </c>
      <c r="I171" s="7">
        <f t="shared" si="20"/>
        <v>113611821.26963754</v>
      </c>
      <c r="J171" s="7">
        <v>0</v>
      </c>
      <c r="K171" s="14">
        <f t="shared" si="21"/>
        <v>7954.7154250680205</v>
      </c>
      <c r="L171" s="1">
        <v>22215.599999999999</v>
      </c>
      <c r="M171" s="7">
        <v>204329927.24000001</v>
      </c>
      <c r="N171" s="22">
        <v>-26079440.576650079</v>
      </c>
      <c r="O171" s="7">
        <f t="shared" si="22"/>
        <v>178250486.66334993</v>
      </c>
      <c r="P171" s="7">
        <v>61162971.669</v>
      </c>
      <c r="Q171" s="7">
        <v>2964915.1</v>
      </c>
      <c r="R171" s="7">
        <f t="shared" si="23"/>
        <v>114122599.89434993</v>
      </c>
      <c r="S171" s="7">
        <v>0</v>
      </c>
      <c r="T171" s="14">
        <f t="shared" si="24"/>
        <v>8023.6629514102679</v>
      </c>
      <c r="U171" s="1">
        <f t="shared" si="26"/>
        <v>-168.20000000000073</v>
      </c>
      <c r="V171" s="7">
        <f t="shared" si="26"/>
        <v>-2820110.4199999869</v>
      </c>
      <c r="W171" s="7">
        <f t="shared" si="26"/>
        <v>3013837.9517123848</v>
      </c>
      <c r="X171" s="7">
        <f t="shared" si="25"/>
        <v>193727.53171238303</v>
      </c>
      <c r="Y171" s="7">
        <f t="shared" si="25"/>
        <v>69429.177000001073</v>
      </c>
      <c r="Z171" s="7">
        <f t="shared" si="25"/>
        <v>-386480.27</v>
      </c>
      <c r="AA171" s="7">
        <f t="shared" si="25"/>
        <v>510778.62471239269</v>
      </c>
      <c r="AB171" s="7">
        <f t="shared" si="25"/>
        <v>0</v>
      </c>
      <c r="AC171" s="14">
        <f t="shared" si="25"/>
        <v>68.947526342247329</v>
      </c>
    </row>
    <row r="172" spans="1:29" x14ac:dyDescent="0.35">
      <c r="A172" s="7" t="s">
        <v>217</v>
      </c>
      <c r="B172" s="7" t="s">
        <v>206</v>
      </c>
      <c r="C172" s="1">
        <v>1160.9000000000001</v>
      </c>
      <c r="D172" s="7">
        <v>11070356.039999999</v>
      </c>
      <c r="E172" s="22">
        <v>-2051.1708000000799</v>
      </c>
      <c r="F172" s="7">
        <f t="shared" si="19"/>
        <v>11068304.869199999</v>
      </c>
      <c r="G172" s="7">
        <v>10426083.439199999</v>
      </c>
      <c r="H172" s="7">
        <v>642221.43000000005</v>
      </c>
      <c r="I172" s="7">
        <f t="shared" si="20"/>
        <v>0</v>
      </c>
      <c r="J172" s="7">
        <v>2364.0164896817878</v>
      </c>
      <c r="K172" s="14">
        <f t="shared" si="21"/>
        <v>9534.2448696700812</v>
      </c>
      <c r="L172" s="1">
        <v>1131.9000000000001</v>
      </c>
      <c r="M172" s="7">
        <v>10722320.48</v>
      </c>
      <c r="N172" s="22">
        <v>-1001.88</v>
      </c>
      <c r="O172" s="7">
        <f t="shared" si="22"/>
        <v>10721318.6</v>
      </c>
      <c r="P172" s="7">
        <v>10126883.2992</v>
      </c>
      <c r="Q172" s="7">
        <v>594435.30000000005</v>
      </c>
      <c r="R172" s="7">
        <f t="shared" si="23"/>
        <v>7.9999933950603008E-4</v>
      </c>
      <c r="S172" s="7">
        <v>1724.7237922060303</v>
      </c>
      <c r="T172" s="14">
        <f t="shared" si="24"/>
        <v>9471.9662514356387</v>
      </c>
      <c r="U172" s="1">
        <f t="shared" si="26"/>
        <v>-29</v>
      </c>
      <c r="V172" s="7">
        <f t="shared" si="26"/>
        <v>-348035.55999999866</v>
      </c>
      <c r="W172" s="7">
        <f t="shared" si="26"/>
        <v>1049.2908000000798</v>
      </c>
      <c r="X172" s="7">
        <f t="shared" si="25"/>
        <v>-346986.26919999905</v>
      </c>
      <c r="Y172" s="7">
        <f t="shared" si="25"/>
        <v>-299200.13999999873</v>
      </c>
      <c r="Z172" s="7">
        <f t="shared" si="25"/>
        <v>-47786.130000000005</v>
      </c>
      <c r="AA172" s="7">
        <f t="shared" si="25"/>
        <v>7.9999933950603008E-4</v>
      </c>
      <c r="AB172" s="7">
        <f t="shared" si="25"/>
        <v>-639.29269747575745</v>
      </c>
      <c r="AC172" s="14">
        <f t="shared" si="25"/>
        <v>-62.278618234442547</v>
      </c>
    </row>
    <row r="173" spans="1:29" x14ac:dyDescent="0.35">
      <c r="A173" s="7" t="s">
        <v>217</v>
      </c>
      <c r="B173" s="7" t="s">
        <v>224</v>
      </c>
      <c r="C173" s="1">
        <v>2322</v>
      </c>
      <c r="D173" s="7">
        <v>22148636.719999999</v>
      </c>
      <c r="E173" s="22">
        <v>-236.41579199885018</v>
      </c>
      <c r="F173" s="7">
        <f t="shared" si="19"/>
        <v>22148400.304207999</v>
      </c>
      <c r="G173" s="7">
        <v>21222623.104208</v>
      </c>
      <c r="H173" s="7">
        <v>925777.2</v>
      </c>
      <c r="I173" s="7">
        <f t="shared" si="20"/>
        <v>0</v>
      </c>
      <c r="J173" s="7">
        <v>845.86976505967323</v>
      </c>
      <c r="K173" s="14">
        <f t="shared" si="21"/>
        <v>9538.5014230008619</v>
      </c>
      <c r="L173" s="1">
        <v>2258.9</v>
      </c>
      <c r="M173" s="7">
        <v>21258355.73</v>
      </c>
      <c r="N173" s="22">
        <v>-2515632.7200000002</v>
      </c>
      <c r="O173" s="7">
        <f t="shared" si="22"/>
        <v>18742723.010000002</v>
      </c>
      <c r="P173" s="7">
        <v>17743632.710450001</v>
      </c>
      <c r="Q173" s="7">
        <v>999090.3</v>
      </c>
      <c r="R173" s="7">
        <f t="shared" si="23"/>
        <v>-4.4999946840107441E-4</v>
      </c>
      <c r="S173" s="7">
        <v>197655.69793514861</v>
      </c>
      <c r="T173" s="14">
        <f t="shared" si="24"/>
        <v>8297.2787684271116</v>
      </c>
      <c r="U173" s="1">
        <f t="shared" si="26"/>
        <v>-63.099999999999909</v>
      </c>
      <c r="V173" s="7">
        <f t="shared" si="26"/>
        <v>-890280.98999999836</v>
      </c>
      <c r="W173" s="7">
        <f t="shared" si="26"/>
        <v>-2515396.3042080011</v>
      </c>
      <c r="X173" s="7">
        <f t="shared" si="25"/>
        <v>-3405677.2942079976</v>
      </c>
      <c r="Y173" s="7">
        <f t="shared" si="25"/>
        <v>-3478990.3937579989</v>
      </c>
      <c r="Z173" s="7">
        <f t="shared" si="25"/>
        <v>73313.100000000093</v>
      </c>
      <c r="AA173" s="7">
        <f t="shared" si="25"/>
        <v>-4.4999946840107441E-4</v>
      </c>
      <c r="AB173" s="7">
        <f t="shared" si="25"/>
        <v>196809.82817008893</v>
      </c>
      <c r="AC173" s="14">
        <f t="shared" si="25"/>
        <v>-1241.2226545737503</v>
      </c>
    </row>
    <row r="174" spans="1:29" x14ac:dyDescent="0.35">
      <c r="A174" s="7" t="s">
        <v>217</v>
      </c>
      <c r="B174" s="7" t="s">
        <v>225</v>
      </c>
      <c r="C174" s="1">
        <v>958.8</v>
      </c>
      <c r="D174" s="7">
        <v>9261279.4299999997</v>
      </c>
      <c r="E174" s="22">
        <v>-1300704.4798525379</v>
      </c>
      <c r="F174" s="7">
        <f t="shared" si="19"/>
        <v>7960574.9501474621</v>
      </c>
      <c r="G174" s="7">
        <v>3485559.40368</v>
      </c>
      <c r="H174" s="7">
        <v>228777.8</v>
      </c>
      <c r="I174" s="7">
        <f t="shared" si="20"/>
        <v>4246237.7464674627</v>
      </c>
      <c r="J174" s="7">
        <v>0</v>
      </c>
      <c r="K174" s="14">
        <f t="shared" si="21"/>
        <v>8302.6438779176697</v>
      </c>
      <c r="L174" s="1">
        <v>949.3</v>
      </c>
      <c r="M174" s="7">
        <v>9108633.5299999993</v>
      </c>
      <c r="N174" s="22">
        <v>-1162571.0931766757</v>
      </c>
      <c r="O174" s="7">
        <f t="shared" si="22"/>
        <v>7946062.4368233234</v>
      </c>
      <c r="P174" s="7">
        <v>5058408.5</v>
      </c>
      <c r="Q174" s="7">
        <v>186649.76</v>
      </c>
      <c r="R174" s="7">
        <f t="shared" si="23"/>
        <v>2701004.1768233236</v>
      </c>
      <c r="S174" s="7">
        <v>0</v>
      </c>
      <c r="T174" s="14">
        <f t="shared" si="24"/>
        <v>8370.4439448260018</v>
      </c>
      <c r="U174" s="1">
        <f t="shared" si="26"/>
        <v>-9.5</v>
      </c>
      <c r="V174" s="7">
        <f t="shared" si="26"/>
        <v>-152645.90000000037</v>
      </c>
      <c r="W174" s="7">
        <f t="shared" si="26"/>
        <v>138133.38667586213</v>
      </c>
      <c r="X174" s="7">
        <f t="shared" si="25"/>
        <v>-14512.513324138708</v>
      </c>
      <c r="Y174" s="7">
        <f t="shared" si="25"/>
        <v>1572849.09632</v>
      </c>
      <c r="Z174" s="7">
        <f t="shared" si="25"/>
        <v>-42128.039999999979</v>
      </c>
      <c r="AA174" s="7">
        <f t="shared" si="25"/>
        <v>-1545233.5696441391</v>
      </c>
      <c r="AB174" s="7">
        <f t="shared" si="25"/>
        <v>0</v>
      </c>
      <c r="AC174" s="14">
        <f t="shared" si="25"/>
        <v>67.800066908332155</v>
      </c>
    </row>
    <row r="175" spans="1:29" x14ac:dyDescent="0.35">
      <c r="A175" s="7" t="s">
        <v>217</v>
      </c>
      <c r="B175" s="7" t="s">
        <v>226</v>
      </c>
      <c r="C175" s="1">
        <v>178</v>
      </c>
      <c r="D175" s="7">
        <v>2791748.74</v>
      </c>
      <c r="E175" s="22">
        <v>-392088.38478385902</v>
      </c>
      <c r="F175" s="7">
        <f t="shared" si="19"/>
        <v>2399660.3552161413</v>
      </c>
      <c r="G175" s="7">
        <v>1231519.5760049999</v>
      </c>
      <c r="H175" s="7">
        <v>81701.070000000007</v>
      </c>
      <c r="I175" s="7">
        <f t="shared" si="20"/>
        <v>1086439.7092111413</v>
      </c>
      <c r="J175" s="7">
        <v>0</v>
      </c>
      <c r="K175" s="14">
        <f t="shared" si="21"/>
        <v>13481.237950652479</v>
      </c>
      <c r="L175" s="1">
        <v>173.8</v>
      </c>
      <c r="M175" s="7">
        <v>2711352.46</v>
      </c>
      <c r="N175" s="22">
        <v>-346060.68879900029</v>
      </c>
      <c r="O175" s="7">
        <f t="shared" si="22"/>
        <v>2365291.7712009996</v>
      </c>
      <c r="P175" s="7">
        <v>1652931.4414499998</v>
      </c>
      <c r="Q175" s="7">
        <v>72969.710000000006</v>
      </c>
      <c r="R175" s="7">
        <f t="shared" si="23"/>
        <v>639390.61975099985</v>
      </c>
      <c r="S175" s="7">
        <v>0</v>
      </c>
      <c r="T175" s="14">
        <f t="shared" si="24"/>
        <v>13609.273712318754</v>
      </c>
      <c r="U175" s="1">
        <f t="shared" si="26"/>
        <v>-4.1999999999999886</v>
      </c>
      <c r="V175" s="7">
        <f t="shared" si="26"/>
        <v>-80396.280000000261</v>
      </c>
      <c r="W175" s="7">
        <f t="shared" si="26"/>
        <v>46027.695984858728</v>
      </c>
      <c r="X175" s="7">
        <f t="shared" si="25"/>
        <v>-34368.584015141707</v>
      </c>
      <c r="Y175" s="7">
        <f t="shared" si="25"/>
        <v>421411.86544499989</v>
      </c>
      <c r="Z175" s="7">
        <f t="shared" si="25"/>
        <v>-8731.36</v>
      </c>
      <c r="AA175" s="7">
        <f t="shared" si="25"/>
        <v>-447049.08946014149</v>
      </c>
      <c r="AB175" s="7">
        <f t="shared" si="25"/>
        <v>0</v>
      </c>
      <c r="AC175" s="14">
        <f t="shared" si="25"/>
        <v>128.03576166627499</v>
      </c>
    </row>
    <row r="176" spans="1:29" x14ac:dyDescent="0.35">
      <c r="A176" s="7" t="s">
        <v>217</v>
      </c>
      <c r="B176" s="7" t="s">
        <v>227</v>
      </c>
      <c r="C176" s="1">
        <v>215.7</v>
      </c>
      <c r="D176" s="7">
        <v>3099171.2</v>
      </c>
      <c r="E176" s="22">
        <v>-712.88190800002485</v>
      </c>
      <c r="F176" s="7">
        <f t="shared" si="19"/>
        <v>3098458.3180920002</v>
      </c>
      <c r="G176" s="7">
        <v>2970829.2780920002</v>
      </c>
      <c r="H176" s="7">
        <v>127629.04</v>
      </c>
      <c r="I176" s="7">
        <f t="shared" si="20"/>
        <v>0</v>
      </c>
      <c r="J176" s="7">
        <v>217.54031751902949</v>
      </c>
      <c r="K176" s="14">
        <f t="shared" si="21"/>
        <v>14364.665359721837</v>
      </c>
      <c r="L176" s="1">
        <v>210.5</v>
      </c>
      <c r="M176" s="7">
        <v>3048835.89</v>
      </c>
      <c r="N176" s="22">
        <v>-389135.04005617666</v>
      </c>
      <c r="O176" s="7">
        <f t="shared" si="22"/>
        <v>2659700.8499438236</v>
      </c>
      <c r="P176" s="7">
        <v>1450441.4800399998</v>
      </c>
      <c r="Q176" s="7">
        <v>145128.74</v>
      </c>
      <c r="R176" s="7">
        <f t="shared" si="23"/>
        <v>1064130.6299038238</v>
      </c>
      <c r="S176" s="7">
        <v>0</v>
      </c>
      <c r="T176" s="14">
        <f t="shared" si="24"/>
        <v>12635.158432037168</v>
      </c>
      <c r="U176" s="1">
        <f t="shared" si="26"/>
        <v>-5.1999999999999886</v>
      </c>
      <c r="V176" s="7">
        <f t="shared" si="26"/>
        <v>-50335.310000000056</v>
      </c>
      <c r="W176" s="7">
        <f t="shared" si="26"/>
        <v>-388422.15814817662</v>
      </c>
      <c r="X176" s="7">
        <f t="shared" si="25"/>
        <v>-438757.46814817656</v>
      </c>
      <c r="Y176" s="7">
        <f t="shared" si="25"/>
        <v>-1520387.7980520003</v>
      </c>
      <c r="Z176" s="7">
        <f t="shared" si="25"/>
        <v>17499.699999999997</v>
      </c>
      <c r="AA176" s="7">
        <f t="shared" si="25"/>
        <v>1064130.6299038238</v>
      </c>
      <c r="AB176" s="7">
        <f t="shared" si="25"/>
        <v>-217.54031751902949</v>
      </c>
      <c r="AC176" s="14">
        <f t="shared" si="25"/>
        <v>-1729.5069276846698</v>
      </c>
    </row>
    <row r="177" spans="1:32" x14ac:dyDescent="0.35">
      <c r="A177" s="7" t="s">
        <v>217</v>
      </c>
      <c r="B177" s="7" t="s">
        <v>228</v>
      </c>
      <c r="C177" s="1">
        <v>74.7</v>
      </c>
      <c r="D177" s="7">
        <v>1425828.76</v>
      </c>
      <c r="E177" s="22">
        <v>-3.1941199999855598</v>
      </c>
      <c r="F177" s="7">
        <f t="shared" si="19"/>
        <v>1425825.5658800001</v>
      </c>
      <c r="G177" s="7">
        <v>1330482.45588</v>
      </c>
      <c r="H177" s="7">
        <v>95343.11</v>
      </c>
      <c r="I177" s="7">
        <f t="shared" si="20"/>
        <v>0</v>
      </c>
      <c r="J177" s="7">
        <v>1205.0655237146566</v>
      </c>
      <c r="K177" s="14">
        <f t="shared" si="21"/>
        <v>19087.356972958503</v>
      </c>
      <c r="L177" s="1">
        <v>72.2</v>
      </c>
      <c r="M177" s="7">
        <v>1372966.5</v>
      </c>
      <c r="N177" s="22">
        <v>-259</v>
      </c>
      <c r="O177" s="7">
        <f t="shared" si="22"/>
        <v>1372707.5</v>
      </c>
      <c r="P177" s="7">
        <v>1221640.1737199998</v>
      </c>
      <c r="Q177" s="7">
        <v>151067.32999999999</v>
      </c>
      <c r="R177" s="7">
        <f t="shared" si="23"/>
        <v>-3.7199998332653195E-3</v>
      </c>
      <c r="S177" s="7">
        <v>332.05508490667853</v>
      </c>
      <c r="T177" s="14">
        <f t="shared" si="24"/>
        <v>19012.569252077563</v>
      </c>
      <c r="U177" s="1">
        <f t="shared" si="26"/>
        <v>-2.5</v>
      </c>
      <c r="V177" s="7">
        <f t="shared" si="26"/>
        <v>-52862.260000000009</v>
      </c>
      <c r="W177" s="7">
        <f t="shared" si="26"/>
        <v>-255.80588000001444</v>
      </c>
      <c r="X177" s="7">
        <f t="shared" si="25"/>
        <v>-53118.065880000126</v>
      </c>
      <c r="Y177" s="7">
        <f t="shared" si="25"/>
        <v>-108842.28216000018</v>
      </c>
      <c r="Z177" s="7">
        <f t="shared" si="25"/>
        <v>55724.219999999987</v>
      </c>
      <c r="AA177" s="7">
        <f t="shared" si="25"/>
        <v>-3.7199998332653195E-3</v>
      </c>
      <c r="AB177" s="7">
        <f t="shared" si="25"/>
        <v>-873.01043880797806</v>
      </c>
      <c r="AC177" s="14">
        <f t="shared" si="25"/>
        <v>-74.787720880940469</v>
      </c>
    </row>
    <row r="178" spans="1:32" x14ac:dyDescent="0.35">
      <c r="A178" s="7" t="s">
        <v>229</v>
      </c>
      <c r="B178" s="7" t="s">
        <v>230</v>
      </c>
      <c r="C178" s="1">
        <v>872.6</v>
      </c>
      <c r="D178" s="7">
        <v>8955436.5399999991</v>
      </c>
      <c r="E178" s="22">
        <v>-1257750.2400889238</v>
      </c>
      <c r="F178" s="7">
        <f t="shared" si="19"/>
        <v>7697686.2999110753</v>
      </c>
      <c r="G178" s="7">
        <v>2089481.209245</v>
      </c>
      <c r="H178" s="7">
        <v>234354.21</v>
      </c>
      <c r="I178" s="7">
        <f t="shared" si="20"/>
        <v>5373850.8806660753</v>
      </c>
      <c r="J178" s="7">
        <v>0</v>
      </c>
      <c r="K178" s="14">
        <f t="shared" si="21"/>
        <v>8821.5520283189035</v>
      </c>
      <c r="L178" s="1">
        <v>864</v>
      </c>
      <c r="M178" s="7">
        <v>8853755.3200000003</v>
      </c>
      <c r="N178" s="22">
        <v>-1130039.9744034065</v>
      </c>
      <c r="O178" s="7">
        <f t="shared" si="22"/>
        <v>7723715.3455965938</v>
      </c>
      <c r="P178" s="7">
        <v>2090277.3639</v>
      </c>
      <c r="Q178" s="7">
        <v>212561.91</v>
      </c>
      <c r="R178" s="7">
        <f t="shared" si="23"/>
        <v>5420876.0716965934</v>
      </c>
      <c r="S178" s="7">
        <v>0</v>
      </c>
      <c r="T178" s="14">
        <f t="shared" si="24"/>
        <v>8939.4853536997616</v>
      </c>
      <c r="U178" s="1">
        <f t="shared" si="26"/>
        <v>-8.6000000000000227</v>
      </c>
      <c r="V178" s="7">
        <f t="shared" si="26"/>
        <v>-101681.21999999881</v>
      </c>
      <c r="W178" s="7">
        <f t="shared" si="26"/>
        <v>127710.26568551734</v>
      </c>
      <c r="X178" s="7">
        <f t="shared" si="25"/>
        <v>26029.045685518533</v>
      </c>
      <c r="Y178" s="7">
        <f t="shared" si="25"/>
        <v>796.15465499996208</v>
      </c>
      <c r="Z178" s="7">
        <f t="shared" si="25"/>
        <v>-21792.299999999988</v>
      </c>
      <c r="AA178" s="7">
        <f t="shared" si="25"/>
        <v>47025.191030518152</v>
      </c>
      <c r="AB178" s="7">
        <f t="shared" si="25"/>
        <v>0</v>
      </c>
      <c r="AC178" s="14">
        <f t="shared" si="25"/>
        <v>117.93332538085815</v>
      </c>
    </row>
    <row r="179" spans="1:32" x14ac:dyDescent="0.35">
      <c r="A179" s="7" t="s">
        <v>229</v>
      </c>
      <c r="B179" s="7" t="s">
        <v>231</v>
      </c>
      <c r="C179" s="1">
        <v>748.7</v>
      </c>
      <c r="D179" s="7">
        <v>7360268.7699999996</v>
      </c>
      <c r="E179" s="22">
        <v>-1033716.1981147273</v>
      </c>
      <c r="F179" s="7">
        <f t="shared" si="19"/>
        <v>6326552.5718852719</v>
      </c>
      <c r="G179" s="7">
        <v>1543913.8112320001</v>
      </c>
      <c r="H179" s="7">
        <v>145549.63</v>
      </c>
      <c r="I179" s="7">
        <f t="shared" si="20"/>
        <v>4637089.1306532724</v>
      </c>
      <c r="J179" s="7">
        <v>0</v>
      </c>
      <c r="K179" s="14">
        <f t="shared" si="21"/>
        <v>8450.0501828306024</v>
      </c>
      <c r="L179" s="1">
        <v>720.5</v>
      </c>
      <c r="M179" s="7">
        <v>7092069.8600000003</v>
      </c>
      <c r="N179" s="22">
        <v>-905189.0585859979</v>
      </c>
      <c r="O179" s="7">
        <f t="shared" si="22"/>
        <v>6186880.8014140027</v>
      </c>
      <c r="P179" s="7">
        <v>1590630.6216</v>
      </c>
      <c r="Q179" s="7">
        <v>169216.66</v>
      </c>
      <c r="R179" s="7">
        <f t="shared" si="23"/>
        <v>4427033.5198140023</v>
      </c>
      <c r="S179" s="7">
        <v>0</v>
      </c>
      <c r="T179" s="14">
        <f t="shared" si="24"/>
        <v>8586.9268583122866</v>
      </c>
      <c r="U179" s="1">
        <f t="shared" si="26"/>
        <v>-28.200000000000045</v>
      </c>
      <c r="V179" s="7">
        <f t="shared" si="26"/>
        <v>-268198.90999999922</v>
      </c>
      <c r="W179" s="7">
        <f t="shared" si="26"/>
        <v>128527.13952872937</v>
      </c>
      <c r="X179" s="7">
        <f t="shared" si="25"/>
        <v>-139671.77047126926</v>
      </c>
      <c r="Y179" s="7">
        <f t="shared" si="25"/>
        <v>46716.810367999831</v>
      </c>
      <c r="Z179" s="7">
        <f t="shared" si="25"/>
        <v>23667.03</v>
      </c>
      <c r="AA179" s="7">
        <f t="shared" si="25"/>
        <v>-210055.61083927006</v>
      </c>
      <c r="AB179" s="7">
        <f t="shared" si="25"/>
        <v>0</v>
      </c>
      <c r="AC179" s="14">
        <f t="shared" si="25"/>
        <v>136.87667548168429</v>
      </c>
    </row>
    <row r="180" spans="1:32" x14ac:dyDescent="0.35">
      <c r="A180" s="7" t="s">
        <v>229</v>
      </c>
      <c r="B180" s="7" t="s">
        <v>232</v>
      </c>
      <c r="C180" s="1">
        <v>199.4</v>
      </c>
      <c r="D180" s="7">
        <v>3026166.45</v>
      </c>
      <c r="E180" s="22">
        <v>-425011.28359696321</v>
      </c>
      <c r="F180" s="7">
        <f t="shared" si="19"/>
        <v>2601155.166403037</v>
      </c>
      <c r="G180" s="7">
        <v>397400.48357400001</v>
      </c>
      <c r="H180" s="7">
        <v>45797.05</v>
      </c>
      <c r="I180" s="7">
        <f t="shared" si="20"/>
        <v>2157957.632829037</v>
      </c>
      <c r="J180" s="7">
        <v>0</v>
      </c>
      <c r="K180" s="14">
        <f t="shared" si="21"/>
        <v>13044.910563706304</v>
      </c>
      <c r="L180" s="1">
        <v>197.5</v>
      </c>
      <c r="M180" s="7">
        <v>3002541.18</v>
      </c>
      <c r="N180" s="22">
        <v>-383226.26225369575</v>
      </c>
      <c r="O180" s="7">
        <f t="shared" si="22"/>
        <v>2619314.9177463045</v>
      </c>
      <c r="P180" s="7">
        <v>404070.45305399998</v>
      </c>
      <c r="Q180" s="7">
        <v>44772.46</v>
      </c>
      <c r="R180" s="7">
        <f t="shared" si="23"/>
        <v>2170472.0046923044</v>
      </c>
      <c r="S180" s="7">
        <v>0</v>
      </c>
      <c r="T180" s="14">
        <f t="shared" si="24"/>
        <v>13262.35401390534</v>
      </c>
      <c r="U180" s="1">
        <f t="shared" si="26"/>
        <v>-1.9000000000000057</v>
      </c>
      <c r="V180" s="7">
        <f t="shared" si="26"/>
        <v>-23625.270000000019</v>
      </c>
      <c r="W180" s="7">
        <f t="shared" si="26"/>
        <v>41785.021343267465</v>
      </c>
      <c r="X180" s="7">
        <f t="shared" si="25"/>
        <v>18159.751343267504</v>
      </c>
      <c r="Y180" s="7">
        <f t="shared" si="25"/>
        <v>6669.9694799999706</v>
      </c>
      <c r="Z180" s="7">
        <f t="shared" si="25"/>
        <v>-1024.5900000000038</v>
      </c>
      <c r="AA180" s="7">
        <f t="shared" si="25"/>
        <v>12514.371863267384</v>
      </c>
      <c r="AB180" s="7">
        <f t="shared" si="25"/>
        <v>0</v>
      </c>
      <c r="AC180" s="14">
        <f t="shared" si="25"/>
        <v>217.44345019903631</v>
      </c>
    </row>
    <row r="181" spans="1:32" x14ac:dyDescent="0.35">
      <c r="A181" s="7" t="s">
        <v>229</v>
      </c>
      <c r="B181" s="7" t="s">
        <v>233</v>
      </c>
      <c r="C181" s="1">
        <v>61.1</v>
      </c>
      <c r="D181" s="7">
        <v>1232390.52</v>
      </c>
      <c r="E181" s="22">
        <v>-173083.63087494046</v>
      </c>
      <c r="F181" s="7">
        <f t="shared" si="19"/>
        <v>1059306.8891250596</v>
      </c>
      <c r="G181" s="7">
        <v>343386.55515000003</v>
      </c>
      <c r="H181" s="7">
        <v>45115.77</v>
      </c>
      <c r="I181" s="7">
        <f t="shared" si="20"/>
        <v>670804.56397505954</v>
      </c>
      <c r="J181" s="7">
        <v>0</v>
      </c>
      <c r="K181" s="14">
        <f t="shared" si="21"/>
        <v>17337.26496113027</v>
      </c>
      <c r="L181" s="1">
        <v>60.5</v>
      </c>
      <c r="M181" s="7">
        <v>1220576.27</v>
      </c>
      <c r="N181" s="22">
        <v>-155786.99964663191</v>
      </c>
      <c r="O181" s="7">
        <f t="shared" si="22"/>
        <v>1064789.270353368</v>
      </c>
      <c r="P181" s="7">
        <v>359010.47265000001</v>
      </c>
      <c r="Q181" s="7">
        <v>41701.39</v>
      </c>
      <c r="R181" s="7">
        <f t="shared" si="23"/>
        <v>664077.40770336799</v>
      </c>
      <c r="S181" s="7">
        <v>0</v>
      </c>
      <c r="T181" s="14">
        <f t="shared" si="24"/>
        <v>17599.822650468894</v>
      </c>
      <c r="U181" s="1">
        <f t="shared" si="26"/>
        <v>-0.60000000000000142</v>
      </c>
      <c r="V181" s="7">
        <f t="shared" si="26"/>
        <v>-11814.25</v>
      </c>
      <c r="W181" s="7">
        <f t="shared" si="26"/>
        <v>17296.631228308543</v>
      </c>
      <c r="X181" s="7">
        <f t="shared" si="25"/>
        <v>5482.3812283084262</v>
      </c>
      <c r="Y181" s="7">
        <f t="shared" si="25"/>
        <v>15623.917499999981</v>
      </c>
      <c r="Z181" s="7">
        <f t="shared" si="25"/>
        <v>-3414.3799999999974</v>
      </c>
      <c r="AA181" s="7">
        <f t="shared" si="25"/>
        <v>-6727.1562716915505</v>
      </c>
      <c r="AB181" s="7">
        <f t="shared" si="25"/>
        <v>0</v>
      </c>
      <c r="AC181" s="14">
        <f t="shared" si="25"/>
        <v>262.55768933862419</v>
      </c>
    </row>
    <row r="182" spans="1:32" x14ac:dyDescent="0.35">
      <c r="K182" s="14"/>
      <c r="T182" s="14"/>
      <c r="AC182" s="14"/>
    </row>
    <row r="183" spans="1:32" x14ac:dyDescent="0.35">
      <c r="A183" s="12"/>
      <c r="B183" s="12" t="s">
        <v>234</v>
      </c>
      <c r="C183" s="4">
        <f>SUM(C4:C182)</f>
        <v>896093.79999999981</v>
      </c>
      <c r="D183" s="12">
        <f>SUM(D4:D182)</f>
        <v>8411855676.760004</v>
      </c>
      <c r="E183" s="12">
        <f>SUM(E4:E182)</f>
        <v>-1173512157.9999986</v>
      </c>
      <c r="F183" s="12">
        <f>ROUND(SUM(F4:F182),0)</f>
        <v>7238343519</v>
      </c>
      <c r="G183" s="12">
        <f>ROUND(SUM(G4:G182),0)</f>
        <v>2847374678</v>
      </c>
      <c r="H183" s="12">
        <f>ROUND(SUM(H4:H182),0)</f>
        <v>207176111</v>
      </c>
      <c r="I183" s="12">
        <f>ROUND(SUM(I4:I182),0)</f>
        <v>4183792730</v>
      </c>
      <c r="J183" s="12">
        <f>SUM(J4:J182)</f>
        <v>338210.03741897264</v>
      </c>
      <c r="K183" s="16">
        <f>F183/C183</f>
        <v>8077.6627614207373</v>
      </c>
      <c r="L183" s="4">
        <f t="shared" ref="L183:S183" si="27">SUM(L4:L182)</f>
        <v>891062.90000000107</v>
      </c>
      <c r="M183" s="12">
        <f t="shared" si="27"/>
        <v>8290414031.5799999</v>
      </c>
      <c r="N183" s="12">
        <f t="shared" si="27"/>
        <v>-1052070512.9999985</v>
      </c>
      <c r="O183" s="12">
        <f t="shared" si="27"/>
        <v>7238343518.5800037</v>
      </c>
      <c r="P183" s="12">
        <f t="shared" si="27"/>
        <v>2809928968.2241793</v>
      </c>
      <c r="Q183" s="12">
        <f t="shared" si="27"/>
        <v>203716534.11000001</v>
      </c>
      <c r="R183" s="12">
        <f t="shared" si="27"/>
        <v>4224698016.2458243</v>
      </c>
      <c r="S183" s="12">
        <f t="shared" si="27"/>
        <v>1544407.3656627906</v>
      </c>
      <c r="T183" s="16">
        <f>O183/L183</f>
        <v>8123.2688720178958</v>
      </c>
      <c r="U183" s="4">
        <f t="shared" ref="U183:AB183" si="28">SUM(U4:U182)</f>
        <v>-5030.9000000000133</v>
      </c>
      <c r="V183" s="12">
        <f t="shared" si="28"/>
        <v>-121441645.17999995</v>
      </c>
      <c r="W183" s="12">
        <f t="shared" si="28"/>
        <v>121441645.00000139</v>
      </c>
      <c r="X183" s="12">
        <f t="shared" si="28"/>
        <v>-0.17999866907484829</v>
      </c>
      <c r="Y183" s="12">
        <f t="shared" si="28"/>
        <v>-37445709.811644003</v>
      </c>
      <c r="Z183" s="12">
        <f t="shared" si="28"/>
        <v>-3459576.7499999995</v>
      </c>
      <c r="AA183" s="12">
        <f t="shared" si="28"/>
        <v>40905286.381645449</v>
      </c>
      <c r="AB183" s="12">
        <f t="shared" si="28"/>
        <v>1206197.3282438177</v>
      </c>
      <c r="AC183" s="16">
        <f>T183-K183</f>
        <v>45.606110597158477</v>
      </c>
    </row>
    <row r="184" spans="1:32" x14ac:dyDescent="0.3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35">
      <c r="D185" s="33" t="s">
        <v>239</v>
      </c>
      <c r="E185" s="34"/>
      <c r="F185" s="21">
        <f>SUM(F4:F181)</f>
        <v>7238343518.760004</v>
      </c>
      <c r="AD185" s="13"/>
      <c r="AE185" s="13"/>
      <c r="AF185" s="13"/>
    </row>
    <row r="186" spans="1:32" x14ac:dyDescent="0.35">
      <c r="O186" s="15"/>
    </row>
    <row r="187" spans="1:32" ht="17.25" customHeight="1" x14ac:dyDescent="0.35">
      <c r="AD187" s="13"/>
      <c r="AE187" s="13"/>
      <c r="AF187" s="13"/>
    </row>
    <row r="188" spans="1:32" x14ac:dyDescent="0.3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FY2020-21 HB20-1418 Total Program Funding AND
FY2020-21 HB20-1418 Supplemental Request as of January 15,2021&amp;"-,Bold"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HB20-1418 to FY20-21 Supp Req</vt:lpstr>
      <vt:lpstr>'HB20-1418 to FY20-21 Supp Req'!Print_Area</vt:lpstr>
      <vt:lpstr>'HB20-1418 to FY20-21 Supp Req'!Print_Titles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2021-01-20T04:39:14Z</cp:lastPrinted>
  <dcterms:created xsi:type="dcterms:W3CDTF">2012-04-09T19:03:04Z</dcterms:created>
  <dcterms:modified xsi:type="dcterms:W3CDTF">2021-01-20T16:17:31Z</dcterms:modified>
</cp:coreProperties>
</file>